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exchange\Price\Base\"/>
    </mc:Choice>
  </mc:AlternateContent>
  <xr:revisionPtr revIDLastSave="0" documentId="8_{28541500-21B1-4E75-9BB5-B1F026A4AE17}" xr6:coauthVersionLast="47" xr6:coauthVersionMax="47" xr10:uidLastSave="{00000000-0000-0000-0000-000000000000}"/>
  <bookViews>
    <workbookView xWindow="-120" yWindow="-120" windowWidth="15600" windowHeight="11760" tabRatio="954" activeTab="1" xr2:uid="{00000000-000D-0000-FFFF-FFFF00000000}"/>
  </bookViews>
  <sheets>
    <sheet name="Корзина" sheetId="27" r:id="rId1"/>
    <sheet name="Новости" sheetId="37" r:id="rId2"/>
    <sheet name="Прайс-лист общий" sheetId="14" r:id="rId3"/>
    <sheet name="Ручки РЕНЦ" sheetId="3" r:id="rId4"/>
    <sheet name="Ручки PUERTO" sheetId="5" r:id="rId5"/>
    <sheet name="Ручки TIXX" sheetId="4" r:id="rId6"/>
    <sheet name="Ручки B2B" sheetId="39" r:id="rId7"/>
    <sheet name="Ручки Италия" sheetId="6" r:id="rId8"/>
    <sheet name="Петли" sheetId="9" r:id="rId9"/>
    <sheet name="Механизмы" sheetId="7" r:id="rId10"/>
    <sheet name="Раздвижные системы" sheetId="11" r:id="rId11"/>
    <sheet name="Фурнитура прочая" sheetId="10" r:id="rId12"/>
    <sheet name="Уценка" sheetId="35" r:id="rId13"/>
    <sheet name="Цвета" sheetId="29" r:id="rId14"/>
    <sheet name="Фото" sheetId="36" r:id="rId15"/>
  </sheets>
  <externalReferences>
    <externalReference r:id="rId16"/>
  </externalReferences>
  <definedNames>
    <definedName name="_xlnm._FilterDatabase" localSheetId="9" hidden="1">Механизмы!$A$2:$R$156</definedName>
    <definedName name="_xlnm._FilterDatabase" localSheetId="8" hidden="1">Петли!$A$2:$R$110</definedName>
    <definedName name="_xlnm._FilterDatabase" localSheetId="2" hidden="1">'Прайс-лист общий'!$A$6:$S$1235</definedName>
    <definedName name="_xlnm._FilterDatabase" localSheetId="10" hidden="1">'Раздвижные системы'!$A$2:$R$42</definedName>
    <definedName name="_xlnm._FilterDatabase" localSheetId="6" hidden="1">'Ручки B2B'!$A$2:$R$18</definedName>
    <definedName name="_xlnm._FilterDatabase" localSheetId="4" hidden="1">'Ручки PUERTO'!$A$2:$R$347</definedName>
    <definedName name="_xlnm._FilterDatabase" localSheetId="5" hidden="1">'Ручки TIXX'!$A$2:$R$41</definedName>
    <definedName name="_xlnm._FilterDatabase" localSheetId="7" hidden="1">'Ручки Италия'!$A$2:$R$85</definedName>
    <definedName name="_xlnm._FilterDatabase" localSheetId="3" hidden="1">'Ручки РЕНЦ'!$A$2:$R$374</definedName>
    <definedName name="_xlnm._FilterDatabase" localSheetId="14" hidden="1">Фото!$C$1:$E$1964</definedName>
    <definedName name="_xlnm._FilterDatabase" localSheetId="11" hidden="1">'Фурнитура прочая'!$A$2:$R$65</definedName>
  </definedNames>
  <calcPr calcId="191029"/>
  <customWorkbookViews>
    <customWorkbookView name="Почепец Людмила Валерьевна - Личное представление" guid="{69598D06-4881-4E41-A0B0-3C783215F203}" mergeInterval="0" personalView="1" maximized="1" xWindow="1" yWindow="1" windowWidth="1916" windowHeight="859" tabRatio="87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9" i="5" l="1"/>
  <c r="Q109" i="5"/>
  <c r="P109" i="5"/>
  <c r="O109" i="5"/>
  <c r="N109" i="5"/>
  <c r="K109" i="5"/>
  <c r="J109" i="5"/>
  <c r="I109" i="5"/>
  <c r="H109" i="5"/>
  <c r="G109" i="5"/>
  <c r="F109" i="5"/>
  <c r="E109" i="5"/>
  <c r="D109" i="5"/>
  <c r="C109" i="5"/>
  <c r="R107" i="5"/>
  <c r="Q107" i="5"/>
  <c r="P107" i="5"/>
  <c r="O107" i="5"/>
  <c r="N107" i="5"/>
  <c r="K107" i="5"/>
  <c r="J107" i="5"/>
  <c r="I107" i="5"/>
  <c r="H107" i="5"/>
  <c r="G107" i="5"/>
  <c r="F107" i="5"/>
  <c r="E107" i="5"/>
  <c r="D107" i="5"/>
  <c r="C107" i="5"/>
  <c r="R9" i="9"/>
  <c r="Q9" i="9"/>
  <c r="P9" i="9"/>
  <c r="O9" i="9"/>
  <c r="N9" i="9"/>
  <c r="K9" i="9"/>
  <c r="J9" i="9"/>
  <c r="I9" i="9"/>
  <c r="H9" i="9"/>
  <c r="G9" i="9"/>
  <c r="F9" i="9"/>
  <c r="E9" i="9"/>
  <c r="D9" i="9"/>
  <c r="C9" i="9"/>
  <c r="R134" i="5"/>
  <c r="Q134" i="5"/>
  <c r="P134" i="5"/>
  <c r="O134" i="5"/>
  <c r="N134" i="5"/>
  <c r="K134" i="5"/>
  <c r="J134" i="5"/>
  <c r="I134" i="5"/>
  <c r="H134" i="5"/>
  <c r="G134" i="5"/>
  <c r="F134" i="5"/>
  <c r="E134" i="5"/>
  <c r="D134" i="5"/>
  <c r="C134" i="5"/>
  <c r="I14" i="4"/>
  <c r="Q868" i="14"/>
  <c r="Q485" i="14"/>
  <c r="Q483" i="14"/>
  <c r="Q510" i="14"/>
  <c r="R483" i="14" l="1"/>
  <c r="R485" i="14"/>
  <c r="R60" i="10"/>
  <c r="Q60" i="10"/>
  <c r="P60" i="10"/>
  <c r="O60" i="10"/>
  <c r="N60" i="10"/>
  <c r="K60" i="10"/>
  <c r="J60" i="10"/>
  <c r="I60" i="10"/>
  <c r="H60" i="10"/>
  <c r="G60" i="10"/>
  <c r="F60" i="10"/>
  <c r="E60" i="10"/>
  <c r="D60" i="10"/>
  <c r="C60" i="10"/>
  <c r="R59" i="10"/>
  <c r="Q59" i="10"/>
  <c r="P59" i="10"/>
  <c r="O59" i="10"/>
  <c r="N59" i="10"/>
  <c r="K59" i="10"/>
  <c r="J59" i="10"/>
  <c r="I59" i="10"/>
  <c r="H59" i="10"/>
  <c r="G59" i="10"/>
  <c r="F59" i="10"/>
  <c r="E59" i="10"/>
  <c r="D59" i="10"/>
  <c r="C59" i="10"/>
  <c r="R29" i="7"/>
  <c r="Q29" i="7"/>
  <c r="P29" i="7"/>
  <c r="O29" i="7"/>
  <c r="N29" i="7"/>
  <c r="K29" i="7"/>
  <c r="J29" i="7"/>
  <c r="I29" i="7"/>
  <c r="H29" i="7"/>
  <c r="G29" i="7"/>
  <c r="F29" i="7"/>
  <c r="E29" i="7"/>
  <c r="D29" i="7"/>
  <c r="C29" i="7"/>
  <c r="C4" i="10"/>
  <c r="D4" i="10"/>
  <c r="E4" i="10"/>
  <c r="F4" i="10"/>
  <c r="G4" i="10"/>
  <c r="H4" i="10"/>
  <c r="I4" i="10"/>
  <c r="J4" i="10"/>
  <c r="K4" i="10"/>
  <c r="N4" i="10"/>
  <c r="O4" i="10"/>
  <c r="P4" i="10"/>
  <c r="Q4" i="10"/>
  <c r="R4" i="10"/>
  <c r="C5" i="10"/>
  <c r="D5" i="10"/>
  <c r="E5" i="10"/>
  <c r="F5" i="10"/>
  <c r="G5" i="10"/>
  <c r="H5" i="10"/>
  <c r="I5" i="10"/>
  <c r="J5" i="10"/>
  <c r="K5" i="10"/>
  <c r="N5" i="10"/>
  <c r="O5" i="10"/>
  <c r="P5" i="10"/>
  <c r="Q5" i="10"/>
  <c r="R5" i="10"/>
  <c r="C6" i="10"/>
  <c r="D6" i="10"/>
  <c r="E6" i="10"/>
  <c r="F6" i="10"/>
  <c r="G6" i="10"/>
  <c r="H6" i="10"/>
  <c r="I6" i="10"/>
  <c r="J6" i="10"/>
  <c r="K6" i="10"/>
  <c r="N6" i="10"/>
  <c r="O6" i="10"/>
  <c r="P6" i="10"/>
  <c r="Q6" i="10"/>
  <c r="R6" i="10"/>
  <c r="C7" i="10"/>
  <c r="D7" i="10"/>
  <c r="E7" i="10"/>
  <c r="F7" i="10"/>
  <c r="G7" i="10"/>
  <c r="H7" i="10"/>
  <c r="I7" i="10"/>
  <c r="J7" i="10"/>
  <c r="K7" i="10"/>
  <c r="N7" i="10"/>
  <c r="O7" i="10"/>
  <c r="P7" i="10"/>
  <c r="Q7" i="10"/>
  <c r="R7" i="10"/>
  <c r="C8" i="10"/>
  <c r="D8" i="10"/>
  <c r="E8" i="10"/>
  <c r="F8" i="10"/>
  <c r="G8" i="10"/>
  <c r="H8" i="10"/>
  <c r="I8" i="10"/>
  <c r="J8" i="10"/>
  <c r="K8" i="10"/>
  <c r="N8" i="10"/>
  <c r="O8" i="10"/>
  <c r="P8" i="10"/>
  <c r="Q8" i="10"/>
  <c r="R8" i="10"/>
  <c r="C9" i="10"/>
  <c r="D9" i="10"/>
  <c r="E9" i="10"/>
  <c r="F9" i="10"/>
  <c r="G9" i="10"/>
  <c r="H9" i="10"/>
  <c r="I9" i="10"/>
  <c r="J9" i="10"/>
  <c r="K9" i="10"/>
  <c r="N9" i="10"/>
  <c r="O9" i="10"/>
  <c r="P9" i="10"/>
  <c r="Q9" i="10"/>
  <c r="R9" i="10"/>
  <c r="C10" i="10"/>
  <c r="D10" i="10"/>
  <c r="E10" i="10"/>
  <c r="F10" i="10"/>
  <c r="G10" i="10"/>
  <c r="H10" i="10"/>
  <c r="I10" i="10"/>
  <c r="J10" i="10"/>
  <c r="K10" i="10"/>
  <c r="N10" i="10"/>
  <c r="O10" i="10"/>
  <c r="P10" i="10"/>
  <c r="Q10" i="10"/>
  <c r="R10" i="10"/>
  <c r="C11" i="10"/>
  <c r="D11" i="10"/>
  <c r="E11" i="10"/>
  <c r="F11" i="10"/>
  <c r="G11" i="10"/>
  <c r="H11" i="10"/>
  <c r="I11" i="10"/>
  <c r="J11" i="10"/>
  <c r="K11" i="10"/>
  <c r="N11" i="10"/>
  <c r="O11" i="10"/>
  <c r="P11" i="10"/>
  <c r="Q11" i="10"/>
  <c r="R11" i="10"/>
  <c r="C13" i="10"/>
  <c r="D13" i="10"/>
  <c r="E13" i="10"/>
  <c r="F13" i="10"/>
  <c r="G13" i="10"/>
  <c r="H13" i="10"/>
  <c r="I13" i="10"/>
  <c r="J13" i="10"/>
  <c r="K13" i="10"/>
  <c r="N13" i="10"/>
  <c r="O13" i="10"/>
  <c r="P13" i="10"/>
  <c r="Q13" i="10"/>
  <c r="R13" i="10"/>
  <c r="C15" i="10"/>
  <c r="D15" i="10"/>
  <c r="E15" i="10"/>
  <c r="F15" i="10"/>
  <c r="G15" i="10"/>
  <c r="H15" i="10"/>
  <c r="I15" i="10"/>
  <c r="J15" i="10"/>
  <c r="K15" i="10"/>
  <c r="N15" i="10"/>
  <c r="O15" i="10"/>
  <c r="P15" i="10"/>
  <c r="Q15" i="10"/>
  <c r="R15" i="10"/>
  <c r="C16" i="10"/>
  <c r="D16" i="10"/>
  <c r="E16" i="10"/>
  <c r="F16" i="10"/>
  <c r="G16" i="10"/>
  <c r="H16" i="10"/>
  <c r="I16" i="10"/>
  <c r="J16" i="10"/>
  <c r="K16" i="10"/>
  <c r="N16" i="10"/>
  <c r="O16" i="10"/>
  <c r="P16" i="10"/>
  <c r="Q16" i="10"/>
  <c r="R16" i="10"/>
  <c r="C17" i="10"/>
  <c r="D17" i="10"/>
  <c r="E17" i="10"/>
  <c r="F17" i="10"/>
  <c r="G17" i="10"/>
  <c r="H17" i="10"/>
  <c r="I17" i="10"/>
  <c r="J17" i="10"/>
  <c r="K17" i="10"/>
  <c r="N17" i="10"/>
  <c r="O17" i="10"/>
  <c r="P17" i="10"/>
  <c r="Q17" i="10"/>
  <c r="R17" i="10"/>
  <c r="C18" i="10"/>
  <c r="D18" i="10"/>
  <c r="E18" i="10"/>
  <c r="F18" i="10"/>
  <c r="G18" i="10"/>
  <c r="H18" i="10"/>
  <c r="I18" i="10"/>
  <c r="J18" i="10"/>
  <c r="K18" i="10"/>
  <c r="N18" i="10"/>
  <c r="O18" i="10"/>
  <c r="P18" i="10"/>
  <c r="Q18" i="10"/>
  <c r="R18" i="10"/>
  <c r="C19" i="10"/>
  <c r="D19" i="10"/>
  <c r="E19" i="10"/>
  <c r="F19" i="10"/>
  <c r="G19" i="10"/>
  <c r="H19" i="10"/>
  <c r="I19" i="10"/>
  <c r="J19" i="10"/>
  <c r="K19" i="10"/>
  <c r="N19" i="10"/>
  <c r="O19" i="10"/>
  <c r="P19" i="10"/>
  <c r="Q19" i="10"/>
  <c r="R19" i="10"/>
  <c r="C20" i="10"/>
  <c r="D20" i="10"/>
  <c r="E20" i="10"/>
  <c r="F20" i="10"/>
  <c r="G20" i="10"/>
  <c r="H20" i="10"/>
  <c r="I20" i="10"/>
  <c r="J20" i="10"/>
  <c r="K20" i="10"/>
  <c r="N20" i="10"/>
  <c r="O20" i="10"/>
  <c r="P20" i="10"/>
  <c r="Q20" i="10"/>
  <c r="R20" i="10"/>
  <c r="C21" i="10"/>
  <c r="D21" i="10"/>
  <c r="E21" i="10"/>
  <c r="F21" i="10"/>
  <c r="G21" i="10"/>
  <c r="H21" i="10"/>
  <c r="I21" i="10"/>
  <c r="J21" i="10"/>
  <c r="K21" i="10"/>
  <c r="N21" i="10"/>
  <c r="O21" i="10"/>
  <c r="P21" i="10"/>
  <c r="Q21" i="10"/>
  <c r="R21" i="10"/>
  <c r="C22" i="10"/>
  <c r="D22" i="10"/>
  <c r="E22" i="10"/>
  <c r="F22" i="10"/>
  <c r="G22" i="10"/>
  <c r="H22" i="10"/>
  <c r="I22" i="10"/>
  <c r="J22" i="10"/>
  <c r="K22" i="10"/>
  <c r="N22" i="10"/>
  <c r="O22" i="10"/>
  <c r="P22" i="10"/>
  <c r="Q22" i="10"/>
  <c r="R22" i="10"/>
  <c r="C23" i="10"/>
  <c r="D23" i="10"/>
  <c r="E23" i="10"/>
  <c r="F23" i="10"/>
  <c r="G23" i="10"/>
  <c r="H23" i="10"/>
  <c r="I23" i="10"/>
  <c r="J23" i="10"/>
  <c r="K23" i="10"/>
  <c r="N23" i="10"/>
  <c r="O23" i="10"/>
  <c r="P23" i="10"/>
  <c r="Q23" i="10"/>
  <c r="R23" i="10"/>
  <c r="C24" i="10"/>
  <c r="D24" i="10"/>
  <c r="E24" i="10"/>
  <c r="F24" i="10"/>
  <c r="G24" i="10"/>
  <c r="H24" i="10"/>
  <c r="I24" i="10"/>
  <c r="J24" i="10"/>
  <c r="K24" i="10"/>
  <c r="N24" i="10"/>
  <c r="O24" i="10"/>
  <c r="P24" i="10"/>
  <c r="Q24" i="10"/>
  <c r="R24" i="10"/>
  <c r="C25" i="10"/>
  <c r="D25" i="10"/>
  <c r="E25" i="10"/>
  <c r="F25" i="10"/>
  <c r="G25" i="10"/>
  <c r="H25" i="10"/>
  <c r="I25" i="10"/>
  <c r="J25" i="10"/>
  <c r="K25" i="10"/>
  <c r="N25" i="10"/>
  <c r="O25" i="10"/>
  <c r="P25" i="10"/>
  <c r="Q25" i="10"/>
  <c r="R25" i="10"/>
  <c r="C26" i="10"/>
  <c r="D26" i="10"/>
  <c r="E26" i="10"/>
  <c r="F26" i="10"/>
  <c r="G26" i="10"/>
  <c r="H26" i="10"/>
  <c r="I26" i="10"/>
  <c r="J26" i="10"/>
  <c r="K26" i="10"/>
  <c r="N26" i="10"/>
  <c r="O26" i="10"/>
  <c r="P26" i="10"/>
  <c r="Q26" i="10"/>
  <c r="R26" i="10"/>
  <c r="R30" i="10"/>
  <c r="Q30" i="10"/>
  <c r="P30" i="10"/>
  <c r="O30" i="10"/>
  <c r="N30" i="10"/>
  <c r="K30" i="10"/>
  <c r="J30" i="10"/>
  <c r="I30" i="10"/>
  <c r="H30" i="10"/>
  <c r="G30" i="10"/>
  <c r="F30" i="10"/>
  <c r="E30" i="10"/>
  <c r="D30" i="10"/>
  <c r="C30" i="10"/>
  <c r="R29" i="10"/>
  <c r="Q29" i="10"/>
  <c r="P29" i="10"/>
  <c r="O29" i="10"/>
  <c r="N29" i="10"/>
  <c r="K29" i="10"/>
  <c r="J29" i="10"/>
  <c r="I29" i="10"/>
  <c r="H29" i="10"/>
  <c r="G29" i="10"/>
  <c r="F29" i="10"/>
  <c r="E29" i="10"/>
  <c r="D29" i="10"/>
  <c r="C29" i="10"/>
  <c r="R28" i="10"/>
  <c r="Q28" i="10"/>
  <c r="P28" i="10"/>
  <c r="O28" i="10"/>
  <c r="N28" i="10"/>
  <c r="K28" i="10"/>
  <c r="J28" i="10"/>
  <c r="I28" i="10"/>
  <c r="H28" i="10"/>
  <c r="G28" i="10"/>
  <c r="F28" i="10"/>
  <c r="E28" i="10"/>
  <c r="D28" i="10"/>
  <c r="C28" i="10"/>
  <c r="R46" i="10"/>
  <c r="Q46" i="10"/>
  <c r="P46" i="10"/>
  <c r="O46" i="10"/>
  <c r="N46" i="10"/>
  <c r="K46" i="10"/>
  <c r="J46" i="10"/>
  <c r="I46" i="10"/>
  <c r="H46" i="10"/>
  <c r="G46" i="10"/>
  <c r="F46" i="10"/>
  <c r="E46" i="10"/>
  <c r="D46" i="10"/>
  <c r="C46" i="10"/>
  <c r="R49" i="10"/>
  <c r="Q49" i="10"/>
  <c r="P49" i="10"/>
  <c r="O49" i="10"/>
  <c r="N49" i="10"/>
  <c r="K49" i="10"/>
  <c r="J49" i="10"/>
  <c r="I49" i="10"/>
  <c r="H49" i="10"/>
  <c r="G49" i="10"/>
  <c r="F49" i="10"/>
  <c r="E49" i="10"/>
  <c r="D49" i="10"/>
  <c r="C49" i="10"/>
  <c r="R48" i="10"/>
  <c r="Q48" i="10"/>
  <c r="P48" i="10"/>
  <c r="O48" i="10"/>
  <c r="N48" i="10"/>
  <c r="K48" i="10"/>
  <c r="J48" i="10"/>
  <c r="I48" i="10"/>
  <c r="H48" i="10"/>
  <c r="G48" i="10"/>
  <c r="F48" i="10"/>
  <c r="E48" i="10"/>
  <c r="D48" i="10"/>
  <c r="C48" i="10"/>
  <c r="R47" i="10"/>
  <c r="Q47" i="10"/>
  <c r="P47" i="10"/>
  <c r="O47" i="10"/>
  <c r="N47" i="10"/>
  <c r="K47" i="10"/>
  <c r="J47" i="10"/>
  <c r="I47" i="10"/>
  <c r="H47" i="10"/>
  <c r="G47" i="10"/>
  <c r="F47" i="10"/>
  <c r="E47" i="10"/>
  <c r="D47" i="10"/>
  <c r="C47" i="10"/>
  <c r="R126" i="7"/>
  <c r="Q126" i="7"/>
  <c r="P126" i="7"/>
  <c r="O126" i="7"/>
  <c r="N126" i="7"/>
  <c r="K126" i="7"/>
  <c r="J126" i="7"/>
  <c r="I126" i="7"/>
  <c r="H126" i="7"/>
  <c r="G126" i="7"/>
  <c r="F126" i="7"/>
  <c r="E126" i="7"/>
  <c r="D126" i="7"/>
  <c r="C126" i="7"/>
  <c r="R125" i="7"/>
  <c r="Q125" i="7"/>
  <c r="P125" i="7"/>
  <c r="O125" i="7"/>
  <c r="N125" i="7"/>
  <c r="K125" i="7"/>
  <c r="J125" i="7"/>
  <c r="I125" i="7"/>
  <c r="H125" i="7"/>
  <c r="G125" i="7"/>
  <c r="F125" i="7"/>
  <c r="E125" i="7"/>
  <c r="D125" i="7"/>
  <c r="C125" i="7"/>
  <c r="R124" i="7"/>
  <c r="Q124" i="7"/>
  <c r="P124" i="7"/>
  <c r="O124" i="7"/>
  <c r="N124" i="7"/>
  <c r="K124" i="7"/>
  <c r="J124" i="7"/>
  <c r="I124" i="7"/>
  <c r="H124" i="7"/>
  <c r="G124" i="7"/>
  <c r="F124" i="7"/>
  <c r="E124" i="7"/>
  <c r="D124" i="7"/>
  <c r="C124" i="7"/>
  <c r="R34" i="7"/>
  <c r="Q34" i="7"/>
  <c r="P34" i="7"/>
  <c r="O34" i="7"/>
  <c r="N34" i="7"/>
  <c r="K34" i="7"/>
  <c r="J34" i="7"/>
  <c r="I34" i="7"/>
  <c r="H34" i="7"/>
  <c r="G34" i="7"/>
  <c r="F34" i="7"/>
  <c r="E34" i="7"/>
  <c r="D34" i="7"/>
  <c r="C34" i="7"/>
  <c r="R33" i="7"/>
  <c r="Q33" i="7"/>
  <c r="P33" i="7"/>
  <c r="O33" i="7"/>
  <c r="N33" i="7"/>
  <c r="K33" i="7"/>
  <c r="J33" i="7"/>
  <c r="I33" i="7"/>
  <c r="H33" i="7"/>
  <c r="G33" i="7"/>
  <c r="F33" i="7"/>
  <c r="E33" i="7"/>
  <c r="D33" i="7"/>
  <c r="C33" i="7"/>
  <c r="R32" i="7"/>
  <c r="Q32" i="7"/>
  <c r="P32" i="7"/>
  <c r="O32" i="7"/>
  <c r="N32" i="7"/>
  <c r="K32" i="7"/>
  <c r="J32" i="7"/>
  <c r="I32" i="7"/>
  <c r="H32" i="7"/>
  <c r="G32" i="7"/>
  <c r="F32" i="7"/>
  <c r="E32" i="7"/>
  <c r="D32" i="7"/>
  <c r="C32" i="7"/>
  <c r="R19" i="7"/>
  <c r="Q19" i="7"/>
  <c r="P19" i="7"/>
  <c r="O19" i="7"/>
  <c r="N19" i="7"/>
  <c r="K19" i="7"/>
  <c r="J19" i="7"/>
  <c r="I19" i="7"/>
  <c r="H19" i="7"/>
  <c r="G19" i="7"/>
  <c r="F19" i="7"/>
  <c r="E19" i="7"/>
  <c r="D19" i="7"/>
  <c r="C19" i="7"/>
  <c r="R18" i="7"/>
  <c r="Q18" i="7"/>
  <c r="P18" i="7"/>
  <c r="O18" i="7"/>
  <c r="N18" i="7"/>
  <c r="K18" i="7"/>
  <c r="J18" i="7"/>
  <c r="I18" i="7"/>
  <c r="H18" i="7"/>
  <c r="G18" i="7"/>
  <c r="F18" i="7"/>
  <c r="E18" i="7"/>
  <c r="D18" i="7"/>
  <c r="C18" i="7"/>
  <c r="R17" i="7"/>
  <c r="Q17" i="7"/>
  <c r="P17" i="7"/>
  <c r="O17" i="7"/>
  <c r="N17" i="7"/>
  <c r="K17" i="7"/>
  <c r="J17" i="7"/>
  <c r="I17" i="7"/>
  <c r="H17" i="7"/>
  <c r="G17" i="7"/>
  <c r="F17" i="7"/>
  <c r="E17" i="7"/>
  <c r="D17" i="7"/>
  <c r="C17" i="7"/>
  <c r="R102" i="9"/>
  <c r="Q102" i="9"/>
  <c r="P102" i="9"/>
  <c r="O102" i="9"/>
  <c r="N102" i="9"/>
  <c r="K102" i="9"/>
  <c r="J102" i="9"/>
  <c r="I102" i="9"/>
  <c r="H102" i="9"/>
  <c r="G102" i="9"/>
  <c r="F102" i="9"/>
  <c r="E102" i="9"/>
  <c r="D102" i="9"/>
  <c r="C102" i="9"/>
  <c r="R101" i="9"/>
  <c r="Q101" i="9"/>
  <c r="P101" i="9"/>
  <c r="O101" i="9"/>
  <c r="N101" i="9"/>
  <c r="K101" i="9"/>
  <c r="J101" i="9"/>
  <c r="I101" i="9"/>
  <c r="H101" i="9"/>
  <c r="G101" i="9"/>
  <c r="F101" i="9"/>
  <c r="E101" i="9"/>
  <c r="D101" i="9"/>
  <c r="C101" i="9"/>
  <c r="R100" i="9"/>
  <c r="Q100" i="9"/>
  <c r="P100" i="9"/>
  <c r="O100" i="9"/>
  <c r="N100" i="9"/>
  <c r="K100" i="9"/>
  <c r="J100" i="9"/>
  <c r="I100" i="9"/>
  <c r="H100" i="9"/>
  <c r="G100" i="9"/>
  <c r="F100" i="9"/>
  <c r="E100" i="9"/>
  <c r="D100" i="9"/>
  <c r="C100" i="9"/>
  <c r="R34" i="4"/>
  <c r="Q34" i="4"/>
  <c r="P34" i="4"/>
  <c r="O34" i="4"/>
  <c r="N34" i="4"/>
  <c r="K34" i="4"/>
  <c r="J34" i="4"/>
  <c r="I34" i="4"/>
  <c r="H34" i="4"/>
  <c r="G34" i="4"/>
  <c r="F34" i="4"/>
  <c r="E34" i="4"/>
  <c r="D34" i="4"/>
  <c r="C34" i="4"/>
  <c r="R33" i="4"/>
  <c r="Q33" i="4"/>
  <c r="P33" i="4"/>
  <c r="O33" i="4"/>
  <c r="N33" i="4"/>
  <c r="K33" i="4"/>
  <c r="J33" i="4"/>
  <c r="I33" i="4"/>
  <c r="H33" i="4"/>
  <c r="G33" i="4"/>
  <c r="F33" i="4"/>
  <c r="E33" i="4"/>
  <c r="D33" i="4"/>
  <c r="C33" i="4"/>
  <c r="R32" i="4"/>
  <c r="Q32" i="4"/>
  <c r="P32" i="4"/>
  <c r="O32" i="4"/>
  <c r="N32" i="4"/>
  <c r="K32" i="4"/>
  <c r="J32" i="4"/>
  <c r="I32" i="4"/>
  <c r="H32" i="4"/>
  <c r="G32" i="4"/>
  <c r="F32" i="4"/>
  <c r="E32" i="4"/>
  <c r="D32" i="4"/>
  <c r="C32" i="4"/>
  <c r="R31" i="4"/>
  <c r="Q31" i="4"/>
  <c r="P31" i="4"/>
  <c r="O31" i="4"/>
  <c r="N31" i="4"/>
  <c r="K31" i="4"/>
  <c r="J31" i="4"/>
  <c r="I31" i="4"/>
  <c r="H31" i="4"/>
  <c r="G31" i="4"/>
  <c r="F31" i="4"/>
  <c r="E31" i="4"/>
  <c r="D31" i="4"/>
  <c r="C31" i="4"/>
  <c r="R30" i="4"/>
  <c r="Q30" i="4"/>
  <c r="P30" i="4"/>
  <c r="O30" i="4"/>
  <c r="N30" i="4"/>
  <c r="K30" i="4"/>
  <c r="J30" i="4"/>
  <c r="I30" i="4"/>
  <c r="H30" i="4"/>
  <c r="G30" i="4"/>
  <c r="F30" i="4"/>
  <c r="E30" i="4"/>
  <c r="D30" i="4"/>
  <c r="C30" i="4"/>
  <c r="R29" i="4"/>
  <c r="Q29" i="4"/>
  <c r="P29" i="4"/>
  <c r="O29" i="4"/>
  <c r="N29" i="4"/>
  <c r="K29" i="4"/>
  <c r="J29" i="4"/>
  <c r="I29" i="4"/>
  <c r="H29" i="4"/>
  <c r="G29" i="4"/>
  <c r="F29" i="4"/>
  <c r="E29" i="4"/>
  <c r="D29" i="4"/>
  <c r="C29" i="4"/>
  <c r="R28" i="4"/>
  <c r="Q28" i="4"/>
  <c r="P28" i="4"/>
  <c r="O28" i="4"/>
  <c r="N28" i="4"/>
  <c r="K28" i="4"/>
  <c r="J28" i="4"/>
  <c r="I28" i="4"/>
  <c r="H28" i="4"/>
  <c r="G28" i="4"/>
  <c r="F28" i="4"/>
  <c r="E28" i="4"/>
  <c r="D28" i="4"/>
  <c r="C28" i="4"/>
  <c r="R27" i="4"/>
  <c r="Q27" i="4"/>
  <c r="P27" i="4"/>
  <c r="O27" i="4"/>
  <c r="N27" i="4"/>
  <c r="K27" i="4"/>
  <c r="J27" i="4"/>
  <c r="I27" i="4"/>
  <c r="H27" i="4"/>
  <c r="G27" i="4"/>
  <c r="F27" i="4"/>
  <c r="E27" i="4"/>
  <c r="D27" i="4"/>
  <c r="C27" i="4"/>
  <c r="R26" i="4"/>
  <c r="Q26" i="4"/>
  <c r="P26" i="4"/>
  <c r="O26" i="4"/>
  <c r="N26" i="4"/>
  <c r="K26" i="4"/>
  <c r="J26" i="4"/>
  <c r="I26" i="4"/>
  <c r="H26" i="4"/>
  <c r="G26" i="4"/>
  <c r="F26" i="4"/>
  <c r="E26" i="4"/>
  <c r="D26" i="4"/>
  <c r="C26" i="4"/>
  <c r="R25" i="4"/>
  <c r="Q25" i="4"/>
  <c r="P25" i="4"/>
  <c r="O25" i="4"/>
  <c r="N25" i="4"/>
  <c r="K25" i="4"/>
  <c r="J25" i="4"/>
  <c r="I25" i="4"/>
  <c r="H25" i="4"/>
  <c r="G25" i="4"/>
  <c r="F25" i="4"/>
  <c r="E25" i="4"/>
  <c r="D25" i="4"/>
  <c r="C25" i="4"/>
  <c r="R24" i="4"/>
  <c r="Q24" i="4"/>
  <c r="P24" i="4"/>
  <c r="O24" i="4"/>
  <c r="N24" i="4"/>
  <c r="K24" i="4"/>
  <c r="J24" i="4"/>
  <c r="I24" i="4"/>
  <c r="H24" i="4"/>
  <c r="G24" i="4"/>
  <c r="F24" i="4"/>
  <c r="E24" i="4"/>
  <c r="D24" i="4"/>
  <c r="C24" i="4"/>
  <c r="R23" i="4"/>
  <c r="Q23" i="4"/>
  <c r="P23" i="4"/>
  <c r="O23" i="4"/>
  <c r="N23" i="4"/>
  <c r="K23" i="4"/>
  <c r="J23" i="4"/>
  <c r="I23" i="4"/>
  <c r="H23" i="4"/>
  <c r="G23" i="4"/>
  <c r="F23" i="4"/>
  <c r="E23" i="4"/>
  <c r="D23" i="4"/>
  <c r="C23" i="4"/>
  <c r="R22" i="4"/>
  <c r="Q22" i="4"/>
  <c r="P22" i="4"/>
  <c r="O22" i="4"/>
  <c r="N22" i="4"/>
  <c r="K22" i="4"/>
  <c r="J22" i="4"/>
  <c r="I22" i="4"/>
  <c r="H22" i="4"/>
  <c r="G22" i="4"/>
  <c r="F22" i="4"/>
  <c r="E22" i="4"/>
  <c r="D22" i="4"/>
  <c r="C22" i="4"/>
  <c r="R21" i="4"/>
  <c r="Q21" i="4"/>
  <c r="P21" i="4"/>
  <c r="O21" i="4"/>
  <c r="N21" i="4"/>
  <c r="K21" i="4"/>
  <c r="J21" i="4"/>
  <c r="I21" i="4"/>
  <c r="H21" i="4"/>
  <c r="G21" i="4"/>
  <c r="F21" i="4"/>
  <c r="E21" i="4"/>
  <c r="D21" i="4"/>
  <c r="C21" i="4"/>
  <c r="R20" i="4"/>
  <c r="Q20" i="4"/>
  <c r="P20" i="4"/>
  <c r="O20" i="4"/>
  <c r="N20" i="4"/>
  <c r="K20" i="4"/>
  <c r="J20" i="4"/>
  <c r="I20" i="4"/>
  <c r="H20" i="4"/>
  <c r="G20" i="4"/>
  <c r="F20" i="4"/>
  <c r="E20" i="4"/>
  <c r="D20" i="4"/>
  <c r="C20" i="4"/>
  <c r="R19" i="4"/>
  <c r="Q19" i="4"/>
  <c r="P19" i="4"/>
  <c r="O19" i="4"/>
  <c r="N19" i="4"/>
  <c r="K19" i="4"/>
  <c r="J19" i="4"/>
  <c r="I19" i="4"/>
  <c r="H19" i="4"/>
  <c r="G19" i="4"/>
  <c r="F19" i="4"/>
  <c r="E19" i="4"/>
  <c r="D19" i="4"/>
  <c r="C19" i="4"/>
  <c r="R18" i="4"/>
  <c r="Q18" i="4"/>
  <c r="P18" i="4"/>
  <c r="O18" i="4"/>
  <c r="N18" i="4"/>
  <c r="K18" i="4"/>
  <c r="J18" i="4"/>
  <c r="I18" i="4"/>
  <c r="H18" i="4"/>
  <c r="G18" i="4"/>
  <c r="F18" i="4"/>
  <c r="E18" i="4"/>
  <c r="D18" i="4"/>
  <c r="C18" i="4"/>
  <c r="R17" i="4"/>
  <c r="Q17" i="4"/>
  <c r="P17" i="4"/>
  <c r="O17" i="4"/>
  <c r="N17" i="4"/>
  <c r="K17" i="4"/>
  <c r="J17" i="4"/>
  <c r="I17" i="4"/>
  <c r="H17" i="4"/>
  <c r="G17" i="4"/>
  <c r="F17" i="4"/>
  <c r="E17" i="4"/>
  <c r="D17" i="4"/>
  <c r="C17" i="4"/>
  <c r="R16" i="4"/>
  <c r="Q16" i="4"/>
  <c r="P16" i="4"/>
  <c r="O16" i="4"/>
  <c r="N16" i="4"/>
  <c r="K16" i="4"/>
  <c r="J16" i="4"/>
  <c r="I16" i="4"/>
  <c r="H16" i="4"/>
  <c r="G16" i="4"/>
  <c r="F16" i="4"/>
  <c r="E16" i="4"/>
  <c r="D16" i="4"/>
  <c r="C16" i="4"/>
  <c r="R15" i="4"/>
  <c r="Q15" i="4"/>
  <c r="P15" i="4"/>
  <c r="O15" i="4"/>
  <c r="N15" i="4"/>
  <c r="K15" i="4"/>
  <c r="J15" i="4"/>
  <c r="I15" i="4"/>
  <c r="H15" i="4"/>
  <c r="G15" i="4"/>
  <c r="F15" i="4"/>
  <c r="E15" i="4"/>
  <c r="D15" i="4"/>
  <c r="C15" i="4"/>
  <c r="R14" i="4"/>
  <c r="Q14" i="4"/>
  <c r="P14" i="4"/>
  <c r="O14" i="4"/>
  <c r="N14" i="4"/>
  <c r="K14" i="4"/>
  <c r="J14" i="4"/>
  <c r="H14" i="4"/>
  <c r="G14" i="4"/>
  <c r="F14" i="4"/>
  <c r="E14" i="4"/>
  <c r="D14" i="4"/>
  <c r="C14" i="4"/>
  <c r="R13" i="4"/>
  <c r="Q13" i="4"/>
  <c r="P13" i="4"/>
  <c r="O13" i="4"/>
  <c r="N13" i="4"/>
  <c r="K13" i="4"/>
  <c r="J13" i="4"/>
  <c r="I13" i="4"/>
  <c r="H13" i="4"/>
  <c r="G13" i="4"/>
  <c r="F13" i="4"/>
  <c r="E13" i="4"/>
  <c r="D13" i="4"/>
  <c r="C13" i="4"/>
  <c r="R12" i="4"/>
  <c r="Q12" i="4"/>
  <c r="P12" i="4"/>
  <c r="O12" i="4"/>
  <c r="N12" i="4"/>
  <c r="K12" i="4"/>
  <c r="J12" i="4"/>
  <c r="I12" i="4"/>
  <c r="H12" i="4"/>
  <c r="G12" i="4"/>
  <c r="F12" i="4"/>
  <c r="E12" i="4"/>
  <c r="D12" i="4"/>
  <c r="C12" i="4"/>
  <c r="R11" i="4"/>
  <c r="Q11" i="4"/>
  <c r="P11" i="4"/>
  <c r="O11" i="4"/>
  <c r="N11" i="4"/>
  <c r="K11" i="4"/>
  <c r="J11" i="4"/>
  <c r="I11" i="4"/>
  <c r="H11" i="4"/>
  <c r="G11" i="4"/>
  <c r="F11" i="4"/>
  <c r="E11" i="4"/>
  <c r="D11" i="4"/>
  <c r="C11" i="4"/>
  <c r="R10" i="4"/>
  <c r="Q10" i="4"/>
  <c r="P10" i="4"/>
  <c r="O10" i="4"/>
  <c r="N10" i="4"/>
  <c r="K10" i="4"/>
  <c r="J10" i="4"/>
  <c r="I10" i="4"/>
  <c r="H10" i="4"/>
  <c r="G10" i="4"/>
  <c r="F10" i="4"/>
  <c r="E10" i="4"/>
  <c r="D10" i="4"/>
  <c r="C10" i="4"/>
  <c r="R9" i="4"/>
  <c r="Q9" i="4"/>
  <c r="P9" i="4"/>
  <c r="O9" i="4"/>
  <c r="N9" i="4"/>
  <c r="K9" i="4"/>
  <c r="J9" i="4"/>
  <c r="I9" i="4"/>
  <c r="H9" i="4"/>
  <c r="G9" i="4"/>
  <c r="F9" i="4"/>
  <c r="E9" i="4"/>
  <c r="D9" i="4"/>
  <c r="C9" i="4"/>
  <c r="R8" i="4"/>
  <c r="Q8" i="4"/>
  <c r="P8" i="4"/>
  <c r="O8" i="4"/>
  <c r="N8" i="4"/>
  <c r="K8" i="4"/>
  <c r="J8" i="4"/>
  <c r="I8" i="4"/>
  <c r="H8" i="4"/>
  <c r="G8" i="4"/>
  <c r="F8" i="4"/>
  <c r="E8" i="4"/>
  <c r="D8" i="4"/>
  <c r="C8" i="4"/>
  <c r="R7" i="4"/>
  <c r="Q7" i="4"/>
  <c r="P7" i="4"/>
  <c r="O7" i="4"/>
  <c r="N7" i="4"/>
  <c r="K7" i="4"/>
  <c r="J7" i="4"/>
  <c r="I7" i="4"/>
  <c r="H7" i="4"/>
  <c r="G7" i="4"/>
  <c r="F7" i="4"/>
  <c r="E7" i="4"/>
  <c r="D7" i="4"/>
  <c r="C7" i="4"/>
  <c r="R6" i="4"/>
  <c r="Q6" i="4"/>
  <c r="P6" i="4"/>
  <c r="O6" i="4"/>
  <c r="N6" i="4"/>
  <c r="K6" i="4"/>
  <c r="J6" i="4"/>
  <c r="I6" i="4"/>
  <c r="H6" i="4"/>
  <c r="G6" i="4"/>
  <c r="F6" i="4"/>
  <c r="E6" i="4"/>
  <c r="D6" i="4"/>
  <c r="C6" i="4"/>
  <c r="R5" i="4"/>
  <c r="Q5" i="4"/>
  <c r="P5" i="4"/>
  <c r="O5" i="4"/>
  <c r="N5" i="4"/>
  <c r="K5" i="4"/>
  <c r="J5" i="4"/>
  <c r="I5" i="4"/>
  <c r="H5" i="4"/>
  <c r="G5" i="4"/>
  <c r="F5" i="4"/>
  <c r="E5" i="4"/>
  <c r="D5" i="4"/>
  <c r="C5" i="4"/>
  <c r="R4" i="4"/>
  <c r="Q4" i="4"/>
  <c r="P4" i="4"/>
  <c r="O4" i="4"/>
  <c r="N4" i="4"/>
  <c r="K4" i="4"/>
  <c r="J4" i="4"/>
  <c r="I4" i="4"/>
  <c r="H4" i="4"/>
  <c r="G4" i="4"/>
  <c r="F4" i="4"/>
  <c r="E4" i="4"/>
  <c r="D4" i="4"/>
  <c r="C4" i="4"/>
  <c r="R153" i="5"/>
  <c r="Q153" i="5"/>
  <c r="P153" i="5"/>
  <c r="O153" i="5"/>
  <c r="N153" i="5"/>
  <c r="K153" i="5"/>
  <c r="J153" i="5"/>
  <c r="I153" i="5"/>
  <c r="H153" i="5"/>
  <c r="G153" i="5"/>
  <c r="F153" i="5"/>
  <c r="E153" i="5"/>
  <c r="D153" i="5"/>
  <c r="C153" i="5"/>
  <c r="R152" i="5"/>
  <c r="Q152" i="5"/>
  <c r="P152" i="5"/>
  <c r="O152" i="5"/>
  <c r="N152" i="5"/>
  <c r="K152" i="5"/>
  <c r="J152" i="5"/>
  <c r="I152" i="5"/>
  <c r="H152" i="5"/>
  <c r="G152" i="5"/>
  <c r="F152" i="5"/>
  <c r="E152" i="5"/>
  <c r="D152" i="5"/>
  <c r="C152" i="5"/>
  <c r="R21" i="5"/>
  <c r="Q21" i="5"/>
  <c r="P21" i="5"/>
  <c r="O21" i="5"/>
  <c r="N21" i="5"/>
  <c r="K21" i="5"/>
  <c r="J21" i="5"/>
  <c r="I21" i="5"/>
  <c r="H21" i="5"/>
  <c r="G21" i="5"/>
  <c r="F21" i="5"/>
  <c r="E21" i="5"/>
  <c r="D21" i="5"/>
  <c r="C21" i="5"/>
  <c r="R20" i="5"/>
  <c r="Q20" i="5"/>
  <c r="P20" i="5"/>
  <c r="O20" i="5"/>
  <c r="N20" i="5"/>
  <c r="K20" i="5"/>
  <c r="J20" i="5"/>
  <c r="I20" i="5"/>
  <c r="H20" i="5"/>
  <c r="G20" i="5"/>
  <c r="F20" i="5"/>
  <c r="E20" i="5"/>
  <c r="D20" i="5"/>
  <c r="C20" i="5"/>
  <c r="R19" i="5"/>
  <c r="Q19" i="5"/>
  <c r="P19" i="5"/>
  <c r="O19" i="5"/>
  <c r="N19" i="5"/>
  <c r="K19" i="5"/>
  <c r="J19" i="5"/>
  <c r="I19" i="5"/>
  <c r="H19" i="5"/>
  <c r="G19" i="5"/>
  <c r="F19" i="5"/>
  <c r="E19" i="5"/>
  <c r="D19" i="5"/>
  <c r="C19" i="5"/>
  <c r="R18" i="5"/>
  <c r="Q18" i="5"/>
  <c r="P18" i="5"/>
  <c r="O18" i="5"/>
  <c r="N18" i="5"/>
  <c r="K18" i="5"/>
  <c r="J18" i="5"/>
  <c r="I18" i="5"/>
  <c r="H18" i="5"/>
  <c r="G18" i="5"/>
  <c r="F18" i="5"/>
  <c r="E18" i="5"/>
  <c r="D18" i="5"/>
  <c r="C18" i="5"/>
  <c r="R17" i="5"/>
  <c r="Q17" i="5"/>
  <c r="P17" i="5"/>
  <c r="O17" i="5"/>
  <c r="N17" i="5"/>
  <c r="K17" i="5"/>
  <c r="J17" i="5"/>
  <c r="I17" i="5"/>
  <c r="H17" i="5"/>
  <c r="G17" i="5"/>
  <c r="F17" i="5"/>
  <c r="E17" i="5"/>
  <c r="D17" i="5"/>
  <c r="C17" i="5"/>
  <c r="R16" i="5"/>
  <c r="Q16" i="5"/>
  <c r="P16" i="5"/>
  <c r="O16" i="5"/>
  <c r="N16" i="5"/>
  <c r="K16" i="5"/>
  <c r="J16" i="5"/>
  <c r="I16" i="5"/>
  <c r="H16" i="5"/>
  <c r="G16" i="5"/>
  <c r="F16" i="5"/>
  <c r="E16" i="5"/>
  <c r="D16" i="5"/>
  <c r="C16" i="5"/>
  <c r="R110" i="3"/>
  <c r="Q110" i="3"/>
  <c r="P110" i="3"/>
  <c r="O110" i="3"/>
  <c r="N110" i="3"/>
  <c r="K110" i="3"/>
  <c r="J110" i="3"/>
  <c r="I110" i="3"/>
  <c r="H110" i="3"/>
  <c r="G110" i="3"/>
  <c r="F110" i="3"/>
  <c r="E110" i="3"/>
  <c r="D110" i="3"/>
  <c r="C110" i="3"/>
  <c r="R109" i="3"/>
  <c r="Q109" i="3"/>
  <c r="P109" i="3"/>
  <c r="O109" i="3"/>
  <c r="N109" i="3"/>
  <c r="K109" i="3"/>
  <c r="J109" i="3"/>
  <c r="I109" i="3"/>
  <c r="H109" i="3"/>
  <c r="G109" i="3"/>
  <c r="F109" i="3"/>
  <c r="E109" i="3"/>
  <c r="D109" i="3"/>
  <c r="C109" i="3"/>
  <c r="R108" i="3"/>
  <c r="Q108" i="3"/>
  <c r="P108" i="3"/>
  <c r="O108" i="3"/>
  <c r="N108" i="3"/>
  <c r="K108" i="3"/>
  <c r="J108" i="3"/>
  <c r="I108" i="3"/>
  <c r="H108" i="3"/>
  <c r="G108" i="3"/>
  <c r="F108" i="3"/>
  <c r="E108" i="3"/>
  <c r="D108" i="3"/>
  <c r="C108" i="3"/>
  <c r="R30" i="3"/>
  <c r="Q30" i="3"/>
  <c r="P30" i="3"/>
  <c r="O30" i="3"/>
  <c r="N30" i="3"/>
  <c r="K30" i="3"/>
  <c r="J30" i="3"/>
  <c r="I30" i="3"/>
  <c r="H30" i="3"/>
  <c r="G30" i="3"/>
  <c r="F30" i="3"/>
  <c r="E30" i="3"/>
  <c r="D30" i="3"/>
  <c r="C30" i="3"/>
  <c r="R29" i="3"/>
  <c r="Q29" i="3"/>
  <c r="P29" i="3"/>
  <c r="O29" i="3"/>
  <c r="N29" i="3"/>
  <c r="K29" i="3"/>
  <c r="J29" i="3"/>
  <c r="I29" i="3"/>
  <c r="H29" i="3"/>
  <c r="G29" i="3"/>
  <c r="F29" i="3"/>
  <c r="E29" i="3"/>
  <c r="D29" i="3"/>
  <c r="C29" i="3"/>
  <c r="R28" i="3"/>
  <c r="Q28" i="3"/>
  <c r="P28" i="3"/>
  <c r="O28" i="3"/>
  <c r="N28" i="3"/>
  <c r="K28" i="3"/>
  <c r="J28" i="3"/>
  <c r="I28" i="3"/>
  <c r="H28" i="3"/>
  <c r="G28" i="3"/>
  <c r="F28" i="3"/>
  <c r="E28" i="3"/>
  <c r="D28" i="3"/>
  <c r="C28" i="3"/>
  <c r="R27" i="3"/>
  <c r="Q27" i="3"/>
  <c r="P27" i="3"/>
  <c r="O27" i="3"/>
  <c r="N27" i="3"/>
  <c r="K27" i="3"/>
  <c r="J27" i="3"/>
  <c r="I27" i="3"/>
  <c r="H27" i="3"/>
  <c r="G27" i="3"/>
  <c r="F27" i="3"/>
  <c r="E27" i="3"/>
  <c r="D27" i="3"/>
  <c r="C27" i="3"/>
  <c r="R26" i="3"/>
  <c r="Q26" i="3"/>
  <c r="P26" i="3"/>
  <c r="O26" i="3"/>
  <c r="N26" i="3"/>
  <c r="K26" i="3"/>
  <c r="J26" i="3"/>
  <c r="I26" i="3"/>
  <c r="H26" i="3"/>
  <c r="G26" i="3"/>
  <c r="F26" i="3"/>
  <c r="E26" i="3"/>
  <c r="D26" i="3"/>
  <c r="C26" i="3"/>
  <c r="R25" i="3"/>
  <c r="Q25" i="3"/>
  <c r="P25" i="3"/>
  <c r="O25" i="3"/>
  <c r="N25" i="3"/>
  <c r="K25" i="3"/>
  <c r="J25" i="3"/>
  <c r="I25" i="3"/>
  <c r="H25" i="3"/>
  <c r="G25" i="3"/>
  <c r="F25" i="3"/>
  <c r="E25" i="3"/>
  <c r="D25" i="3"/>
  <c r="C25" i="3"/>
  <c r="C128" i="7" l="1"/>
  <c r="D128" i="7"/>
  <c r="E128" i="7"/>
  <c r="F128" i="7"/>
  <c r="G128" i="7"/>
  <c r="H128" i="7"/>
  <c r="I128" i="7"/>
  <c r="J128" i="7"/>
  <c r="K128" i="7"/>
  <c r="N128" i="7"/>
  <c r="O128" i="7"/>
  <c r="P128" i="7"/>
  <c r="Q128" i="7"/>
  <c r="R128" i="7"/>
  <c r="C129" i="7"/>
  <c r="D129" i="7"/>
  <c r="E129" i="7"/>
  <c r="F129" i="7"/>
  <c r="G129" i="7"/>
  <c r="H129" i="7"/>
  <c r="I129" i="7"/>
  <c r="J129" i="7"/>
  <c r="K129" i="7"/>
  <c r="N129" i="7"/>
  <c r="O129" i="7"/>
  <c r="P129" i="7"/>
  <c r="Q129" i="7"/>
  <c r="R129" i="7"/>
  <c r="C82" i="7"/>
  <c r="D82" i="7"/>
  <c r="E82" i="7"/>
  <c r="F82" i="7"/>
  <c r="G82" i="7"/>
  <c r="H82" i="7"/>
  <c r="I82" i="7"/>
  <c r="J82" i="7"/>
  <c r="K82" i="7"/>
  <c r="N82" i="7"/>
  <c r="O82" i="7"/>
  <c r="P82" i="7"/>
  <c r="Q82" i="7"/>
  <c r="R82" i="7"/>
  <c r="C83" i="7"/>
  <c r="D83" i="7"/>
  <c r="E83" i="7"/>
  <c r="F83" i="7"/>
  <c r="G83" i="7"/>
  <c r="H83" i="7"/>
  <c r="I83" i="7"/>
  <c r="J83" i="7"/>
  <c r="K83" i="7"/>
  <c r="N83" i="7"/>
  <c r="O83" i="7"/>
  <c r="P83" i="7"/>
  <c r="Q83" i="7"/>
  <c r="R83" i="7"/>
  <c r="C74" i="7"/>
  <c r="D74" i="7"/>
  <c r="E74" i="7"/>
  <c r="F74" i="7"/>
  <c r="G74" i="7"/>
  <c r="H74" i="7"/>
  <c r="I74" i="7"/>
  <c r="J74" i="7"/>
  <c r="K74" i="7"/>
  <c r="N74" i="7"/>
  <c r="O74" i="7"/>
  <c r="P74" i="7"/>
  <c r="Q74" i="7"/>
  <c r="R74" i="7"/>
  <c r="C75" i="7"/>
  <c r="D75" i="7"/>
  <c r="E75" i="7"/>
  <c r="F75" i="7"/>
  <c r="G75" i="7"/>
  <c r="H75" i="7"/>
  <c r="I75" i="7"/>
  <c r="J75" i="7"/>
  <c r="K75" i="7"/>
  <c r="N75" i="7"/>
  <c r="O75" i="7"/>
  <c r="P75" i="7"/>
  <c r="Q75" i="7"/>
  <c r="R75" i="7"/>
  <c r="C67" i="7"/>
  <c r="D67" i="7"/>
  <c r="E67" i="7"/>
  <c r="F67" i="7"/>
  <c r="G67" i="7"/>
  <c r="H67" i="7"/>
  <c r="I67" i="7"/>
  <c r="J67" i="7"/>
  <c r="K67" i="7"/>
  <c r="N67" i="7"/>
  <c r="O67" i="7"/>
  <c r="P67" i="7"/>
  <c r="Q67" i="7"/>
  <c r="R67" i="7"/>
  <c r="C68" i="7"/>
  <c r="D68" i="7"/>
  <c r="E68" i="7"/>
  <c r="F68" i="7"/>
  <c r="G68" i="7"/>
  <c r="H68" i="7"/>
  <c r="I68" i="7"/>
  <c r="J68" i="7"/>
  <c r="K68" i="7"/>
  <c r="N68" i="7"/>
  <c r="O68" i="7"/>
  <c r="P68" i="7"/>
  <c r="Q68" i="7"/>
  <c r="R68" i="7"/>
  <c r="C47" i="7"/>
  <c r="D47" i="7"/>
  <c r="E47" i="7"/>
  <c r="F47" i="7"/>
  <c r="G47" i="7"/>
  <c r="H47" i="7"/>
  <c r="I47" i="7"/>
  <c r="J47" i="7"/>
  <c r="K47" i="7"/>
  <c r="N47" i="7"/>
  <c r="O47" i="7"/>
  <c r="P47" i="7"/>
  <c r="Q47" i="7"/>
  <c r="R47" i="7"/>
  <c r="C48" i="7"/>
  <c r="D48" i="7"/>
  <c r="E48" i="7"/>
  <c r="F48" i="7"/>
  <c r="G48" i="7"/>
  <c r="H48" i="7"/>
  <c r="I48" i="7"/>
  <c r="J48" i="7"/>
  <c r="K48" i="7"/>
  <c r="N48" i="7"/>
  <c r="O48" i="7"/>
  <c r="P48" i="7"/>
  <c r="Q48" i="7"/>
  <c r="R48" i="7"/>
  <c r="C36" i="7"/>
  <c r="D36" i="7"/>
  <c r="E36" i="7"/>
  <c r="F36" i="7"/>
  <c r="G36" i="7"/>
  <c r="H36" i="7"/>
  <c r="I36" i="7"/>
  <c r="J36" i="7"/>
  <c r="K36" i="7"/>
  <c r="N36" i="7"/>
  <c r="O36" i="7"/>
  <c r="P36" i="7"/>
  <c r="Q36" i="7"/>
  <c r="R36" i="7"/>
  <c r="C37" i="7"/>
  <c r="D37" i="7"/>
  <c r="E37" i="7"/>
  <c r="F37" i="7"/>
  <c r="G37" i="7"/>
  <c r="H37" i="7"/>
  <c r="I37" i="7"/>
  <c r="J37" i="7"/>
  <c r="K37" i="7"/>
  <c r="N37" i="7"/>
  <c r="O37" i="7"/>
  <c r="P37" i="7"/>
  <c r="Q37" i="7"/>
  <c r="R37" i="7"/>
  <c r="R22" i="7"/>
  <c r="Q22" i="7"/>
  <c r="P22" i="7"/>
  <c r="O22" i="7"/>
  <c r="N22" i="7"/>
  <c r="K22" i="7"/>
  <c r="J22" i="7"/>
  <c r="I22" i="7"/>
  <c r="H22" i="7"/>
  <c r="G22" i="7"/>
  <c r="F22" i="7"/>
  <c r="E22" i="7"/>
  <c r="D22" i="7"/>
  <c r="C22" i="7"/>
  <c r="R21" i="7"/>
  <c r="Q21" i="7"/>
  <c r="P21" i="7"/>
  <c r="O21" i="7"/>
  <c r="N21" i="7"/>
  <c r="K21" i="7"/>
  <c r="J21" i="7"/>
  <c r="I21" i="7"/>
  <c r="H21" i="7"/>
  <c r="G21" i="7"/>
  <c r="F21" i="7"/>
  <c r="E21" i="7"/>
  <c r="D21" i="7"/>
  <c r="C21" i="7"/>
  <c r="C52" i="9" l="1"/>
  <c r="D52" i="9"/>
  <c r="E52" i="9"/>
  <c r="F52" i="9"/>
  <c r="G52" i="9"/>
  <c r="H52" i="9"/>
  <c r="I52" i="9"/>
  <c r="J52" i="9"/>
  <c r="K52" i="9"/>
  <c r="N52" i="9"/>
  <c r="O52" i="9"/>
  <c r="P52" i="9"/>
  <c r="Q52" i="9"/>
  <c r="R52" i="9"/>
  <c r="C53" i="9"/>
  <c r="D53" i="9"/>
  <c r="E53" i="9"/>
  <c r="F53" i="9"/>
  <c r="G53" i="9"/>
  <c r="H53" i="9"/>
  <c r="I53" i="9"/>
  <c r="J53" i="9"/>
  <c r="K53" i="9"/>
  <c r="N53" i="9"/>
  <c r="O53" i="9"/>
  <c r="P53" i="9"/>
  <c r="Q53" i="9"/>
  <c r="R53" i="9"/>
  <c r="C104" i="9"/>
  <c r="D104" i="9"/>
  <c r="E104" i="9"/>
  <c r="F104" i="9"/>
  <c r="G104" i="9"/>
  <c r="H104" i="9"/>
  <c r="I104" i="9"/>
  <c r="J104" i="9"/>
  <c r="K104" i="9"/>
  <c r="N104" i="9"/>
  <c r="O104" i="9"/>
  <c r="P104" i="9"/>
  <c r="Q104" i="9"/>
  <c r="R104" i="9"/>
  <c r="C105" i="9"/>
  <c r="D105" i="9"/>
  <c r="E105" i="9"/>
  <c r="F105" i="9"/>
  <c r="G105" i="9"/>
  <c r="H105" i="9"/>
  <c r="I105" i="9"/>
  <c r="J105" i="9"/>
  <c r="K105" i="9"/>
  <c r="N105" i="9"/>
  <c r="O105" i="9"/>
  <c r="P105" i="9"/>
  <c r="Q105" i="9"/>
  <c r="R105" i="9"/>
  <c r="R14" i="9"/>
  <c r="Q14" i="9"/>
  <c r="P14" i="9"/>
  <c r="O14" i="9"/>
  <c r="N14" i="9"/>
  <c r="K14" i="9"/>
  <c r="J14" i="9"/>
  <c r="I14" i="9"/>
  <c r="H14" i="9"/>
  <c r="G14" i="9"/>
  <c r="F14" i="9"/>
  <c r="E14" i="9"/>
  <c r="D14" i="9"/>
  <c r="C14" i="9"/>
  <c r="R13" i="9"/>
  <c r="Q13" i="9"/>
  <c r="P13" i="9"/>
  <c r="O13" i="9"/>
  <c r="N13" i="9"/>
  <c r="K13" i="9"/>
  <c r="J13" i="9"/>
  <c r="I13" i="9"/>
  <c r="H13" i="9"/>
  <c r="G13" i="9"/>
  <c r="F13" i="9"/>
  <c r="E13" i="9"/>
  <c r="D13" i="9"/>
  <c r="C13" i="9"/>
  <c r="R12" i="9"/>
  <c r="Q12" i="9"/>
  <c r="P12" i="9"/>
  <c r="O12" i="9"/>
  <c r="N12" i="9"/>
  <c r="K12" i="9"/>
  <c r="J12" i="9"/>
  <c r="I12" i="9"/>
  <c r="H12" i="9"/>
  <c r="G12" i="9"/>
  <c r="F12" i="9"/>
  <c r="E12" i="9"/>
  <c r="D12" i="9"/>
  <c r="C12" i="9"/>
  <c r="R11" i="9"/>
  <c r="Q11" i="9"/>
  <c r="P11" i="9"/>
  <c r="O11" i="9"/>
  <c r="N11" i="9"/>
  <c r="K11" i="9"/>
  <c r="J11" i="9"/>
  <c r="I11" i="9"/>
  <c r="H11" i="9"/>
  <c r="G11" i="9"/>
  <c r="F11" i="9"/>
  <c r="E11" i="9"/>
  <c r="D11" i="9"/>
  <c r="C11" i="9"/>
  <c r="C39" i="4"/>
  <c r="D39" i="4"/>
  <c r="E39" i="4"/>
  <c r="F39" i="4"/>
  <c r="G39" i="4"/>
  <c r="H39" i="4"/>
  <c r="I39" i="4"/>
  <c r="J39" i="4"/>
  <c r="K39" i="4"/>
  <c r="N39" i="4"/>
  <c r="O39" i="4"/>
  <c r="P39" i="4"/>
  <c r="Q39" i="4"/>
  <c r="R39" i="4"/>
  <c r="C40" i="4"/>
  <c r="D40" i="4"/>
  <c r="E40" i="4"/>
  <c r="F40" i="4"/>
  <c r="G40" i="4"/>
  <c r="H40" i="4"/>
  <c r="I40" i="4"/>
  <c r="J40" i="4"/>
  <c r="K40" i="4"/>
  <c r="N40" i="4"/>
  <c r="O40" i="4"/>
  <c r="P40" i="4"/>
  <c r="Q40" i="4"/>
  <c r="R40" i="4"/>
  <c r="C41" i="4"/>
  <c r="D41" i="4"/>
  <c r="E41" i="4"/>
  <c r="F41" i="4"/>
  <c r="G41" i="4"/>
  <c r="H41" i="4"/>
  <c r="I41" i="4"/>
  <c r="J41" i="4"/>
  <c r="K41" i="4"/>
  <c r="N41" i="4"/>
  <c r="O41" i="4"/>
  <c r="P41" i="4"/>
  <c r="Q41" i="4"/>
  <c r="R41" i="4"/>
  <c r="C37" i="4"/>
  <c r="D37" i="4"/>
  <c r="E37" i="4"/>
  <c r="F37" i="4"/>
  <c r="G37" i="4"/>
  <c r="H37" i="4"/>
  <c r="I37" i="4"/>
  <c r="J37" i="4"/>
  <c r="K37" i="4"/>
  <c r="N37" i="4"/>
  <c r="O37" i="4"/>
  <c r="P37" i="4"/>
  <c r="Q37" i="4"/>
  <c r="R37" i="4"/>
  <c r="C315" i="5"/>
  <c r="D315" i="5"/>
  <c r="E315" i="5"/>
  <c r="F315" i="5"/>
  <c r="G315" i="5"/>
  <c r="H315" i="5"/>
  <c r="I315" i="5"/>
  <c r="J315" i="5"/>
  <c r="K315" i="5"/>
  <c r="N315" i="5"/>
  <c r="O315" i="5"/>
  <c r="P315" i="5"/>
  <c r="Q315" i="5"/>
  <c r="R315" i="5"/>
  <c r="C316" i="5"/>
  <c r="D316" i="5"/>
  <c r="E316" i="5"/>
  <c r="F316" i="5"/>
  <c r="G316" i="5"/>
  <c r="H316" i="5"/>
  <c r="I316" i="5"/>
  <c r="J316" i="5"/>
  <c r="K316" i="5"/>
  <c r="N316" i="5"/>
  <c r="O316" i="5"/>
  <c r="P316" i="5"/>
  <c r="Q316" i="5"/>
  <c r="R316" i="5"/>
  <c r="C317" i="5"/>
  <c r="D317" i="5"/>
  <c r="E317" i="5"/>
  <c r="F317" i="5"/>
  <c r="G317" i="5"/>
  <c r="H317" i="5"/>
  <c r="I317" i="5"/>
  <c r="J317" i="5"/>
  <c r="K317" i="5"/>
  <c r="N317" i="5"/>
  <c r="O317" i="5"/>
  <c r="P317" i="5"/>
  <c r="Q317" i="5"/>
  <c r="R317" i="5"/>
  <c r="C318" i="5"/>
  <c r="D318" i="5"/>
  <c r="E318" i="5"/>
  <c r="F318" i="5"/>
  <c r="G318" i="5"/>
  <c r="H318" i="5"/>
  <c r="I318" i="5"/>
  <c r="J318" i="5"/>
  <c r="K318" i="5"/>
  <c r="N318" i="5"/>
  <c r="O318" i="5"/>
  <c r="P318" i="5"/>
  <c r="Q318" i="5"/>
  <c r="R318" i="5"/>
  <c r="C319" i="5"/>
  <c r="D319" i="5"/>
  <c r="E319" i="5"/>
  <c r="F319" i="5"/>
  <c r="G319" i="5"/>
  <c r="H319" i="5"/>
  <c r="I319" i="5"/>
  <c r="J319" i="5"/>
  <c r="K319" i="5"/>
  <c r="N319" i="5"/>
  <c r="O319" i="5"/>
  <c r="P319" i="5"/>
  <c r="Q319" i="5"/>
  <c r="R319" i="5"/>
  <c r="C320" i="5"/>
  <c r="D320" i="5"/>
  <c r="E320" i="5"/>
  <c r="F320" i="5"/>
  <c r="G320" i="5"/>
  <c r="H320" i="5"/>
  <c r="I320" i="5"/>
  <c r="J320" i="5"/>
  <c r="K320" i="5"/>
  <c r="N320" i="5"/>
  <c r="O320" i="5"/>
  <c r="P320" i="5"/>
  <c r="Q320" i="5"/>
  <c r="R320" i="5"/>
  <c r="C321" i="5"/>
  <c r="D321" i="5"/>
  <c r="E321" i="5"/>
  <c r="F321" i="5"/>
  <c r="G321" i="5"/>
  <c r="H321" i="5"/>
  <c r="I321" i="5"/>
  <c r="J321" i="5"/>
  <c r="K321" i="5"/>
  <c r="N321" i="5"/>
  <c r="O321" i="5"/>
  <c r="P321" i="5"/>
  <c r="Q321" i="5"/>
  <c r="R321" i="5"/>
  <c r="C322" i="5"/>
  <c r="D322" i="5"/>
  <c r="E322" i="5"/>
  <c r="F322" i="5"/>
  <c r="G322" i="5"/>
  <c r="H322" i="5"/>
  <c r="I322" i="5"/>
  <c r="J322" i="5"/>
  <c r="K322" i="5"/>
  <c r="N322" i="5"/>
  <c r="O322" i="5"/>
  <c r="P322" i="5"/>
  <c r="Q322" i="5"/>
  <c r="R322" i="5"/>
  <c r="C323" i="5"/>
  <c r="D323" i="5"/>
  <c r="E323" i="5"/>
  <c r="F323" i="5"/>
  <c r="G323" i="5"/>
  <c r="H323" i="5"/>
  <c r="I323" i="5"/>
  <c r="J323" i="5"/>
  <c r="K323" i="5"/>
  <c r="N323" i="5"/>
  <c r="O323" i="5"/>
  <c r="P323" i="5"/>
  <c r="Q323" i="5"/>
  <c r="R323" i="5"/>
  <c r="C324" i="5"/>
  <c r="D324" i="5"/>
  <c r="E324" i="5"/>
  <c r="F324" i="5"/>
  <c r="G324" i="5"/>
  <c r="H324" i="5"/>
  <c r="I324" i="5"/>
  <c r="J324" i="5"/>
  <c r="K324" i="5"/>
  <c r="N324" i="5"/>
  <c r="O324" i="5"/>
  <c r="P324" i="5"/>
  <c r="Q324" i="5"/>
  <c r="R324" i="5"/>
  <c r="C325" i="5"/>
  <c r="D325" i="5"/>
  <c r="E325" i="5"/>
  <c r="F325" i="5"/>
  <c r="G325" i="5"/>
  <c r="H325" i="5"/>
  <c r="I325" i="5"/>
  <c r="J325" i="5"/>
  <c r="K325" i="5"/>
  <c r="N325" i="5"/>
  <c r="O325" i="5"/>
  <c r="P325" i="5"/>
  <c r="Q325" i="5"/>
  <c r="R325" i="5"/>
  <c r="C326" i="5"/>
  <c r="D326" i="5"/>
  <c r="E326" i="5"/>
  <c r="F326" i="5"/>
  <c r="G326" i="5"/>
  <c r="H326" i="5"/>
  <c r="I326" i="5"/>
  <c r="J326" i="5"/>
  <c r="K326" i="5"/>
  <c r="N326" i="5"/>
  <c r="O326" i="5"/>
  <c r="P326" i="5"/>
  <c r="Q326" i="5"/>
  <c r="R326" i="5"/>
  <c r="C327" i="5"/>
  <c r="D327" i="5"/>
  <c r="E327" i="5"/>
  <c r="F327" i="5"/>
  <c r="G327" i="5"/>
  <c r="H327" i="5"/>
  <c r="I327" i="5"/>
  <c r="J327" i="5"/>
  <c r="K327" i="5"/>
  <c r="N327" i="5"/>
  <c r="O327" i="5"/>
  <c r="P327" i="5"/>
  <c r="Q327" i="5"/>
  <c r="R327" i="5"/>
  <c r="C328" i="5"/>
  <c r="D328" i="5"/>
  <c r="E328" i="5"/>
  <c r="F328" i="5"/>
  <c r="G328" i="5"/>
  <c r="H328" i="5"/>
  <c r="I328" i="5"/>
  <c r="J328" i="5"/>
  <c r="K328" i="5"/>
  <c r="N328" i="5"/>
  <c r="O328" i="5"/>
  <c r="P328" i="5"/>
  <c r="Q328" i="5"/>
  <c r="R328" i="5"/>
  <c r="C329" i="5"/>
  <c r="D329" i="5"/>
  <c r="E329" i="5"/>
  <c r="F329" i="5"/>
  <c r="G329" i="5"/>
  <c r="H329" i="5"/>
  <c r="I329" i="5"/>
  <c r="J329" i="5"/>
  <c r="K329" i="5"/>
  <c r="N329" i="5"/>
  <c r="O329" i="5"/>
  <c r="P329" i="5"/>
  <c r="Q329" i="5"/>
  <c r="R329" i="5"/>
  <c r="C330" i="5"/>
  <c r="D330" i="5"/>
  <c r="E330" i="5"/>
  <c r="F330" i="5"/>
  <c r="G330" i="5"/>
  <c r="H330" i="5"/>
  <c r="I330" i="5"/>
  <c r="J330" i="5"/>
  <c r="K330" i="5"/>
  <c r="N330" i="5"/>
  <c r="O330" i="5"/>
  <c r="P330" i="5"/>
  <c r="Q330" i="5"/>
  <c r="R330" i="5"/>
  <c r="C331" i="5"/>
  <c r="D331" i="5"/>
  <c r="E331" i="5"/>
  <c r="F331" i="5"/>
  <c r="G331" i="5"/>
  <c r="H331" i="5"/>
  <c r="I331" i="5"/>
  <c r="J331" i="5"/>
  <c r="K331" i="5"/>
  <c r="N331" i="5"/>
  <c r="O331" i="5"/>
  <c r="P331" i="5"/>
  <c r="Q331" i="5"/>
  <c r="R331" i="5"/>
  <c r="C332" i="5"/>
  <c r="D332" i="5"/>
  <c r="E332" i="5"/>
  <c r="F332" i="5"/>
  <c r="G332" i="5"/>
  <c r="H332" i="5"/>
  <c r="I332" i="5"/>
  <c r="J332" i="5"/>
  <c r="K332" i="5"/>
  <c r="N332" i="5"/>
  <c r="O332" i="5"/>
  <c r="P332" i="5"/>
  <c r="Q332" i="5"/>
  <c r="R332" i="5"/>
  <c r="C333" i="5"/>
  <c r="D333" i="5"/>
  <c r="E333" i="5"/>
  <c r="F333" i="5"/>
  <c r="G333" i="5"/>
  <c r="H333" i="5"/>
  <c r="I333" i="5"/>
  <c r="J333" i="5"/>
  <c r="K333" i="5"/>
  <c r="N333" i="5"/>
  <c r="O333" i="5"/>
  <c r="P333" i="5"/>
  <c r="Q333" i="5"/>
  <c r="R333" i="5"/>
  <c r="C334" i="5"/>
  <c r="D334" i="5"/>
  <c r="E334" i="5"/>
  <c r="F334" i="5"/>
  <c r="G334" i="5"/>
  <c r="H334" i="5"/>
  <c r="I334" i="5"/>
  <c r="J334" i="5"/>
  <c r="K334" i="5"/>
  <c r="N334" i="5"/>
  <c r="O334" i="5"/>
  <c r="P334" i="5"/>
  <c r="Q334" i="5"/>
  <c r="R334" i="5"/>
  <c r="C335" i="5"/>
  <c r="D335" i="5"/>
  <c r="E335" i="5"/>
  <c r="F335" i="5"/>
  <c r="G335" i="5"/>
  <c r="H335" i="5"/>
  <c r="I335" i="5"/>
  <c r="J335" i="5"/>
  <c r="K335" i="5"/>
  <c r="N335" i="5"/>
  <c r="O335" i="5"/>
  <c r="P335" i="5"/>
  <c r="Q335" i="5"/>
  <c r="R335" i="5"/>
  <c r="C336" i="5"/>
  <c r="D336" i="5"/>
  <c r="E336" i="5"/>
  <c r="F336" i="5"/>
  <c r="G336" i="5"/>
  <c r="H336" i="5"/>
  <c r="I336" i="5"/>
  <c r="J336" i="5"/>
  <c r="K336" i="5"/>
  <c r="N336" i="5"/>
  <c r="O336" i="5"/>
  <c r="P336" i="5"/>
  <c r="Q336" i="5"/>
  <c r="R336" i="5"/>
  <c r="C251" i="5"/>
  <c r="D251" i="5"/>
  <c r="E251" i="5"/>
  <c r="F251" i="5"/>
  <c r="G251" i="5"/>
  <c r="H251" i="5"/>
  <c r="I251" i="5"/>
  <c r="J251" i="5"/>
  <c r="K251" i="5"/>
  <c r="N251" i="5"/>
  <c r="O251" i="5"/>
  <c r="P251" i="5"/>
  <c r="Q251" i="5"/>
  <c r="R251" i="5"/>
  <c r="C252" i="5"/>
  <c r="D252" i="5"/>
  <c r="E252" i="5"/>
  <c r="F252" i="5"/>
  <c r="G252" i="5"/>
  <c r="H252" i="5"/>
  <c r="I252" i="5"/>
  <c r="J252" i="5"/>
  <c r="K252" i="5"/>
  <c r="N252" i="5"/>
  <c r="O252" i="5"/>
  <c r="P252" i="5"/>
  <c r="Q252" i="5"/>
  <c r="R252" i="5"/>
  <c r="C253" i="5"/>
  <c r="D253" i="5"/>
  <c r="E253" i="5"/>
  <c r="F253" i="5"/>
  <c r="G253" i="5"/>
  <c r="H253" i="5"/>
  <c r="I253" i="5"/>
  <c r="J253" i="5"/>
  <c r="K253" i="5"/>
  <c r="N253" i="5"/>
  <c r="O253" i="5"/>
  <c r="P253" i="5"/>
  <c r="Q253" i="5"/>
  <c r="R253" i="5"/>
  <c r="C254" i="5"/>
  <c r="D254" i="5"/>
  <c r="E254" i="5"/>
  <c r="F254" i="5"/>
  <c r="G254" i="5"/>
  <c r="H254" i="5"/>
  <c r="I254" i="5"/>
  <c r="J254" i="5"/>
  <c r="K254" i="5"/>
  <c r="N254" i="5"/>
  <c r="O254" i="5"/>
  <c r="P254" i="5"/>
  <c r="Q254" i="5"/>
  <c r="R254" i="5"/>
  <c r="C255" i="5"/>
  <c r="D255" i="5"/>
  <c r="E255" i="5"/>
  <c r="F255" i="5"/>
  <c r="G255" i="5"/>
  <c r="H255" i="5"/>
  <c r="I255" i="5"/>
  <c r="J255" i="5"/>
  <c r="K255" i="5"/>
  <c r="N255" i="5"/>
  <c r="O255" i="5"/>
  <c r="P255" i="5"/>
  <c r="Q255" i="5"/>
  <c r="R255" i="5"/>
  <c r="C256" i="5"/>
  <c r="D256" i="5"/>
  <c r="E256" i="5"/>
  <c r="F256" i="5"/>
  <c r="G256" i="5"/>
  <c r="H256" i="5"/>
  <c r="I256" i="5"/>
  <c r="J256" i="5"/>
  <c r="K256" i="5"/>
  <c r="N256" i="5"/>
  <c r="O256" i="5"/>
  <c r="P256" i="5"/>
  <c r="Q256" i="5"/>
  <c r="R256" i="5"/>
  <c r="C257" i="5"/>
  <c r="D257" i="5"/>
  <c r="E257" i="5"/>
  <c r="F257" i="5"/>
  <c r="G257" i="5"/>
  <c r="H257" i="5"/>
  <c r="I257" i="5"/>
  <c r="J257" i="5"/>
  <c r="K257" i="5"/>
  <c r="N257" i="5"/>
  <c r="O257" i="5"/>
  <c r="P257" i="5"/>
  <c r="Q257" i="5"/>
  <c r="R257" i="5"/>
  <c r="C258" i="5"/>
  <c r="D258" i="5"/>
  <c r="E258" i="5"/>
  <c r="F258" i="5"/>
  <c r="G258" i="5"/>
  <c r="H258" i="5"/>
  <c r="I258" i="5"/>
  <c r="J258" i="5"/>
  <c r="K258" i="5"/>
  <c r="N258" i="5"/>
  <c r="O258" i="5"/>
  <c r="P258" i="5"/>
  <c r="Q258" i="5"/>
  <c r="R258" i="5"/>
  <c r="C259" i="5"/>
  <c r="D259" i="5"/>
  <c r="E259" i="5"/>
  <c r="F259" i="5"/>
  <c r="G259" i="5"/>
  <c r="H259" i="5"/>
  <c r="I259" i="5"/>
  <c r="J259" i="5"/>
  <c r="K259" i="5"/>
  <c r="N259" i="5"/>
  <c r="O259" i="5"/>
  <c r="P259" i="5"/>
  <c r="Q259" i="5"/>
  <c r="R259" i="5"/>
  <c r="C260" i="5"/>
  <c r="D260" i="5"/>
  <c r="E260" i="5"/>
  <c r="F260" i="5"/>
  <c r="G260" i="5"/>
  <c r="H260" i="5"/>
  <c r="I260" i="5"/>
  <c r="J260" i="5"/>
  <c r="K260" i="5"/>
  <c r="N260" i="5"/>
  <c r="O260" i="5"/>
  <c r="P260" i="5"/>
  <c r="Q260" i="5"/>
  <c r="R260" i="5"/>
  <c r="C261" i="5"/>
  <c r="D261" i="5"/>
  <c r="E261" i="5"/>
  <c r="F261" i="5"/>
  <c r="G261" i="5"/>
  <c r="H261" i="5"/>
  <c r="I261" i="5"/>
  <c r="J261" i="5"/>
  <c r="K261" i="5"/>
  <c r="N261" i="5"/>
  <c r="O261" i="5"/>
  <c r="P261" i="5"/>
  <c r="Q261" i="5"/>
  <c r="R261" i="5"/>
  <c r="C262" i="5"/>
  <c r="D262" i="5"/>
  <c r="E262" i="5"/>
  <c r="F262" i="5"/>
  <c r="G262" i="5"/>
  <c r="H262" i="5"/>
  <c r="I262" i="5"/>
  <c r="J262" i="5"/>
  <c r="K262" i="5"/>
  <c r="N262" i="5"/>
  <c r="O262" i="5"/>
  <c r="P262" i="5"/>
  <c r="Q262" i="5"/>
  <c r="R262" i="5"/>
  <c r="C263" i="5"/>
  <c r="D263" i="5"/>
  <c r="E263" i="5"/>
  <c r="F263" i="5"/>
  <c r="G263" i="5"/>
  <c r="H263" i="5"/>
  <c r="I263" i="5"/>
  <c r="J263" i="5"/>
  <c r="K263" i="5"/>
  <c r="N263" i="5"/>
  <c r="O263" i="5"/>
  <c r="P263" i="5"/>
  <c r="Q263" i="5"/>
  <c r="R263" i="5"/>
  <c r="C264" i="5"/>
  <c r="D264" i="5"/>
  <c r="E264" i="5"/>
  <c r="F264" i="5"/>
  <c r="G264" i="5"/>
  <c r="H264" i="5"/>
  <c r="I264" i="5"/>
  <c r="J264" i="5"/>
  <c r="K264" i="5"/>
  <c r="N264" i="5"/>
  <c r="O264" i="5"/>
  <c r="P264" i="5"/>
  <c r="Q264" i="5"/>
  <c r="R264" i="5"/>
  <c r="C265" i="5"/>
  <c r="D265" i="5"/>
  <c r="E265" i="5"/>
  <c r="F265" i="5"/>
  <c r="G265" i="5"/>
  <c r="H265" i="5"/>
  <c r="I265" i="5"/>
  <c r="J265" i="5"/>
  <c r="K265" i="5"/>
  <c r="N265" i="5"/>
  <c r="O265" i="5"/>
  <c r="P265" i="5"/>
  <c r="Q265" i="5"/>
  <c r="R265" i="5"/>
  <c r="C266" i="5"/>
  <c r="D266" i="5"/>
  <c r="E266" i="5"/>
  <c r="F266" i="5"/>
  <c r="G266" i="5"/>
  <c r="H266" i="5"/>
  <c r="I266" i="5"/>
  <c r="J266" i="5"/>
  <c r="K266" i="5"/>
  <c r="N266" i="5"/>
  <c r="O266" i="5"/>
  <c r="P266" i="5"/>
  <c r="Q266" i="5"/>
  <c r="R266" i="5"/>
  <c r="C267" i="5"/>
  <c r="D267" i="5"/>
  <c r="E267" i="5"/>
  <c r="F267" i="5"/>
  <c r="G267" i="5"/>
  <c r="H267" i="5"/>
  <c r="I267" i="5"/>
  <c r="J267" i="5"/>
  <c r="K267" i="5"/>
  <c r="N267" i="5"/>
  <c r="O267" i="5"/>
  <c r="P267" i="5"/>
  <c r="Q267" i="5"/>
  <c r="R267" i="5"/>
  <c r="C268" i="5"/>
  <c r="D268" i="5"/>
  <c r="E268" i="5"/>
  <c r="F268" i="5"/>
  <c r="G268" i="5"/>
  <c r="H268" i="5"/>
  <c r="I268" i="5"/>
  <c r="J268" i="5"/>
  <c r="K268" i="5"/>
  <c r="N268" i="5"/>
  <c r="O268" i="5"/>
  <c r="P268" i="5"/>
  <c r="Q268" i="5"/>
  <c r="R268" i="5"/>
  <c r="C269" i="5"/>
  <c r="D269" i="5"/>
  <c r="E269" i="5"/>
  <c r="F269" i="5"/>
  <c r="G269" i="5"/>
  <c r="H269" i="5"/>
  <c r="I269" i="5"/>
  <c r="J269" i="5"/>
  <c r="K269" i="5"/>
  <c r="N269" i="5"/>
  <c r="O269" i="5"/>
  <c r="P269" i="5"/>
  <c r="Q269" i="5"/>
  <c r="R269" i="5"/>
  <c r="C270" i="5"/>
  <c r="D270" i="5"/>
  <c r="E270" i="5"/>
  <c r="F270" i="5"/>
  <c r="G270" i="5"/>
  <c r="H270" i="5"/>
  <c r="I270" i="5"/>
  <c r="J270" i="5"/>
  <c r="K270" i="5"/>
  <c r="N270" i="5"/>
  <c r="O270" i="5"/>
  <c r="P270" i="5"/>
  <c r="Q270" i="5"/>
  <c r="R270" i="5"/>
  <c r="C271" i="5"/>
  <c r="D271" i="5"/>
  <c r="E271" i="5"/>
  <c r="F271" i="5"/>
  <c r="G271" i="5"/>
  <c r="H271" i="5"/>
  <c r="I271" i="5"/>
  <c r="J271" i="5"/>
  <c r="K271" i="5"/>
  <c r="N271" i="5"/>
  <c r="O271" i="5"/>
  <c r="P271" i="5"/>
  <c r="Q271" i="5"/>
  <c r="R271" i="5"/>
  <c r="C272" i="5"/>
  <c r="D272" i="5"/>
  <c r="E272" i="5"/>
  <c r="F272" i="5"/>
  <c r="G272" i="5"/>
  <c r="H272" i="5"/>
  <c r="I272" i="5"/>
  <c r="J272" i="5"/>
  <c r="K272" i="5"/>
  <c r="N272" i="5"/>
  <c r="O272" i="5"/>
  <c r="P272" i="5"/>
  <c r="Q272" i="5"/>
  <c r="R272" i="5"/>
  <c r="C273" i="5"/>
  <c r="D273" i="5"/>
  <c r="E273" i="5"/>
  <c r="F273" i="5"/>
  <c r="G273" i="5"/>
  <c r="H273" i="5"/>
  <c r="I273" i="5"/>
  <c r="J273" i="5"/>
  <c r="K273" i="5"/>
  <c r="N273" i="5"/>
  <c r="O273" i="5"/>
  <c r="P273" i="5"/>
  <c r="Q273" i="5"/>
  <c r="R273" i="5"/>
  <c r="C274" i="5"/>
  <c r="D274" i="5"/>
  <c r="E274" i="5"/>
  <c r="F274" i="5"/>
  <c r="G274" i="5"/>
  <c r="H274" i="5"/>
  <c r="I274" i="5"/>
  <c r="J274" i="5"/>
  <c r="K274" i="5"/>
  <c r="N274" i="5"/>
  <c r="O274" i="5"/>
  <c r="P274" i="5"/>
  <c r="Q274" i="5"/>
  <c r="R274" i="5"/>
  <c r="C275" i="5"/>
  <c r="D275" i="5"/>
  <c r="E275" i="5"/>
  <c r="F275" i="5"/>
  <c r="G275" i="5"/>
  <c r="H275" i="5"/>
  <c r="I275" i="5"/>
  <c r="J275" i="5"/>
  <c r="K275" i="5"/>
  <c r="N275" i="5"/>
  <c r="O275" i="5"/>
  <c r="P275" i="5"/>
  <c r="Q275" i="5"/>
  <c r="R275" i="5"/>
  <c r="C276" i="5"/>
  <c r="D276" i="5"/>
  <c r="E276" i="5"/>
  <c r="F276" i="5"/>
  <c r="G276" i="5"/>
  <c r="H276" i="5"/>
  <c r="I276" i="5"/>
  <c r="J276" i="5"/>
  <c r="K276" i="5"/>
  <c r="N276" i="5"/>
  <c r="O276" i="5"/>
  <c r="P276" i="5"/>
  <c r="Q276" i="5"/>
  <c r="R276" i="5"/>
  <c r="C277" i="5"/>
  <c r="D277" i="5"/>
  <c r="E277" i="5"/>
  <c r="F277" i="5"/>
  <c r="G277" i="5"/>
  <c r="H277" i="5"/>
  <c r="I277" i="5"/>
  <c r="J277" i="5"/>
  <c r="K277" i="5"/>
  <c r="N277" i="5"/>
  <c r="O277" i="5"/>
  <c r="P277" i="5"/>
  <c r="Q277" i="5"/>
  <c r="R277" i="5"/>
  <c r="C278" i="5"/>
  <c r="D278" i="5"/>
  <c r="E278" i="5"/>
  <c r="F278" i="5"/>
  <c r="G278" i="5"/>
  <c r="H278" i="5"/>
  <c r="I278" i="5"/>
  <c r="J278" i="5"/>
  <c r="K278" i="5"/>
  <c r="N278" i="5"/>
  <c r="O278" i="5"/>
  <c r="P278" i="5"/>
  <c r="Q278" i="5"/>
  <c r="R278" i="5"/>
  <c r="C279" i="5"/>
  <c r="D279" i="5"/>
  <c r="E279" i="5"/>
  <c r="F279" i="5"/>
  <c r="G279" i="5"/>
  <c r="H279" i="5"/>
  <c r="I279" i="5"/>
  <c r="J279" i="5"/>
  <c r="K279" i="5"/>
  <c r="N279" i="5"/>
  <c r="O279" i="5"/>
  <c r="P279" i="5"/>
  <c r="Q279" i="5"/>
  <c r="R279" i="5"/>
  <c r="C280" i="5"/>
  <c r="D280" i="5"/>
  <c r="E280" i="5"/>
  <c r="F280" i="5"/>
  <c r="G280" i="5"/>
  <c r="H280" i="5"/>
  <c r="I280" i="5"/>
  <c r="J280" i="5"/>
  <c r="K280" i="5"/>
  <c r="N280" i="5"/>
  <c r="O280" i="5"/>
  <c r="P280" i="5"/>
  <c r="Q280" i="5"/>
  <c r="R280" i="5"/>
  <c r="C281" i="5"/>
  <c r="D281" i="5"/>
  <c r="E281" i="5"/>
  <c r="F281" i="5"/>
  <c r="G281" i="5"/>
  <c r="H281" i="5"/>
  <c r="I281" i="5"/>
  <c r="J281" i="5"/>
  <c r="K281" i="5"/>
  <c r="N281" i="5"/>
  <c r="O281" i="5"/>
  <c r="P281" i="5"/>
  <c r="Q281" i="5"/>
  <c r="R281" i="5"/>
  <c r="C173" i="5"/>
  <c r="D173" i="5"/>
  <c r="E173" i="5"/>
  <c r="F173" i="5"/>
  <c r="G173" i="5"/>
  <c r="H173" i="5"/>
  <c r="I173" i="5"/>
  <c r="J173" i="5"/>
  <c r="K173" i="5"/>
  <c r="N173" i="5"/>
  <c r="O173" i="5"/>
  <c r="P173" i="5"/>
  <c r="Q173" i="5"/>
  <c r="R173" i="5"/>
  <c r="C174" i="5"/>
  <c r="D174" i="5"/>
  <c r="E174" i="5"/>
  <c r="F174" i="5"/>
  <c r="G174" i="5"/>
  <c r="H174" i="5"/>
  <c r="I174" i="5"/>
  <c r="J174" i="5"/>
  <c r="K174" i="5"/>
  <c r="N174" i="5"/>
  <c r="O174" i="5"/>
  <c r="P174" i="5"/>
  <c r="Q174" i="5"/>
  <c r="R174" i="5"/>
  <c r="C175" i="5"/>
  <c r="D175" i="5"/>
  <c r="E175" i="5"/>
  <c r="F175" i="5"/>
  <c r="G175" i="5"/>
  <c r="H175" i="5"/>
  <c r="I175" i="5"/>
  <c r="J175" i="5"/>
  <c r="K175" i="5"/>
  <c r="N175" i="5"/>
  <c r="O175" i="5"/>
  <c r="P175" i="5"/>
  <c r="Q175" i="5"/>
  <c r="R175" i="5"/>
  <c r="C176" i="5"/>
  <c r="D176" i="5"/>
  <c r="E176" i="5"/>
  <c r="F176" i="5"/>
  <c r="G176" i="5"/>
  <c r="H176" i="5"/>
  <c r="I176" i="5"/>
  <c r="J176" i="5"/>
  <c r="K176" i="5"/>
  <c r="N176" i="5"/>
  <c r="O176" i="5"/>
  <c r="P176" i="5"/>
  <c r="Q176" i="5"/>
  <c r="R176" i="5"/>
  <c r="C154" i="5"/>
  <c r="D154" i="5"/>
  <c r="E154" i="5"/>
  <c r="F154" i="5"/>
  <c r="G154" i="5"/>
  <c r="H154" i="5"/>
  <c r="I154" i="5"/>
  <c r="J154" i="5"/>
  <c r="K154" i="5"/>
  <c r="N154" i="5"/>
  <c r="O154" i="5"/>
  <c r="P154" i="5"/>
  <c r="Q154" i="5"/>
  <c r="R154" i="5"/>
  <c r="C155" i="5"/>
  <c r="D155" i="5"/>
  <c r="E155" i="5"/>
  <c r="F155" i="5"/>
  <c r="G155" i="5"/>
  <c r="H155" i="5"/>
  <c r="I155" i="5"/>
  <c r="J155" i="5"/>
  <c r="K155" i="5"/>
  <c r="N155" i="5"/>
  <c r="O155" i="5"/>
  <c r="P155" i="5"/>
  <c r="Q155" i="5"/>
  <c r="R155" i="5"/>
  <c r="C156" i="5"/>
  <c r="D156" i="5"/>
  <c r="E156" i="5"/>
  <c r="F156" i="5"/>
  <c r="G156" i="5"/>
  <c r="H156" i="5"/>
  <c r="I156" i="5"/>
  <c r="J156" i="5"/>
  <c r="K156" i="5"/>
  <c r="N156" i="5"/>
  <c r="O156" i="5"/>
  <c r="P156" i="5"/>
  <c r="Q156" i="5"/>
  <c r="R156" i="5"/>
  <c r="C157" i="5"/>
  <c r="D157" i="5"/>
  <c r="E157" i="5"/>
  <c r="F157" i="5"/>
  <c r="G157" i="5"/>
  <c r="H157" i="5"/>
  <c r="I157" i="5"/>
  <c r="J157" i="5"/>
  <c r="K157" i="5"/>
  <c r="N157" i="5"/>
  <c r="O157" i="5"/>
  <c r="P157" i="5"/>
  <c r="Q157" i="5"/>
  <c r="R157" i="5"/>
  <c r="C158" i="5"/>
  <c r="D158" i="5"/>
  <c r="E158" i="5"/>
  <c r="F158" i="5"/>
  <c r="G158" i="5"/>
  <c r="H158" i="5"/>
  <c r="I158" i="5"/>
  <c r="J158" i="5"/>
  <c r="K158" i="5"/>
  <c r="N158" i="5"/>
  <c r="O158" i="5"/>
  <c r="P158" i="5"/>
  <c r="Q158" i="5"/>
  <c r="R158" i="5"/>
  <c r="C159" i="5"/>
  <c r="D159" i="5"/>
  <c r="E159" i="5"/>
  <c r="F159" i="5"/>
  <c r="G159" i="5"/>
  <c r="H159" i="5"/>
  <c r="I159" i="5"/>
  <c r="J159" i="5"/>
  <c r="K159" i="5"/>
  <c r="N159" i="5"/>
  <c r="O159" i="5"/>
  <c r="P159" i="5"/>
  <c r="Q159" i="5"/>
  <c r="R159" i="5"/>
  <c r="C160" i="5"/>
  <c r="D160" i="5"/>
  <c r="E160" i="5"/>
  <c r="F160" i="5"/>
  <c r="G160" i="5"/>
  <c r="H160" i="5"/>
  <c r="I160" i="5"/>
  <c r="J160" i="5"/>
  <c r="K160" i="5"/>
  <c r="N160" i="5"/>
  <c r="O160" i="5"/>
  <c r="P160" i="5"/>
  <c r="Q160" i="5"/>
  <c r="R160" i="5"/>
  <c r="C161" i="5"/>
  <c r="D161" i="5"/>
  <c r="E161" i="5"/>
  <c r="F161" i="5"/>
  <c r="G161" i="5"/>
  <c r="H161" i="5"/>
  <c r="I161" i="5"/>
  <c r="J161" i="5"/>
  <c r="K161" i="5"/>
  <c r="N161" i="5"/>
  <c r="O161" i="5"/>
  <c r="P161" i="5"/>
  <c r="Q161" i="5"/>
  <c r="R161" i="5"/>
  <c r="C162" i="5"/>
  <c r="D162" i="5"/>
  <c r="E162" i="5"/>
  <c r="F162" i="5"/>
  <c r="G162" i="5"/>
  <c r="H162" i="5"/>
  <c r="I162" i="5"/>
  <c r="J162" i="5"/>
  <c r="K162" i="5"/>
  <c r="N162" i="5"/>
  <c r="O162" i="5"/>
  <c r="P162" i="5"/>
  <c r="Q162" i="5"/>
  <c r="R162" i="5"/>
  <c r="C163" i="5"/>
  <c r="D163" i="5"/>
  <c r="E163" i="5"/>
  <c r="F163" i="5"/>
  <c r="G163" i="5"/>
  <c r="H163" i="5"/>
  <c r="I163" i="5"/>
  <c r="J163" i="5"/>
  <c r="K163" i="5"/>
  <c r="N163" i="5"/>
  <c r="O163" i="5"/>
  <c r="P163" i="5"/>
  <c r="Q163" i="5"/>
  <c r="R163" i="5"/>
  <c r="C164" i="5"/>
  <c r="D164" i="5"/>
  <c r="E164" i="5"/>
  <c r="F164" i="5"/>
  <c r="G164" i="5"/>
  <c r="H164" i="5"/>
  <c r="I164" i="5"/>
  <c r="J164" i="5"/>
  <c r="K164" i="5"/>
  <c r="N164" i="5"/>
  <c r="O164" i="5"/>
  <c r="P164" i="5"/>
  <c r="Q164" i="5"/>
  <c r="R164" i="5"/>
  <c r="C165" i="5"/>
  <c r="D165" i="5"/>
  <c r="E165" i="5"/>
  <c r="F165" i="5"/>
  <c r="G165" i="5"/>
  <c r="H165" i="5"/>
  <c r="I165" i="5"/>
  <c r="J165" i="5"/>
  <c r="K165" i="5"/>
  <c r="N165" i="5"/>
  <c r="O165" i="5"/>
  <c r="P165" i="5"/>
  <c r="Q165" i="5"/>
  <c r="R165" i="5"/>
  <c r="C166" i="5"/>
  <c r="D166" i="5"/>
  <c r="E166" i="5"/>
  <c r="F166" i="5"/>
  <c r="G166" i="5"/>
  <c r="H166" i="5"/>
  <c r="I166" i="5"/>
  <c r="J166" i="5"/>
  <c r="K166" i="5"/>
  <c r="N166" i="5"/>
  <c r="O166" i="5"/>
  <c r="P166" i="5"/>
  <c r="Q166" i="5"/>
  <c r="R166" i="5"/>
  <c r="C167" i="5"/>
  <c r="D167" i="5"/>
  <c r="E167" i="5"/>
  <c r="F167" i="5"/>
  <c r="G167" i="5"/>
  <c r="H167" i="5"/>
  <c r="I167" i="5"/>
  <c r="J167" i="5"/>
  <c r="K167" i="5"/>
  <c r="N167" i="5"/>
  <c r="O167" i="5"/>
  <c r="P167" i="5"/>
  <c r="Q167" i="5"/>
  <c r="R167" i="5"/>
  <c r="C112" i="5"/>
  <c r="D112" i="5"/>
  <c r="E112" i="5"/>
  <c r="F112" i="5"/>
  <c r="G112" i="5"/>
  <c r="H112" i="5"/>
  <c r="I112" i="5"/>
  <c r="J112" i="5"/>
  <c r="K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N116" i="5"/>
  <c r="O116" i="5"/>
  <c r="P116" i="5"/>
  <c r="Q116" i="5"/>
  <c r="R116" i="5"/>
  <c r="C117" i="5"/>
  <c r="D117" i="5"/>
  <c r="E117" i="5"/>
  <c r="F117" i="5"/>
  <c r="G117" i="5"/>
  <c r="H117" i="5"/>
  <c r="I117" i="5"/>
  <c r="J117" i="5"/>
  <c r="K117" i="5"/>
  <c r="N117" i="5"/>
  <c r="O117" i="5"/>
  <c r="P117" i="5"/>
  <c r="Q117" i="5"/>
  <c r="R117" i="5"/>
  <c r="C118" i="5"/>
  <c r="D118" i="5"/>
  <c r="E118" i="5"/>
  <c r="F118" i="5"/>
  <c r="G118" i="5"/>
  <c r="H118" i="5"/>
  <c r="I118" i="5"/>
  <c r="J118" i="5"/>
  <c r="K118" i="5"/>
  <c r="N118" i="5"/>
  <c r="O118" i="5"/>
  <c r="P118" i="5"/>
  <c r="Q118" i="5"/>
  <c r="R118" i="5"/>
  <c r="C119" i="5"/>
  <c r="D119" i="5"/>
  <c r="E119" i="5"/>
  <c r="F119" i="5"/>
  <c r="G119" i="5"/>
  <c r="H119" i="5"/>
  <c r="I119" i="5"/>
  <c r="J119" i="5"/>
  <c r="K119" i="5"/>
  <c r="N119" i="5"/>
  <c r="O119" i="5"/>
  <c r="P119" i="5"/>
  <c r="Q119" i="5"/>
  <c r="R119" i="5"/>
  <c r="C120" i="5"/>
  <c r="D120" i="5"/>
  <c r="E120" i="5"/>
  <c r="F120" i="5"/>
  <c r="G120" i="5"/>
  <c r="H120" i="5"/>
  <c r="I120" i="5"/>
  <c r="J120" i="5"/>
  <c r="K120" i="5"/>
  <c r="N120" i="5"/>
  <c r="O120" i="5"/>
  <c r="P120" i="5"/>
  <c r="Q120" i="5"/>
  <c r="R120" i="5"/>
  <c r="C121" i="5"/>
  <c r="D121" i="5"/>
  <c r="E121" i="5"/>
  <c r="F121" i="5"/>
  <c r="G121" i="5"/>
  <c r="H121" i="5"/>
  <c r="I121" i="5"/>
  <c r="J121" i="5"/>
  <c r="K121" i="5"/>
  <c r="N121" i="5"/>
  <c r="O121" i="5"/>
  <c r="P121" i="5"/>
  <c r="Q121" i="5"/>
  <c r="R121" i="5"/>
  <c r="C122" i="5"/>
  <c r="D122" i="5"/>
  <c r="E122" i="5"/>
  <c r="F122" i="5"/>
  <c r="G122" i="5"/>
  <c r="H122" i="5"/>
  <c r="I122" i="5"/>
  <c r="J122" i="5"/>
  <c r="K122" i="5"/>
  <c r="N122" i="5"/>
  <c r="O122" i="5"/>
  <c r="P122" i="5"/>
  <c r="Q122" i="5"/>
  <c r="R122" i="5"/>
  <c r="C123" i="5"/>
  <c r="D123" i="5"/>
  <c r="E123" i="5"/>
  <c r="F123" i="5"/>
  <c r="G123" i="5"/>
  <c r="H123" i="5"/>
  <c r="I123" i="5"/>
  <c r="J123" i="5"/>
  <c r="K123" i="5"/>
  <c r="N123" i="5"/>
  <c r="O123" i="5"/>
  <c r="P123" i="5"/>
  <c r="Q123" i="5"/>
  <c r="R123" i="5"/>
  <c r="C124" i="5"/>
  <c r="D124" i="5"/>
  <c r="E124" i="5"/>
  <c r="F124" i="5"/>
  <c r="G124" i="5"/>
  <c r="H124" i="5"/>
  <c r="I124" i="5"/>
  <c r="J124" i="5"/>
  <c r="K124" i="5"/>
  <c r="N124" i="5"/>
  <c r="O124" i="5"/>
  <c r="P124" i="5"/>
  <c r="Q124" i="5"/>
  <c r="R124" i="5"/>
  <c r="C125" i="5"/>
  <c r="D125" i="5"/>
  <c r="E125" i="5"/>
  <c r="F125" i="5"/>
  <c r="G125" i="5"/>
  <c r="H125" i="5"/>
  <c r="I125" i="5"/>
  <c r="J125" i="5"/>
  <c r="K125" i="5"/>
  <c r="N125" i="5"/>
  <c r="O125" i="5"/>
  <c r="P125" i="5"/>
  <c r="Q125" i="5"/>
  <c r="R125" i="5"/>
  <c r="C126" i="5"/>
  <c r="D126" i="5"/>
  <c r="E126" i="5"/>
  <c r="F126" i="5"/>
  <c r="G126" i="5"/>
  <c r="H126" i="5"/>
  <c r="I126" i="5"/>
  <c r="J126" i="5"/>
  <c r="K126" i="5"/>
  <c r="N126" i="5"/>
  <c r="O126" i="5"/>
  <c r="P126" i="5"/>
  <c r="Q126" i="5"/>
  <c r="R126" i="5"/>
  <c r="C127" i="5"/>
  <c r="D127" i="5"/>
  <c r="E127" i="5"/>
  <c r="F127" i="5"/>
  <c r="G127" i="5"/>
  <c r="H127" i="5"/>
  <c r="I127" i="5"/>
  <c r="J127" i="5"/>
  <c r="K127" i="5"/>
  <c r="N127" i="5"/>
  <c r="O127" i="5"/>
  <c r="P127" i="5"/>
  <c r="Q127" i="5"/>
  <c r="R127" i="5"/>
  <c r="C22" i="5"/>
  <c r="D22" i="5"/>
  <c r="E22" i="5"/>
  <c r="F22" i="5"/>
  <c r="G22" i="5"/>
  <c r="H22" i="5"/>
  <c r="I22" i="5"/>
  <c r="J22" i="5"/>
  <c r="K22" i="5"/>
  <c r="N22" i="5"/>
  <c r="O22" i="5"/>
  <c r="P22" i="5"/>
  <c r="Q22" i="5"/>
  <c r="R22" i="5"/>
  <c r="C23" i="5"/>
  <c r="D23" i="5"/>
  <c r="E23" i="5"/>
  <c r="F23" i="5"/>
  <c r="G23" i="5"/>
  <c r="H23" i="5"/>
  <c r="I23" i="5"/>
  <c r="J23" i="5"/>
  <c r="K23" i="5"/>
  <c r="N23" i="5"/>
  <c r="O23" i="5"/>
  <c r="P23" i="5"/>
  <c r="Q23" i="5"/>
  <c r="R23" i="5"/>
  <c r="C24" i="5"/>
  <c r="D24" i="5"/>
  <c r="E24" i="5"/>
  <c r="F24" i="5"/>
  <c r="G24" i="5"/>
  <c r="H24" i="5"/>
  <c r="I24" i="5"/>
  <c r="J24" i="5"/>
  <c r="K24" i="5"/>
  <c r="N24" i="5"/>
  <c r="O24" i="5"/>
  <c r="P24" i="5"/>
  <c r="Q24" i="5"/>
  <c r="R24" i="5"/>
  <c r="C25" i="5"/>
  <c r="D25" i="5"/>
  <c r="E25" i="5"/>
  <c r="F25" i="5"/>
  <c r="G25" i="5"/>
  <c r="H25" i="5"/>
  <c r="I25" i="5"/>
  <c r="J25" i="5"/>
  <c r="K25" i="5"/>
  <c r="N25" i="5"/>
  <c r="O25" i="5"/>
  <c r="P25" i="5"/>
  <c r="Q25" i="5"/>
  <c r="R25" i="5"/>
  <c r="C26" i="5"/>
  <c r="D26" i="5"/>
  <c r="E26" i="5"/>
  <c r="F26" i="5"/>
  <c r="G26" i="5"/>
  <c r="H26" i="5"/>
  <c r="I26" i="5"/>
  <c r="J26" i="5"/>
  <c r="K26" i="5"/>
  <c r="N26" i="5"/>
  <c r="O26" i="5"/>
  <c r="P26" i="5"/>
  <c r="Q26" i="5"/>
  <c r="R26" i="5"/>
  <c r="C27" i="5"/>
  <c r="D27" i="5"/>
  <c r="E27" i="5"/>
  <c r="F27" i="5"/>
  <c r="G27" i="5"/>
  <c r="H27" i="5"/>
  <c r="I27" i="5"/>
  <c r="J27" i="5"/>
  <c r="K27" i="5"/>
  <c r="N27" i="5"/>
  <c r="O27" i="5"/>
  <c r="P27" i="5"/>
  <c r="Q27" i="5"/>
  <c r="R27" i="5"/>
  <c r="C28" i="5"/>
  <c r="D28" i="5"/>
  <c r="E28" i="5"/>
  <c r="F28" i="5"/>
  <c r="G28" i="5"/>
  <c r="H28" i="5"/>
  <c r="I28" i="5"/>
  <c r="J28" i="5"/>
  <c r="K28" i="5"/>
  <c r="N28" i="5"/>
  <c r="O28" i="5"/>
  <c r="P28" i="5"/>
  <c r="Q28" i="5"/>
  <c r="R28" i="5"/>
  <c r="C29" i="5"/>
  <c r="D29" i="5"/>
  <c r="E29" i="5"/>
  <c r="F29" i="5"/>
  <c r="G29" i="5"/>
  <c r="H29" i="5"/>
  <c r="I29" i="5"/>
  <c r="J29" i="5"/>
  <c r="K29" i="5"/>
  <c r="N29" i="5"/>
  <c r="O29" i="5"/>
  <c r="P29" i="5"/>
  <c r="Q29" i="5"/>
  <c r="R29" i="5"/>
  <c r="C30" i="5"/>
  <c r="D30" i="5"/>
  <c r="E30" i="5"/>
  <c r="F30" i="5"/>
  <c r="G30" i="5"/>
  <c r="H30" i="5"/>
  <c r="I30" i="5"/>
  <c r="J30" i="5"/>
  <c r="K30" i="5"/>
  <c r="N30" i="5"/>
  <c r="O30" i="5"/>
  <c r="P30" i="5"/>
  <c r="Q30" i="5"/>
  <c r="R30" i="5"/>
  <c r="C31" i="5"/>
  <c r="D31" i="5"/>
  <c r="E31" i="5"/>
  <c r="F31" i="5"/>
  <c r="G31" i="5"/>
  <c r="H31" i="5"/>
  <c r="I31" i="5"/>
  <c r="J31" i="5"/>
  <c r="K31" i="5"/>
  <c r="N31" i="5"/>
  <c r="O31" i="5"/>
  <c r="P31" i="5"/>
  <c r="Q31" i="5"/>
  <c r="R31" i="5"/>
  <c r="C313" i="3"/>
  <c r="D313" i="3"/>
  <c r="E313" i="3"/>
  <c r="F313" i="3"/>
  <c r="G313" i="3"/>
  <c r="H313" i="3"/>
  <c r="I313" i="3"/>
  <c r="J313" i="3"/>
  <c r="K313" i="3"/>
  <c r="N313" i="3"/>
  <c r="O313" i="3"/>
  <c r="P313" i="3"/>
  <c r="Q313" i="3"/>
  <c r="R313" i="3"/>
  <c r="C314" i="3"/>
  <c r="D314" i="3"/>
  <c r="E314" i="3"/>
  <c r="F314" i="3"/>
  <c r="G314" i="3"/>
  <c r="H314" i="3"/>
  <c r="I314" i="3"/>
  <c r="J314" i="3"/>
  <c r="K314" i="3"/>
  <c r="N314" i="3"/>
  <c r="O314" i="3"/>
  <c r="P314" i="3"/>
  <c r="Q314" i="3"/>
  <c r="R314" i="3"/>
  <c r="C315" i="3"/>
  <c r="D315" i="3"/>
  <c r="E315" i="3"/>
  <c r="F315" i="3"/>
  <c r="G315" i="3"/>
  <c r="H315" i="3"/>
  <c r="I315" i="3"/>
  <c r="J315" i="3"/>
  <c r="K315" i="3"/>
  <c r="N315" i="3"/>
  <c r="O315" i="3"/>
  <c r="P315" i="3"/>
  <c r="Q315" i="3"/>
  <c r="R315" i="3"/>
  <c r="C316" i="3"/>
  <c r="D316" i="3"/>
  <c r="E316" i="3"/>
  <c r="F316" i="3"/>
  <c r="G316" i="3"/>
  <c r="H316" i="3"/>
  <c r="I316" i="3"/>
  <c r="J316" i="3"/>
  <c r="K316" i="3"/>
  <c r="N316" i="3"/>
  <c r="O316" i="3"/>
  <c r="P316" i="3"/>
  <c r="Q316" i="3"/>
  <c r="R316" i="3"/>
  <c r="C317" i="3"/>
  <c r="D317" i="3"/>
  <c r="E317" i="3"/>
  <c r="F317" i="3"/>
  <c r="G317" i="3"/>
  <c r="H317" i="3"/>
  <c r="I317" i="3"/>
  <c r="J317" i="3"/>
  <c r="K317" i="3"/>
  <c r="N317" i="3"/>
  <c r="O317" i="3"/>
  <c r="P317" i="3"/>
  <c r="Q317" i="3"/>
  <c r="R317" i="3"/>
  <c r="C318" i="3"/>
  <c r="D318" i="3"/>
  <c r="E318" i="3"/>
  <c r="F318" i="3"/>
  <c r="G318" i="3"/>
  <c r="H318" i="3"/>
  <c r="I318" i="3"/>
  <c r="J318" i="3"/>
  <c r="K318" i="3"/>
  <c r="N318" i="3"/>
  <c r="O318" i="3"/>
  <c r="P318" i="3"/>
  <c r="Q318" i="3"/>
  <c r="R318" i="3"/>
  <c r="C319" i="3"/>
  <c r="D319" i="3"/>
  <c r="E319" i="3"/>
  <c r="F319" i="3"/>
  <c r="G319" i="3"/>
  <c r="H319" i="3"/>
  <c r="I319" i="3"/>
  <c r="J319" i="3"/>
  <c r="K319" i="3"/>
  <c r="N319" i="3"/>
  <c r="O319" i="3"/>
  <c r="P319" i="3"/>
  <c r="Q319" i="3"/>
  <c r="R319" i="3"/>
  <c r="C320" i="3"/>
  <c r="D320" i="3"/>
  <c r="E320" i="3"/>
  <c r="F320" i="3"/>
  <c r="G320" i="3"/>
  <c r="H320" i="3"/>
  <c r="I320" i="3"/>
  <c r="J320" i="3"/>
  <c r="K320" i="3"/>
  <c r="N320" i="3"/>
  <c r="O320" i="3"/>
  <c r="P320" i="3"/>
  <c r="Q320" i="3"/>
  <c r="R320" i="3"/>
  <c r="C321" i="3"/>
  <c r="D321" i="3"/>
  <c r="E321" i="3"/>
  <c r="F321" i="3"/>
  <c r="G321" i="3"/>
  <c r="H321" i="3"/>
  <c r="I321" i="3"/>
  <c r="J321" i="3"/>
  <c r="K321" i="3"/>
  <c r="N321" i="3"/>
  <c r="O321" i="3"/>
  <c r="P321" i="3"/>
  <c r="Q321" i="3"/>
  <c r="R321" i="3"/>
  <c r="C322" i="3"/>
  <c r="D322" i="3"/>
  <c r="E322" i="3"/>
  <c r="F322" i="3"/>
  <c r="G322" i="3"/>
  <c r="H322" i="3"/>
  <c r="I322" i="3"/>
  <c r="J322" i="3"/>
  <c r="K322" i="3"/>
  <c r="N322" i="3"/>
  <c r="O322" i="3"/>
  <c r="P322" i="3"/>
  <c r="Q322" i="3"/>
  <c r="R322" i="3"/>
  <c r="C323" i="3"/>
  <c r="D323" i="3"/>
  <c r="E323" i="3"/>
  <c r="F323" i="3"/>
  <c r="G323" i="3"/>
  <c r="H323" i="3"/>
  <c r="I323" i="3"/>
  <c r="J323" i="3"/>
  <c r="K323" i="3"/>
  <c r="N323" i="3"/>
  <c r="O323" i="3"/>
  <c r="P323" i="3"/>
  <c r="Q323" i="3"/>
  <c r="R323" i="3"/>
  <c r="C324" i="3"/>
  <c r="D324" i="3"/>
  <c r="E324" i="3"/>
  <c r="F324" i="3"/>
  <c r="G324" i="3"/>
  <c r="H324" i="3"/>
  <c r="I324" i="3"/>
  <c r="J324" i="3"/>
  <c r="K324" i="3"/>
  <c r="N324" i="3"/>
  <c r="O324" i="3"/>
  <c r="P324" i="3"/>
  <c r="Q324" i="3"/>
  <c r="R324" i="3"/>
  <c r="C325" i="3"/>
  <c r="D325" i="3"/>
  <c r="E325" i="3"/>
  <c r="F325" i="3"/>
  <c r="G325" i="3"/>
  <c r="H325" i="3"/>
  <c r="I325" i="3"/>
  <c r="J325" i="3"/>
  <c r="K325" i="3"/>
  <c r="N325" i="3"/>
  <c r="O325" i="3"/>
  <c r="P325" i="3"/>
  <c r="Q325" i="3"/>
  <c r="R325" i="3"/>
  <c r="C326" i="3"/>
  <c r="D326" i="3"/>
  <c r="E326" i="3"/>
  <c r="F326" i="3"/>
  <c r="G326" i="3"/>
  <c r="H326" i="3"/>
  <c r="I326" i="3"/>
  <c r="J326" i="3"/>
  <c r="K326" i="3"/>
  <c r="N326" i="3"/>
  <c r="O326" i="3"/>
  <c r="P326" i="3"/>
  <c r="Q326" i="3"/>
  <c r="R326" i="3"/>
  <c r="C327" i="3"/>
  <c r="D327" i="3"/>
  <c r="E327" i="3"/>
  <c r="F327" i="3"/>
  <c r="G327" i="3"/>
  <c r="H327" i="3"/>
  <c r="I327" i="3"/>
  <c r="J327" i="3"/>
  <c r="K327" i="3"/>
  <c r="N327" i="3"/>
  <c r="O327" i="3"/>
  <c r="P327" i="3"/>
  <c r="Q327" i="3"/>
  <c r="R327" i="3"/>
  <c r="C328" i="3"/>
  <c r="D328" i="3"/>
  <c r="E328" i="3"/>
  <c r="F328" i="3"/>
  <c r="G328" i="3"/>
  <c r="H328" i="3"/>
  <c r="I328" i="3"/>
  <c r="J328" i="3"/>
  <c r="K328" i="3"/>
  <c r="N328" i="3"/>
  <c r="O328" i="3"/>
  <c r="P328" i="3"/>
  <c r="Q328" i="3"/>
  <c r="R328" i="3"/>
  <c r="C329" i="3"/>
  <c r="D329" i="3"/>
  <c r="E329" i="3"/>
  <c r="F329" i="3"/>
  <c r="G329" i="3"/>
  <c r="H329" i="3"/>
  <c r="I329" i="3"/>
  <c r="J329" i="3"/>
  <c r="K329" i="3"/>
  <c r="N329" i="3"/>
  <c r="O329" i="3"/>
  <c r="P329" i="3"/>
  <c r="Q329" i="3"/>
  <c r="R329" i="3"/>
  <c r="C330" i="3"/>
  <c r="D330" i="3"/>
  <c r="E330" i="3"/>
  <c r="F330" i="3"/>
  <c r="G330" i="3"/>
  <c r="H330" i="3"/>
  <c r="I330" i="3"/>
  <c r="J330" i="3"/>
  <c r="K330" i="3"/>
  <c r="N330" i="3"/>
  <c r="O330" i="3"/>
  <c r="P330" i="3"/>
  <c r="Q330" i="3"/>
  <c r="R330" i="3"/>
  <c r="C331" i="3"/>
  <c r="D331" i="3"/>
  <c r="E331" i="3"/>
  <c r="F331" i="3"/>
  <c r="G331" i="3"/>
  <c r="H331" i="3"/>
  <c r="I331" i="3"/>
  <c r="J331" i="3"/>
  <c r="K331" i="3"/>
  <c r="N331" i="3"/>
  <c r="O331" i="3"/>
  <c r="P331" i="3"/>
  <c r="Q331" i="3"/>
  <c r="R331" i="3"/>
  <c r="C332" i="3"/>
  <c r="D332" i="3"/>
  <c r="E332" i="3"/>
  <c r="F332" i="3"/>
  <c r="G332" i="3"/>
  <c r="H332" i="3"/>
  <c r="I332" i="3"/>
  <c r="J332" i="3"/>
  <c r="K332" i="3"/>
  <c r="N332" i="3"/>
  <c r="O332" i="3"/>
  <c r="P332" i="3"/>
  <c r="Q332" i="3"/>
  <c r="R332" i="3"/>
  <c r="C333" i="3"/>
  <c r="D333" i="3"/>
  <c r="E333" i="3"/>
  <c r="F333" i="3"/>
  <c r="G333" i="3"/>
  <c r="H333" i="3"/>
  <c r="I333" i="3"/>
  <c r="J333" i="3"/>
  <c r="K333" i="3"/>
  <c r="N333" i="3"/>
  <c r="O333" i="3"/>
  <c r="P333" i="3"/>
  <c r="Q333" i="3"/>
  <c r="R333" i="3"/>
  <c r="C334" i="3"/>
  <c r="D334" i="3"/>
  <c r="E334" i="3"/>
  <c r="F334" i="3"/>
  <c r="G334" i="3"/>
  <c r="H334" i="3"/>
  <c r="I334" i="3"/>
  <c r="J334" i="3"/>
  <c r="K334" i="3"/>
  <c r="N334" i="3"/>
  <c r="O334" i="3"/>
  <c r="P334" i="3"/>
  <c r="Q334" i="3"/>
  <c r="R334" i="3"/>
  <c r="C335" i="3"/>
  <c r="D335" i="3"/>
  <c r="E335" i="3"/>
  <c r="F335" i="3"/>
  <c r="G335" i="3"/>
  <c r="H335" i="3"/>
  <c r="I335" i="3"/>
  <c r="J335" i="3"/>
  <c r="K335" i="3"/>
  <c r="N335" i="3"/>
  <c r="O335" i="3"/>
  <c r="P335" i="3"/>
  <c r="Q335" i="3"/>
  <c r="R335" i="3"/>
  <c r="C336" i="3"/>
  <c r="D336" i="3"/>
  <c r="E336" i="3"/>
  <c r="F336" i="3"/>
  <c r="G336" i="3"/>
  <c r="H336" i="3"/>
  <c r="I336" i="3"/>
  <c r="J336" i="3"/>
  <c r="K336" i="3"/>
  <c r="N336" i="3"/>
  <c r="O336" i="3"/>
  <c r="P336" i="3"/>
  <c r="Q336" i="3"/>
  <c r="R336" i="3"/>
  <c r="C337" i="3"/>
  <c r="D337" i="3"/>
  <c r="E337" i="3"/>
  <c r="F337" i="3"/>
  <c r="G337" i="3"/>
  <c r="H337" i="3"/>
  <c r="I337" i="3"/>
  <c r="J337" i="3"/>
  <c r="K337" i="3"/>
  <c r="N337" i="3"/>
  <c r="O337" i="3"/>
  <c r="P337" i="3"/>
  <c r="Q337" i="3"/>
  <c r="R337" i="3"/>
  <c r="C338" i="3"/>
  <c r="D338" i="3"/>
  <c r="E338" i="3"/>
  <c r="F338" i="3"/>
  <c r="G338" i="3"/>
  <c r="H338" i="3"/>
  <c r="I338" i="3"/>
  <c r="J338" i="3"/>
  <c r="K338" i="3"/>
  <c r="N338" i="3"/>
  <c r="O338" i="3"/>
  <c r="P338" i="3"/>
  <c r="Q338" i="3"/>
  <c r="R338" i="3"/>
  <c r="C339" i="3"/>
  <c r="D339" i="3"/>
  <c r="E339" i="3"/>
  <c r="F339" i="3"/>
  <c r="G339" i="3"/>
  <c r="H339" i="3"/>
  <c r="I339" i="3"/>
  <c r="J339" i="3"/>
  <c r="K339" i="3"/>
  <c r="N339" i="3"/>
  <c r="O339" i="3"/>
  <c r="P339" i="3"/>
  <c r="Q339" i="3"/>
  <c r="R339" i="3"/>
  <c r="C340" i="3"/>
  <c r="D340" i="3"/>
  <c r="E340" i="3"/>
  <c r="F340" i="3"/>
  <c r="G340" i="3"/>
  <c r="H340" i="3"/>
  <c r="I340" i="3"/>
  <c r="J340" i="3"/>
  <c r="K340" i="3"/>
  <c r="N340" i="3"/>
  <c r="O340" i="3"/>
  <c r="P340" i="3"/>
  <c r="Q340" i="3"/>
  <c r="R340" i="3"/>
  <c r="C341" i="3"/>
  <c r="D341" i="3"/>
  <c r="E341" i="3"/>
  <c r="F341" i="3"/>
  <c r="G341" i="3"/>
  <c r="H341" i="3"/>
  <c r="I341" i="3"/>
  <c r="J341" i="3"/>
  <c r="K341" i="3"/>
  <c r="N341" i="3"/>
  <c r="O341" i="3"/>
  <c r="P341" i="3"/>
  <c r="Q341" i="3"/>
  <c r="R341" i="3"/>
  <c r="C342" i="3"/>
  <c r="D342" i="3"/>
  <c r="E342" i="3"/>
  <c r="F342" i="3"/>
  <c r="G342" i="3"/>
  <c r="H342" i="3"/>
  <c r="I342" i="3"/>
  <c r="J342" i="3"/>
  <c r="K342" i="3"/>
  <c r="N342" i="3"/>
  <c r="O342" i="3"/>
  <c r="P342" i="3"/>
  <c r="Q342" i="3"/>
  <c r="R342" i="3"/>
  <c r="C343" i="3"/>
  <c r="D343" i="3"/>
  <c r="E343" i="3"/>
  <c r="F343" i="3"/>
  <c r="G343" i="3"/>
  <c r="H343" i="3"/>
  <c r="I343" i="3"/>
  <c r="J343" i="3"/>
  <c r="K343" i="3"/>
  <c r="N343" i="3"/>
  <c r="O343" i="3"/>
  <c r="P343" i="3"/>
  <c r="Q343" i="3"/>
  <c r="R343" i="3"/>
  <c r="C344" i="3"/>
  <c r="D344" i="3"/>
  <c r="E344" i="3"/>
  <c r="F344" i="3"/>
  <c r="G344" i="3"/>
  <c r="H344" i="3"/>
  <c r="I344" i="3"/>
  <c r="J344" i="3"/>
  <c r="K344" i="3"/>
  <c r="N344" i="3"/>
  <c r="O344" i="3"/>
  <c r="P344" i="3"/>
  <c r="Q344" i="3"/>
  <c r="R344" i="3"/>
  <c r="C345" i="3"/>
  <c r="D345" i="3"/>
  <c r="E345" i="3"/>
  <c r="F345" i="3"/>
  <c r="G345" i="3"/>
  <c r="H345" i="3"/>
  <c r="I345" i="3"/>
  <c r="J345" i="3"/>
  <c r="K345" i="3"/>
  <c r="N345" i="3"/>
  <c r="O345" i="3"/>
  <c r="P345" i="3"/>
  <c r="Q345" i="3"/>
  <c r="R345" i="3"/>
  <c r="C346" i="3"/>
  <c r="D346" i="3"/>
  <c r="E346" i="3"/>
  <c r="F346" i="3"/>
  <c r="G346" i="3"/>
  <c r="H346" i="3"/>
  <c r="I346" i="3"/>
  <c r="J346" i="3"/>
  <c r="K346" i="3"/>
  <c r="N346" i="3"/>
  <c r="O346" i="3"/>
  <c r="P346" i="3"/>
  <c r="Q346" i="3"/>
  <c r="R346" i="3"/>
  <c r="C347" i="3"/>
  <c r="D347" i="3"/>
  <c r="E347" i="3"/>
  <c r="F347" i="3"/>
  <c r="G347" i="3"/>
  <c r="H347" i="3"/>
  <c r="I347" i="3"/>
  <c r="J347" i="3"/>
  <c r="K347" i="3"/>
  <c r="N347" i="3"/>
  <c r="O347" i="3"/>
  <c r="P347" i="3"/>
  <c r="Q347" i="3"/>
  <c r="R347" i="3"/>
  <c r="C348" i="3"/>
  <c r="D348" i="3"/>
  <c r="E348" i="3"/>
  <c r="F348" i="3"/>
  <c r="G348" i="3"/>
  <c r="H348" i="3"/>
  <c r="I348" i="3"/>
  <c r="J348" i="3"/>
  <c r="K348" i="3"/>
  <c r="N348" i="3"/>
  <c r="O348" i="3"/>
  <c r="P348" i="3"/>
  <c r="Q348" i="3"/>
  <c r="R348" i="3"/>
  <c r="C349" i="3"/>
  <c r="D349" i="3"/>
  <c r="E349" i="3"/>
  <c r="F349" i="3"/>
  <c r="G349" i="3"/>
  <c r="H349" i="3"/>
  <c r="I349" i="3"/>
  <c r="J349" i="3"/>
  <c r="K349" i="3"/>
  <c r="N349" i="3"/>
  <c r="O349" i="3"/>
  <c r="P349" i="3"/>
  <c r="Q349" i="3"/>
  <c r="R349" i="3"/>
  <c r="C350" i="3"/>
  <c r="D350" i="3"/>
  <c r="E350" i="3"/>
  <c r="F350" i="3"/>
  <c r="G350" i="3"/>
  <c r="H350" i="3"/>
  <c r="I350" i="3"/>
  <c r="J350" i="3"/>
  <c r="K350" i="3"/>
  <c r="N350" i="3"/>
  <c r="O350" i="3"/>
  <c r="P350" i="3"/>
  <c r="Q350" i="3"/>
  <c r="R350" i="3"/>
  <c r="C351" i="3"/>
  <c r="D351" i="3"/>
  <c r="E351" i="3"/>
  <c r="F351" i="3"/>
  <c r="G351" i="3"/>
  <c r="H351" i="3"/>
  <c r="I351" i="3"/>
  <c r="J351" i="3"/>
  <c r="K351" i="3"/>
  <c r="N351" i="3"/>
  <c r="O351" i="3"/>
  <c r="P351" i="3"/>
  <c r="Q351" i="3"/>
  <c r="R351" i="3"/>
  <c r="C352" i="3"/>
  <c r="D352" i="3"/>
  <c r="E352" i="3"/>
  <c r="F352" i="3"/>
  <c r="G352" i="3"/>
  <c r="H352" i="3"/>
  <c r="I352" i="3"/>
  <c r="J352" i="3"/>
  <c r="K352" i="3"/>
  <c r="N352" i="3"/>
  <c r="O352" i="3"/>
  <c r="P352" i="3"/>
  <c r="Q352" i="3"/>
  <c r="R352" i="3"/>
  <c r="C353" i="3"/>
  <c r="D353" i="3"/>
  <c r="E353" i="3"/>
  <c r="F353" i="3"/>
  <c r="G353" i="3"/>
  <c r="H353" i="3"/>
  <c r="I353" i="3"/>
  <c r="J353" i="3"/>
  <c r="K353" i="3"/>
  <c r="N353" i="3"/>
  <c r="O353" i="3"/>
  <c r="P353" i="3"/>
  <c r="Q353" i="3"/>
  <c r="R353" i="3"/>
  <c r="C354" i="3"/>
  <c r="D354" i="3"/>
  <c r="E354" i="3"/>
  <c r="F354" i="3"/>
  <c r="G354" i="3"/>
  <c r="H354" i="3"/>
  <c r="I354" i="3"/>
  <c r="J354" i="3"/>
  <c r="K354" i="3"/>
  <c r="N354" i="3"/>
  <c r="O354" i="3"/>
  <c r="P354" i="3"/>
  <c r="Q354" i="3"/>
  <c r="R354" i="3"/>
  <c r="C355" i="3"/>
  <c r="D355" i="3"/>
  <c r="E355" i="3"/>
  <c r="F355" i="3"/>
  <c r="G355" i="3"/>
  <c r="H355" i="3"/>
  <c r="I355" i="3"/>
  <c r="J355" i="3"/>
  <c r="K355" i="3"/>
  <c r="N355" i="3"/>
  <c r="O355" i="3"/>
  <c r="P355" i="3"/>
  <c r="Q355" i="3"/>
  <c r="R355" i="3"/>
  <c r="C356" i="3"/>
  <c r="D356" i="3"/>
  <c r="E356" i="3"/>
  <c r="F356" i="3"/>
  <c r="G356" i="3"/>
  <c r="H356" i="3"/>
  <c r="I356" i="3"/>
  <c r="J356" i="3"/>
  <c r="K356" i="3"/>
  <c r="N356" i="3"/>
  <c r="O356" i="3"/>
  <c r="P356" i="3"/>
  <c r="Q356" i="3"/>
  <c r="R356" i="3"/>
  <c r="C357" i="3"/>
  <c r="D357" i="3"/>
  <c r="E357" i="3"/>
  <c r="F357" i="3"/>
  <c r="G357" i="3"/>
  <c r="H357" i="3"/>
  <c r="I357" i="3"/>
  <c r="J357" i="3"/>
  <c r="K357" i="3"/>
  <c r="N357" i="3"/>
  <c r="O357" i="3"/>
  <c r="P357" i="3"/>
  <c r="Q357" i="3"/>
  <c r="R357" i="3"/>
  <c r="C358" i="3"/>
  <c r="D358" i="3"/>
  <c r="E358" i="3"/>
  <c r="F358" i="3"/>
  <c r="G358" i="3"/>
  <c r="H358" i="3"/>
  <c r="I358" i="3"/>
  <c r="J358" i="3"/>
  <c r="K358" i="3"/>
  <c r="N358" i="3"/>
  <c r="O358" i="3"/>
  <c r="P358" i="3"/>
  <c r="Q358" i="3"/>
  <c r="R358" i="3"/>
  <c r="C359" i="3"/>
  <c r="D359" i="3"/>
  <c r="E359" i="3"/>
  <c r="F359" i="3"/>
  <c r="G359" i="3"/>
  <c r="H359" i="3"/>
  <c r="I359" i="3"/>
  <c r="J359" i="3"/>
  <c r="K359" i="3"/>
  <c r="N359" i="3"/>
  <c r="O359" i="3"/>
  <c r="P359" i="3"/>
  <c r="Q359" i="3"/>
  <c r="R359" i="3"/>
  <c r="C360" i="3"/>
  <c r="D360" i="3"/>
  <c r="E360" i="3"/>
  <c r="F360" i="3"/>
  <c r="G360" i="3"/>
  <c r="H360" i="3"/>
  <c r="I360" i="3"/>
  <c r="J360" i="3"/>
  <c r="K360" i="3"/>
  <c r="N360" i="3"/>
  <c r="O360" i="3"/>
  <c r="P360" i="3"/>
  <c r="Q360" i="3"/>
  <c r="R360" i="3"/>
  <c r="C361" i="3"/>
  <c r="D361" i="3"/>
  <c r="E361" i="3"/>
  <c r="F361" i="3"/>
  <c r="G361" i="3"/>
  <c r="H361" i="3"/>
  <c r="I361" i="3"/>
  <c r="J361" i="3"/>
  <c r="K361" i="3"/>
  <c r="N361" i="3"/>
  <c r="O361" i="3"/>
  <c r="P361" i="3"/>
  <c r="Q361" i="3"/>
  <c r="R361" i="3"/>
  <c r="C362" i="3"/>
  <c r="D362" i="3"/>
  <c r="E362" i="3"/>
  <c r="F362" i="3"/>
  <c r="G362" i="3"/>
  <c r="H362" i="3"/>
  <c r="I362" i="3"/>
  <c r="J362" i="3"/>
  <c r="K362" i="3"/>
  <c r="N362" i="3"/>
  <c r="O362" i="3"/>
  <c r="P362" i="3"/>
  <c r="Q362" i="3"/>
  <c r="R362" i="3"/>
  <c r="C363" i="3"/>
  <c r="D363" i="3"/>
  <c r="E363" i="3"/>
  <c r="F363" i="3"/>
  <c r="G363" i="3"/>
  <c r="H363" i="3"/>
  <c r="I363" i="3"/>
  <c r="J363" i="3"/>
  <c r="K363" i="3"/>
  <c r="N363" i="3"/>
  <c r="O363" i="3"/>
  <c r="P363" i="3"/>
  <c r="Q363" i="3"/>
  <c r="R363" i="3"/>
  <c r="C364" i="3"/>
  <c r="D364" i="3"/>
  <c r="E364" i="3"/>
  <c r="F364" i="3"/>
  <c r="G364" i="3"/>
  <c r="H364" i="3"/>
  <c r="I364" i="3"/>
  <c r="J364" i="3"/>
  <c r="K364" i="3"/>
  <c r="N364" i="3"/>
  <c r="O364" i="3"/>
  <c r="P364" i="3"/>
  <c r="Q364" i="3"/>
  <c r="R364" i="3"/>
  <c r="C249" i="3"/>
  <c r="D249" i="3"/>
  <c r="E249" i="3"/>
  <c r="F249" i="3"/>
  <c r="G249" i="3"/>
  <c r="H249" i="3"/>
  <c r="I249" i="3"/>
  <c r="J249" i="3"/>
  <c r="K249" i="3"/>
  <c r="N249" i="3"/>
  <c r="O249" i="3"/>
  <c r="P249" i="3"/>
  <c r="Q249" i="3"/>
  <c r="R249" i="3"/>
  <c r="C250" i="3"/>
  <c r="D250" i="3"/>
  <c r="E250" i="3"/>
  <c r="F250" i="3"/>
  <c r="G250" i="3"/>
  <c r="H250" i="3"/>
  <c r="I250" i="3"/>
  <c r="J250" i="3"/>
  <c r="K250" i="3"/>
  <c r="N250" i="3"/>
  <c r="O250" i="3"/>
  <c r="P250" i="3"/>
  <c r="Q250" i="3"/>
  <c r="R250" i="3"/>
  <c r="C365" i="3"/>
  <c r="D365" i="3"/>
  <c r="E365" i="3"/>
  <c r="F365" i="3"/>
  <c r="G365" i="3"/>
  <c r="H365" i="3"/>
  <c r="I365" i="3"/>
  <c r="J365" i="3"/>
  <c r="K365" i="3"/>
  <c r="N365" i="3"/>
  <c r="O365" i="3"/>
  <c r="P365" i="3"/>
  <c r="Q365" i="3"/>
  <c r="R365" i="3"/>
  <c r="C366" i="3"/>
  <c r="D366" i="3"/>
  <c r="E366" i="3"/>
  <c r="F366" i="3"/>
  <c r="G366" i="3"/>
  <c r="H366" i="3"/>
  <c r="I366" i="3"/>
  <c r="J366" i="3"/>
  <c r="K366" i="3"/>
  <c r="N366" i="3"/>
  <c r="O366" i="3"/>
  <c r="P366" i="3"/>
  <c r="Q366" i="3"/>
  <c r="R366" i="3"/>
  <c r="C367" i="3"/>
  <c r="D367" i="3"/>
  <c r="E367" i="3"/>
  <c r="F367" i="3"/>
  <c r="G367" i="3"/>
  <c r="H367" i="3"/>
  <c r="I367" i="3"/>
  <c r="J367" i="3"/>
  <c r="K367" i="3"/>
  <c r="N367" i="3"/>
  <c r="O367" i="3"/>
  <c r="P367" i="3"/>
  <c r="Q367" i="3"/>
  <c r="R367" i="3"/>
  <c r="C368" i="3"/>
  <c r="D368" i="3"/>
  <c r="E368" i="3"/>
  <c r="F368" i="3"/>
  <c r="G368" i="3"/>
  <c r="H368" i="3"/>
  <c r="I368" i="3"/>
  <c r="J368" i="3"/>
  <c r="K368" i="3"/>
  <c r="N368" i="3"/>
  <c r="O368" i="3"/>
  <c r="P368" i="3"/>
  <c r="Q368" i="3"/>
  <c r="R368" i="3"/>
  <c r="C369" i="3"/>
  <c r="D369" i="3"/>
  <c r="E369" i="3"/>
  <c r="F369" i="3"/>
  <c r="G369" i="3"/>
  <c r="H369" i="3"/>
  <c r="I369" i="3"/>
  <c r="J369" i="3"/>
  <c r="K369" i="3"/>
  <c r="N369" i="3"/>
  <c r="O369" i="3"/>
  <c r="P369" i="3"/>
  <c r="Q369" i="3"/>
  <c r="R369" i="3"/>
  <c r="C370" i="3"/>
  <c r="D370" i="3"/>
  <c r="E370" i="3"/>
  <c r="F370" i="3"/>
  <c r="G370" i="3"/>
  <c r="H370" i="3"/>
  <c r="I370" i="3"/>
  <c r="J370" i="3"/>
  <c r="K370" i="3"/>
  <c r="N370" i="3"/>
  <c r="O370" i="3"/>
  <c r="P370" i="3"/>
  <c r="Q370" i="3"/>
  <c r="R370" i="3"/>
  <c r="C371" i="3"/>
  <c r="D371" i="3"/>
  <c r="E371" i="3"/>
  <c r="F371" i="3"/>
  <c r="G371" i="3"/>
  <c r="H371" i="3"/>
  <c r="I371" i="3"/>
  <c r="J371" i="3"/>
  <c r="K371" i="3"/>
  <c r="N371" i="3"/>
  <c r="O371" i="3"/>
  <c r="P371" i="3"/>
  <c r="Q371" i="3"/>
  <c r="R371" i="3"/>
  <c r="C372" i="3"/>
  <c r="D372" i="3"/>
  <c r="E372" i="3"/>
  <c r="F372" i="3"/>
  <c r="G372" i="3"/>
  <c r="H372" i="3"/>
  <c r="I372" i="3"/>
  <c r="J372" i="3"/>
  <c r="K372" i="3"/>
  <c r="N372" i="3"/>
  <c r="O372" i="3"/>
  <c r="P372" i="3"/>
  <c r="Q372" i="3"/>
  <c r="R372" i="3"/>
  <c r="C373" i="3"/>
  <c r="D373" i="3"/>
  <c r="E373" i="3"/>
  <c r="F373" i="3"/>
  <c r="G373" i="3"/>
  <c r="H373" i="3"/>
  <c r="I373" i="3"/>
  <c r="J373" i="3"/>
  <c r="K373" i="3"/>
  <c r="N373" i="3"/>
  <c r="O373" i="3"/>
  <c r="P373" i="3"/>
  <c r="Q373" i="3"/>
  <c r="R373" i="3"/>
  <c r="C374" i="3"/>
  <c r="D374" i="3"/>
  <c r="E374" i="3"/>
  <c r="F374" i="3"/>
  <c r="G374" i="3"/>
  <c r="H374" i="3"/>
  <c r="I374" i="3"/>
  <c r="J374" i="3"/>
  <c r="K374" i="3"/>
  <c r="N374" i="3"/>
  <c r="O374" i="3"/>
  <c r="P374" i="3"/>
  <c r="Q374" i="3"/>
  <c r="R374" i="3"/>
  <c r="C251" i="3"/>
  <c r="D251" i="3"/>
  <c r="E251" i="3"/>
  <c r="F251" i="3"/>
  <c r="G251" i="3"/>
  <c r="H251" i="3"/>
  <c r="I251" i="3"/>
  <c r="J251" i="3"/>
  <c r="K251" i="3"/>
  <c r="N251" i="3"/>
  <c r="O251" i="3"/>
  <c r="P251" i="3"/>
  <c r="Q251" i="3"/>
  <c r="R251" i="3"/>
  <c r="C252" i="3"/>
  <c r="D252" i="3"/>
  <c r="E252" i="3"/>
  <c r="F252" i="3"/>
  <c r="G252" i="3"/>
  <c r="H252" i="3"/>
  <c r="I252" i="3"/>
  <c r="J252" i="3"/>
  <c r="K252" i="3"/>
  <c r="N252" i="3"/>
  <c r="O252" i="3"/>
  <c r="P252" i="3"/>
  <c r="Q252" i="3"/>
  <c r="R252" i="3"/>
  <c r="C253" i="3"/>
  <c r="D253" i="3"/>
  <c r="E253" i="3"/>
  <c r="F253" i="3"/>
  <c r="G253" i="3"/>
  <c r="H253" i="3"/>
  <c r="I253" i="3"/>
  <c r="J253" i="3"/>
  <c r="K253" i="3"/>
  <c r="N253" i="3"/>
  <c r="O253" i="3"/>
  <c r="P253" i="3"/>
  <c r="Q253" i="3"/>
  <c r="R253" i="3"/>
  <c r="C254" i="3"/>
  <c r="D254" i="3"/>
  <c r="E254" i="3"/>
  <c r="F254" i="3"/>
  <c r="G254" i="3"/>
  <c r="H254" i="3"/>
  <c r="I254" i="3"/>
  <c r="J254" i="3"/>
  <c r="K254" i="3"/>
  <c r="N254" i="3"/>
  <c r="O254" i="3"/>
  <c r="P254" i="3"/>
  <c r="Q254" i="3"/>
  <c r="R254" i="3"/>
  <c r="C255" i="3"/>
  <c r="D255" i="3"/>
  <c r="E255" i="3"/>
  <c r="F255" i="3"/>
  <c r="G255" i="3"/>
  <c r="H255" i="3"/>
  <c r="I255" i="3"/>
  <c r="J255" i="3"/>
  <c r="K255" i="3"/>
  <c r="N255" i="3"/>
  <c r="O255" i="3"/>
  <c r="P255" i="3"/>
  <c r="Q255" i="3"/>
  <c r="R255" i="3"/>
  <c r="C256" i="3"/>
  <c r="D256" i="3"/>
  <c r="E256" i="3"/>
  <c r="F256" i="3"/>
  <c r="G256" i="3"/>
  <c r="H256" i="3"/>
  <c r="I256" i="3"/>
  <c r="J256" i="3"/>
  <c r="K256" i="3"/>
  <c r="N256" i="3"/>
  <c r="O256" i="3"/>
  <c r="P256" i="3"/>
  <c r="Q256" i="3"/>
  <c r="R256" i="3"/>
  <c r="C257" i="3"/>
  <c r="D257" i="3"/>
  <c r="E257" i="3"/>
  <c r="F257" i="3"/>
  <c r="G257" i="3"/>
  <c r="H257" i="3"/>
  <c r="I257" i="3"/>
  <c r="J257" i="3"/>
  <c r="K257" i="3"/>
  <c r="N257" i="3"/>
  <c r="O257" i="3"/>
  <c r="P257" i="3"/>
  <c r="Q257" i="3"/>
  <c r="R257" i="3"/>
  <c r="C258" i="3"/>
  <c r="D258" i="3"/>
  <c r="E258" i="3"/>
  <c r="F258" i="3"/>
  <c r="G258" i="3"/>
  <c r="H258" i="3"/>
  <c r="I258" i="3"/>
  <c r="J258" i="3"/>
  <c r="K258" i="3"/>
  <c r="N258" i="3"/>
  <c r="O258" i="3"/>
  <c r="P258" i="3"/>
  <c r="Q258" i="3"/>
  <c r="R258" i="3"/>
  <c r="C259" i="3"/>
  <c r="D259" i="3"/>
  <c r="E259" i="3"/>
  <c r="F259" i="3"/>
  <c r="G259" i="3"/>
  <c r="H259" i="3"/>
  <c r="I259" i="3"/>
  <c r="J259" i="3"/>
  <c r="K259" i="3"/>
  <c r="N259" i="3"/>
  <c r="O259" i="3"/>
  <c r="P259" i="3"/>
  <c r="Q259" i="3"/>
  <c r="R259" i="3"/>
  <c r="C260" i="3"/>
  <c r="D260" i="3"/>
  <c r="E260" i="3"/>
  <c r="F260" i="3"/>
  <c r="G260" i="3"/>
  <c r="H260" i="3"/>
  <c r="I260" i="3"/>
  <c r="J260" i="3"/>
  <c r="K260" i="3"/>
  <c r="N260" i="3"/>
  <c r="O260" i="3"/>
  <c r="P260" i="3"/>
  <c r="Q260" i="3"/>
  <c r="R260" i="3"/>
  <c r="C203" i="3"/>
  <c r="D203" i="3"/>
  <c r="E203" i="3"/>
  <c r="F203" i="3"/>
  <c r="G203" i="3"/>
  <c r="H203" i="3"/>
  <c r="I203" i="3"/>
  <c r="J203" i="3"/>
  <c r="K203" i="3"/>
  <c r="N203" i="3"/>
  <c r="O203" i="3"/>
  <c r="P203" i="3"/>
  <c r="Q203" i="3"/>
  <c r="R203" i="3"/>
  <c r="C204" i="3"/>
  <c r="D204" i="3"/>
  <c r="E204" i="3"/>
  <c r="F204" i="3"/>
  <c r="G204" i="3"/>
  <c r="H204" i="3"/>
  <c r="I204" i="3"/>
  <c r="J204" i="3"/>
  <c r="K204" i="3"/>
  <c r="N204" i="3"/>
  <c r="O204" i="3"/>
  <c r="P204" i="3"/>
  <c r="Q204" i="3"/>
  <c r="R204" i="3"/>
  <c r="C205" i="3"/>
  <c r="D205" i="3"/>
  <c r="E205" i="3"/>
  <c r="F205" i="3"/>
  <c r="G205" i="3"/>
  <c r="H205" i="3"/>
  <c r="I205" i="3"/>
  <c r="J205" i="3"/>
  <c r="K205" i="3"/>
  <c r="N205" i="3"/>
  <c r="O205" i="3"/>
  <c r="P205" i="3"/>
  <c r="Q205" i="3"/>
  <c r="R205" i="3"/>
  <c r="C206" i="3"/>
  <c r="D206" i="3"/>
  <c r="E206" i="3"/>
  <c r="F206" i="3"/>
  <c r="G206" i="3"/>
  <c r="H206" i="3"/>
  <c r="I206" i="3"/>
  <c r="J206" i="3"/>
  <c r="K206" i="3"/>
  <c r="N206" i="3"/>
  <c r="O206" i="3"/>
  <c r="P206" i="3"/>
  <c r="Q206" i="3"/>
  <c r="R206" i="3"/>
  <c r="C207" i="3"/>
  <c r="D207" i="3"/>
  <c r="E207" i="3"/>
  <c r="F207" i="3"/>
  <c r="G207" i="3"/>
  <c r="H207" i="3"/>
  <c r="I207" i="3"/>
  <c r="J207" i="3"/>
  <c r="K207" i="3"/>
  <c r="N207" i="3"/>
  <c r="O207" i="3"/>
  <c r="P207" i="3"/>
  <c r="Q207" i="3"/>
  <c r="R207" i="3"/>
  <c r="C208" i="3"/>
  <c r="D208" i="3"/>
  <c r="E208" i="3"/>
  <c r="F208" i="3"/>
  <c r="G208" i="3"/>
  <c r="H208" i="3"/>
  <c r="I208" i="3"/>
  <c r="J208" i="3"/>
  <c r="K208" i="3"/>
  <c r="N208" i="3"/>
  <c r="O208" i="3"/>
  <c r="P208" i="3"/>
  <c r="Q208" i="3"/>
  <c r="R208" i="3"/>
  <c r="C209" i="3"/>
  <c r="D209" i="3"/>
  <c r="E209" i="3"/>
  <c r="F209" i="3"/>
  <c r="G209" i="3"/>
  <c r="H209" i="3"/>
  <c r="I209" i="3"/>
  <c r="J209" i="3"/>
  <c r="K209" i="3"/>
  <c r="N209" i="3"/>
  <c r="O209" i="3"/>
  <c r="P209" i="3"/>
  <c r="Q209" i="3"/>
  <c r="R209" i="3"/>
  <c r="C210" i="3"/>
  <c r="D210" i="3"/>
  <c r="E210" i="3"/>
  <c r="F210" i="3"/>
  <c r="G210" i="3"/>
  <c r="H210" i="3"/>
  <c r="I210" i="3"/>
  <c r="J210" i="3"/>
  <c r="K210" i="3"/>
  <c r="N210" i="3"/>
  <c r="O210" i="3"/>
  <c r="P210" i="3"/>
  <c r="Q210" i="3"/>
  <c r="R210" i="3"/>
  <c r="C211" i="3"/>
  <c r="D211" i="3"/>
  <c r="E211" i="3"/>
  <c r="F211" i="3"/>
  <c r="G211" i="3"/>
  <c r="H211" i="3"/>
  <c r="I211" i="3"/>
  <c r="J211" i="3"/>
  <c r="K211" i="3"/>
  <c r="N211" i="3"/>
  <c r="O211" i="3"/>
  <c r="P211" i="3"/>
  <c r="Q211" i="3"/>
  <c r="R211" i="3"/>
  <c r="C212" i="3"/>
  <c r="D212" i="3"/>
  <c r="E212" i="3"/>
  <c r="F212" i="3"/>
  <c r="G212" i="3"/>
  <c r="H212" i="3"/>
  <c r="I212" i="3"/>
  <c r="J212" i="3"/>
  <c r="K212" i="3"/>
  <c r="N212" i="3"/>
  <c r="O212" i="3"/>
  <c r="P212" i="3"/>
  <c r="Q212" i="3"/>
  <c r="R212" i="3"/>
  <c r="C213" i="3"/>
  <c r="D213" i="3"/>
  <c r="E213" i="3"/>
  <c r="F213" i="3"/>
  <c r="G213" i="3"/>
  <c r="H213" i="3"/>
  <c r="I213" i="3"/>
  <c r="J213" i="3"/>
  <c r="K213" i="3"/>
  <c r="N213" i="3"/>
  <c r="O213" i="3"/>
  <c r="P213" i="3"/>
  <c r="Q213" i="3"/>
  <c r="R213" i="3"/>
  <c r="C214" i="3"/>
  <c r="D214" i="3"/>
  <c r="E214" i="3"/>
  <c r="F214" i="3"/>
  <c r="G214" i="3"/>
  <c r="H214" i="3"/>
  <c r="I214" i="3"/>
  <c r="J214" i="3"/>
  <c r="K214" i="3"/>
  <c r="N214" i="3"/>
  <c r="O214" i="3"/>
  <c r="P214" i="3"/>
  <c r="Q214" i="3"/>
  <c r="R214" i="3"/>
  <c r="C215" i="3"/>
  <c r="D215" i="3"/>
  <c r="E215" i="3"/>
  <c r="F215" i="3"/>
  <c r="G215" i="3"/>
  <c r="H215" i="3"/>
  <c r="I215" i="3"/>
  <c r="J215" i="3"/>
  <c r="K215" i="3"/>
  <c r="N215" i="3"/>
  <c r="O215" i="3"/>
  <c r="P215" i="3"/>
  <c r="Q215" i="3"/>
  <c r="R215" i="3"/>
  <c r="C216" i="3"/>
  <c r="D216" i="3"/>
  <c r="E216" i="3"/>
  <c r="F216" i="3"/>
  <c r="G216" i="3"/>
  <c r="H216" i="3"/>
  <c r="I216" i="3"/>
  <c r="J216" i="3"/>
  <c r="K216" i="3"/>
  <c r="N216" i="3"/>
  <c r="O216" i="3"/>
  <c r="P216" i="3"/>
  <c r="Q216" i="3"/>
  <c r="R216" i="3"/>
  <c r="C217" i="3"/>
  <c r="D217" i="3"/>
  <c r="E217" i="3"/>
  <c r="F217" i="3"/>
  <c r="G217" i="3"/>
  <c r="H217" i="3"/>
  <c r="I217" i="3"/>
  <c r="J217" i="3"/>
  <c r="K217" i="3"/>
  <c r="N217" i="3"/>
  <c r="O217" i="3"/>
  <c r="P217" i="3"/>
  <c r="Q217" i="3"/>
  <c r="R217" i="3"/>
  <c r="C218" i="3"/>
  <c r="D218" i="3"/>
  <c r="E218" i="3"/>
  <c r="F218" i="3"/>
  <c r="G218" i="3"/>
  <c r="H218" i="3"/>
  <c r="I218" i="3"/>
  <c r="J218" i="3"/>
  <c r="K218" i="3"/>
  <c r="N218" i="3"/>
  <c r="O218" i="3"/>
  <c r="P218" i="3"/>
  <c r="Q218" i="3"/>
  <c r="R218" i="3"/>
  <c r="C219" i="3"/>
  <c r="D219" i="3"/>
  <c r="E219" i="3"/>
  <c r="F219" i="3"/>
  <c r="G219" i="3"/>
  <c r="H219" i="3"/>
  <c r="I219" i="3"/>
  <c r="J219" i="3"/>
  <c r="K219" i="3"/>
  <c r="N219" i="3"/>
  <c r="O219" i="3"/>
  <c r="P219" i="3"/>
  <c r="Q219" i="3"/>
  <c r="R219" i="3"/>
  <c r="C220" i="3"/>
  <c r="D220" i="3"/>
  <c r="E220" i="3"/>
  <c r="F220" i="3"/>
  <c r="G220" i="3"/>
  <c r="H220" i="3"/>
  <c r="I220" i="3"/>
  <c r="J220" i="3"/>
  <c r="K220" i="3"/>
  <c r="N220" i="3"/>
  <c r="O220" i="3"/>
  <c r="P220" i="3"/>
  <c r="Q220" i="3"/>
  <c r="R220" i="3"/>
  <c r="C221" i="3"/>
  <c r="D221" i="3"/>
  <c r="E221" i="3"/>
  <c r="F221" i="3"/>
  <c r="G221" i="3"/>
  <c r="H221" i="3"/>
  <c r="I221" i="3"/>
  <c r="J221" i="3"/>
  <c r="K221" i="3"/>
  <c r="N221" i="3"/>
  <c r="O221" i="3"/>
  <c r="P221" i="3"/>
  <c r="Q221" i="3"/>
  <c r="R221" i="3"/>
  <c r="C222" i="3"/>
  <c r="D222" i="3"/>
  <c r="E222" i="3"/>
  <c r="F222" i="3"/>
  <c r="G222" i="3"/>
  <c r="H222" i="3"/>
  <c r="I222" i="3"/>
  <c r="J222" i="3"/>
  <c r="K222" i="3"/>
  <c r="N222" i="3"/>
  <c r="O222" i="3"/>
  <c r="P222" i="3"/>
  <c r="Q222" i="3"/>
  <c r="R222" i="3"/>
  <c r="C223" i="3"/>
  <c r="D223" i="3"/>
  <c r="E223" i="3"/>
  <c r="F223" i="3"/>
  <c r="G223" i="3"/>
  <c r="H223" i="3"/>
  <c r="I223" i="3"/>
  <c r="J223" i="3"/>
  <c r="K223" i="3"/>
  <c r="N223" i="3"/>
  <c r="O223" i="3"/>
  <c r="P223" i="3"/>
  <c r="Q223" i="3"/>
  <c r="R223" i="3"/>
  <c r="C224" i="3"/>
  <c r="D224" i="3"/>
  <c r="E224" i="3"/>
  <c r="F224" i="3"/>
  <c r="G224" i="3"/>
  <c r="H224" i="3"/>
  <c r="I224" i="3"/>
  <c r="J224" i="3"/>
  <c r="K224" i="3"/>
  <c r="N224" i="3"/>
  <c r="O224" i="3"/>
  <c r="P224" i="3"/>
  <c r="Q224" i="3"/>
  <c r="R224" i="3"/>
  <c r="C225" i="3"/>
  <c r="D225" i="3"/>
  <c r="E225" i="3"/>
  <c r="F225" i="3"/>
  <c r="G225" i="3"/>
  <c r="H225" i="3"/>
  <c r="I225" i="3"/>
  <c r="J225" i="3"/>
  <c r="K225" i="3"/>
  <c r="N225" i="3"/>
  <c r="O225" i="3"/>
  <c r="P225" i="3"/>
  <c r="Q225" i="3"/>
  <c r="R225" i="3"/>
  <c r="C226" i="3"/>
  <c r="D226" i="3"/>
  <c r="E226" i="3"/>
  <c r="F226" i="3"/>
  <c r="G226" i="3"/>
  <c r="H226" i="3"/>
  <c r="I226" i="3"/>
  <c r="J226" i="3"/>
  <c r="K226" i="3"/>
  <c r="N226" i="3"/>
  <c r="O226" i="3"/>
  <c r="P226" i="3"/>
  <c r="Q226" i="3"/>
  <c r="R226" i="3"/>
  <c r="C227" i="3"/>
  <c r="D227" i="3"/>
  <c r="E227" i="3"/>
  <c r="F227" i="3"/>
  <c r="G227" i="3"/>
  <c r="H227" i="3"/>
  <c r="I227" i="3"/>
  <c r="J227" i="3"/>
  <c r="K227" i="3"/>
  <c r="N227" i="3"/>
  <c r="O227" i="3"/>
  <c r="P227" i="3"/>
  <c r="Q227" i="3"/>
  <c r="R227" i="3"/>
  <c r="C228" i="3"/>
  <c r="D228" i="3"/>
  <c r="E228" i="3"/>
  <c r="F228" i="3"/>
  <c r="G228" i="3"/>
  <c r="H228" i="3"/>
  <c r="I228" i="3"/>
  <c r="J228" i="3"/>
  <c r="K228" i="3"/>
  <c r="N228" i="3"/>
  <c r="O228" i="3"/>
  <c r="P228" i="3"/>
  <c r="Q228" i="3"/>
  <c r="R228" i="3"/>
  <c r="C229" i="3"/>
  <c r="D229" i="3"/>
  <c r="E229" i="3"/>
  <c r="F229" i="3"/>
  <c r="G229" i="3"/>
  <c r="H229" i="3"/>
  <c r="I229" i="3"/>
  <c r="J229" i="3"/>
  <c r="K229" i="3"/>
  <c r="N229" i="3"/>
  <c r="O229" i="3"/>
  <c r="P229" i="3"/>
  <c r="Q229" i="3"/>
  <c r="R229" i="3"/>
  <c r="C230" i="3"/>
  <c r="D230" i="3"/>
  <c r="E230" i="3"/>
  <c r="F230" i="3"/>
  <c r="G230" i="3"/>
  <c r="H230" i="3"/>
  <c r="I230" i="3"/>
  <c r="J230" i="3"/>
  <c r="K230" i="3"/>
  <c r="N230" i="3"/>
  <c r="O230" i="3"/>
  <c r="P230" i="3"/>
  <c r="Q230" i="3"/>
  <c r="R230" i="3"/>
  <c r="C231" i="3"/>
  <c r="D231" i="3"/>
  <c r="E231" i="3"/>
  <c r="F231" i="3"/>
  <c r="G231" i="3"/>
  <c r="H231" i="3"/>
  <c r="I231" i="3"/>
  <c r="J231" i="3"/>
  <c r="K231" i="3"/>
  <c r="N231" i="3"/>
  <c r="O231" i="3"/>
  <c r="P231" i="3"/>
  <c r="Q231" i="3"/>
  <c r="R231" i="3"/>
  <c r="C232" i="3"/>
  <c r="D232" i="3"/>
  <c r="E232" i="3"/>
  <c r="F232" i="3"/>
  <c r="G232" i="3"/>
  <c r="H232" i="3"/>
  <c r="I232" i="3"/>
  <c r="J232" i="3"/>
  <c r="K232" i="3"/>
  <c r="N232" i="3"/>
  <c r="O232" i="3"/>
  <c r="P232" i="3"/>
  <c r="Q232" i="3"/>
  <c r="R232" i="3"/>
  <c r="C233" i="3"/>
  <c r="D233" i="3"/>
  <c r="E233" i="3"/>
  <c r="F233" i="3"/>
  <c r="G233" i="3"/>
  <c r="H233" i="3"/>
  <c r="I233" i="3"/>
  <c r="J233" i="3"/>
  <c r="K233" i="3"/>
  <c r="N233" i="3"/>
  <c r="O233" i="3"/>
  <c r="P233" i="3"/>
  <c r="Q233" i="3"/>
  <c r="R233" i="3"/>
  <c r="C234" i="3"/>
  <c r="D234" i="3"/>
  <c r="E234" i="3"/>
  <c r="F234" i="3"/>
  <c r="G234" i="3"/>
  <c r="H234" i="3"/>
  <c r="I234" i="3"/>
  <c r="J234" i="3"/>
  <c r="K234" i="3"/>
  <c r="N234" i="3"/>
  <c r="O234" i="3"/>
  <c r="P234" i="3"/>
  <c r="Q234" i="3"/>
  <c r="R234" i="3"/>
  <c r="C235" i="3"/>
  <c r="D235" i="3"/>
  <c r="E235" i="3"/>
  <c r="F235" i="3"/>
  <c r="G235" i="3"/>
  <c r="H235" i="3"/>
  <c r="I235" i="3"/>
  <c r="J235" i="3"/>
  <c r="K235" i="3"/>
  <c r="N235" i="3"/>
  <c r="O235" i="3"/>
  <c r="P235" i="3"/>
  <c r="Q235" i="3"/>
  <c r="R235" i="3"/>
  <c r="C236" i="3"/>
  <c r="D236" i="3"/>
  <c r="E236" i="3"/>
  <c r="F236" i="3"/>
  <c r="G236" i="3"/>
  <c r="H236" i="3"/>
  <c r="I236" i="3"/>
  <c r="J236" i="3"/>
  <c r="K236" i="3"/>
  <c r="N236" i="3"/>
  <c r="O236" i="3"/>
  <c r="P236" i="3"/>
  <c r="Q236" i="3"/>
  <c r="R236" i="3"/>
  <c r="C237" i="3"/>
  <c r="D237" i="3"/>
  <c r="E237" i="3"/>
  <c r="F237" i="3"/>
  <c r="G237" i="3"/>
  <c r="H237" i="3"/>
  <c r="I237" i="3"/>
  <c r="J237" i="3"/>
  <c r="K237" i="3"/>
  <c r="N237" i="3"/>
  <c r="O237" i="3"/>
  <c r="P237" i="3"/>
  <c r="Q237" i="3"/>
  <c r="R237" i="3"/>
  <c r="C238" i="3"/>
  <c r="D238" i="3"/>
  <c r="E238" i="3"/>
  <c r="F238" i="3"/>
  <c r="G238" i="3"/>
  <c r="H238" i="3"/>
  <c r="I238" i="3"/>
  <c r="J238" i="3"/>
  <c r="K238" i="3"/>
  <c r="N238" i="3"/>
  <c r="O238" i="3"/>
  <c r="P238" i="3"/>
  <c r="Q238" i="3"/>
  <c r="R238" i="3"/>
  <c r="C239" i="3"/>
  <c r="D239" i="3"/>
  <c r="E239" i="3"/>
  <c r="F239" i="3"/>
  <c r="G239" i="3"/>
  <c r="H239" i="3"/>
  <c r="I239" i="3"/>
  <c r="J239" i="3"/>
  <c r="K239" i="3"/>
  <c r="N239" i="3"/>
  <c r="O239" i="3"/>
  <c r="P239" i="3"/>
  <c r="Q239" i="3"/>
  <c r="R239" i="3"/>
  <c r="C240" i="3"/>
  <c r="D240" i="3"/>
  <c r="E240" i="3"/>
  <c r="F240" i="3"/>
  <c r="G240" i="3"/>
  <c r="H240" i="3"/>
  <c r="I240" i="3"/>
  <c r="J240" i="3"/>
  <c r="K240" i="3"/>
  <c r="N240" i="3"/>
  <c r="O240" i="3"/>
  <c r="P240" i="3"/>
  <c r="Q240" i="3"/>
  <c r="R240" i="3"/>
  <c r="C241" i="3"/>
  <c r="D241" i="3"/>
  <c r="E241" i="3"/>
  <c r="F241" i="3"/>
  <c r="G241" i="3"/>
  <c r="H241" i="3"/>
  <c r="I241" i="3"/>
  <c r="J241" i="3"/>
  <c r="K241" i="3"/>
  <c r="N241" i="3"/>
  <c r="O241" i="3"/>
  <c r="P241" i="3"/>
  <c r="Q241" i="3"/>
  <c r="R241" i="3"/>
  <c r="C242" i="3"/>
  <c r="D242" i="3"/>
  <c r="E242" i="3"/>
  <c r="F242" i="3"/>
  <c r="G242" i="3"/>
  <c r="H242" i="3"/>
  <c r="I242" i="3"/>
  <c r="J242" i="3"/>
  <c r="K242" i="3"/>
  <c r="N242" i="3"/>
  <c r="O242" i="3"/>
  <c r="P242" i="3"/>
  <c r="Q242" i="3"/>
  <c r="R242" i="3"/>
  <c r="C243" i="3"/>
  <c r="D243" i="3"/>
  <c r="E243" i="3"/>
  <c r="F243" i="3"/>
  <c r="G243" i="3"/>
  <c r="H243" i="3"/>
  <c r="I243" i="3"/>
  <c r="J243" i="3"/>
  <c r="K243" i="3"/>
  <c r="N243" i="3"/>
  <c r="O243" i="3"/>
  <c r="P243" i="3"/>
  <c r="Q243" i="3"/>
  <c r="R243" i="3"/>
  <c r="C244" i="3"/>
  <c r="D244" i="3"/>
  <c r="E244" i="3"/>
  <c r="F244" i="3"/>
  <c r="G244" i="3"/>
  <c r="H244" i="3"/>
  <c r="I244" i="3"/>
  <c r="J244" i="3"/>
  <c r="K244" i="3"/>
  <c r="N244" i="3"/>
  <c r="O244" i="3"/>
  <c r="P244" i="3"/>
  <c r="Q244" i="3"/>
  <c r="R244" i="3"/>
  <c r="C245" i="3"/>
  <c r="D245" i="3"/>
  <c r="E245" i="3"/>
  <c r="F245" i="3"/>
  <c r="G245" i="3"/>
  <c r="H245" i="3"/>
  <c r="I245" i="3"/>
  <c r="J245" i="3"/>
  <c r="K245" i="3"/>
  <c r="N245" i="3"/>
  <c r="O245" i="3"/>
  <c r="P245" i="3"/>
  <c r="Q245" i="3"/>
  <c r="R245" i="3"/>
  <c r="C246" i="3"/>
  <c r="D246" i="3"/>
  <c r="E246" i="3"/>
  <c r="F246" i="3"/>
  <c r="G246" i="3"/>
  <c r="H246" i="3"/>
  <c r="I246" i="3"/>
  <c r="J246" i="3"/>
  <c r="K246" i="3"/>
  <c r="N246" i="3"/>
  <c r="O246" i="3"/>
  <c r="P246" i="3"/>
  <c r="Q246" i="3"/>
  <c r="R246" i="3"/>
  <c r="C247" i="3"/>
  <c r="D247" i="3"/>
  <c r="E247" i="3"/>
  <c r="F247" i="3"/>
  <c r="G247" i="3"/>
  <c r="H247" i="3"/>
  <c r="I247" i="3"/>
  <c r="J247" i="3"/>
  <c r="K247" i="3"/>
  <c r="N247" i="3"/>
  <c r="O247" i="3"/>
  <c r="P247" i="3"/>
  <c r="Q247" i="3"/>
  <c r="R247" i="3"/>
  <c r="C248" i="3"/>
  <c r="D248" i="3"/>
  <c r="E248" i="3"/>
  <c r="F248" i="3"/>
  <c r="G248" i="3"/>
  <c r="H248" i="3"/>
  <c r="I248" i="3"/>
  <c r="J248" i="3"/>
  <c r="K248" i="3"/>
  <c r="N248" i="3"/>
  <c r="O248" i="3"/>
  <c r="P248" i="3"/>
  <c r="Q248" i="3"/>
  <c r="R248" i="3"/>
  <c r="C84" i="3"/>
  <c r="D84" i="3"/>
  <c r="E84" i="3"/>
  <c r="F84" i="3"/>
  <c r="G84" i="3"/>
  <c r="H84" i="3"/>
  <c r="I84" i="3"/>
  <c r="J84" i="3"/>
  <c r="K84" i="3"/>
  <c r="N84" i="3"/>
  <c r="O84" i="3"/>
  <c r="P84" i="3"/>
  <c r="Q84" i="3"/>
  <c r="R84" i="3"/>
  <c r="C85" i="3"/>
  <c r="D85" i="3"/>
  <c r="E85" i="3"/>
  <c r="F85" i="3"/>
  <c r="G85" i="3"/>
  <c r="H85" i="3"/>
  <c r="I85" i="3"/>
  <c r="J85" i="3"/>
  <c r="K85" i="3"/>
  <c r="N85" i="3"/>
  <c r="O85" i="3"/>
  <c r="P85" i="3"/>
  <c r="Q85" i="3"/>
  <c r="R85" i="3"/>
  <c r="C86" i="3"/>
  <c r="D86" i="3"/>
  <c r="E86" i="3"/>
  <c r="F86" i="3"/>
  <c r="G86" i="3"/>
  <c r="H86" i="3"/>
  <c r="I86" i="3"/>
  <c r="J86" i="3"/>
  <c r="K86" i="3"/>
  <c r="N86" i="3"/>
  <c r="O86" i="3"/>
  <c r="P86" i="3"/>
  <c r="Q86" i="3"/>
  <c r="R86" i="3"/>
  <c r="C87" i="3"/>
  <c r="D87" i="3"/>
  <c r="E87" i="3"/>
  <c r="F87" i="3"/>
  <c r="G87" i="3"/>
  <c r="H87" i="3"/>
  <c r="I87" i="3"/>
  <c r="J87" i="3"/>
  <c r="K87" i="3"/>
  <c r="N87" i="3"/>
  <c r="O87" i="3"/>
  <c r="P87" i="3"/>
  <c r="Q87" i="3"/>
  <c r="R87" i="3"/>
  <c r="C88" i="3"/>
  <c r="D88" i="3"/>
  <c r="E88" i="3"/>
  <c r="F88" i="3"/>
  <c r="G88" i="3"/>
  <c r="H88" i="3"/>
  <c r="I88" i="3"/>
  <c r="J88" i="3"/>
  <c r="K88" i="3"/>
  <c r="N88" i="3"/>
  <c r="O88" i="3"/>
  <c r="P88" i="3"/>
  <c r="Q88" i="3"/>
  <c r="R88" i="3"/>
  <c r="C89" i="3"/>
  <c r="D89" i="3"/>
  <c r="E89" i="3"/>
  <c r="F89" i="3"/>
  <c r="G89" i="3"/>
  <c r="H89" i="3"/>
  <c r="I89" i="3"/>
  <c r="J89" i="3"/>
  <c r="K89" i="3"/>
  <c r="N89" i="3"/>
  <c r="O89" i="3"/>
  <c r="P89" i="3"/>
  <c r="Q89" i="3"/>
  <c r="R89" i="3"/>
  <c r="C90" i="3"/>
  <c r="D90" i="3"/>
  <c r="E90" i="3"/>
  <c r="F90" i="3"/>
  <c r="G90" i="3"/>
  <c r="H90" i="3"/>
  <c r="I90" i="3"/>
  <c r="J90" i="3"/>
  <c r="K90" i="3"/>
  <c r="N90" i="3"/>
  <c r="O90" i="3"/>
  <c r="P90" i="3"/>
  <c r="Q90" i="3"/>
  <c r="R90" i="3"/>
  <c r="C91" i="3"/>
  <c r="D91" i="3"/>
  <c r="E91" i="3"/>
  <c r="F91" i="3"/>
  <c r="G91" i="3"/>
  <c r="H91" i="3"/>
  <c r="I91" i="3"/>
  <c r="J91" i="3"/>
  <c r="K91" i="3"/>
  <c r="N91" i="3"/>
  <c r="O91" i="3"/>
  <c r="P91" i="3"/>
  <c r="Q91" i="3"/>
  <c r="R91" i="3"/>
  <c r="C92" i="3"/>
  <c r="D92" i="3"/>
  <c r="E92" i="3"/>
  <c r="F92" i="3"/>
  <c r="G92" i="3"/>
  <c r="H92" i="3"/>
  <c r="I92" i="3"/>
  <c r="J92" i="3"/>
  <c r="K92" i="3"/>
  <c r="N92" i="3"/>
  <c r="O92" i="3"/>
  <c r="P92" i="3"/>
  <c r="Q92" i="3"/>
  <c r="R92" i="3"/>
  <c r="C93" i="3"/>
  <c r="D93" i="3"/>
  <c r="E93" i="3"/>
  <c r="F93" i="3"/>
  <c r="G93" i="3"/>
  <c r="H93" i="3"/>
  <c r="I93" i="3"/>
  <c r="J93" i="3"/>
  <c r="K93" i="3"/>
  <c r="N93" i="3"/>
  <c r="O93" i="3"/>
  <c r="P93" i="3"/>
  <c r="Q93" i="3"/>
  <c r="R93" i="3"/>
  <c r="C94" i="3"/>
  <c r="D94" i="3"/>
  <c r="E94" i="3"/>
  <c r="F94" i="3"/>
  <c r="G94" i="3"/>
  <c r="H94" i="3"/>
  <c r="I94" i="3"/>
  <c r="J94" i="3"/>
  <c r="K94" i="3"/>
  <c r="N94" i="3"/>
  <c r="O94" i="3"/>
  <c r="P94" i="3"/>
  <c r="Q94" i="3"/>
  <c r="R94" i="3"/>
  <c r="C95" i="3"/>
  <c r="D95" i="3"/>
  <c r="E95" i="3"/>
  <c r="F95" i="3"/>
  <c r="G95" i="3"/>
  <c r="H95" i="3"/>
  <c r="I95" i="3"/>
  <c r="J95" i="3"/>
  <c r="K95" i="3"/>
  <c r="N95" i="3"/>
  <c r="O95" i="3"/>
  <c r="P95" i="3"/>
  <c r="Q95" i="3"/>
  <c r="R95" i="3"/>
  <c r="C96" i="3"/>
  <c r="D96" i="3"/>
  <c r="E96" i="3"/>
  <c r="F96" i="3"/>
  <c r="G96" i="3"/>
  <c r="H96" i="3"/>
  <c r="I96" i="3"/>
  <c r="J96" i="3"/>
  <c r="K96" i="3"/>
  <c r="N96" i="3"/>
  <c r="O96" i="3"/>
  <c r="P96" i="3"/>
  <c r="Q96" i="3"/>
  <c r="R96" i="3"/>
  <c r="C97" i="3"/>
  <c r="D97" i="3"/>
  <c r="E97" i="3"/>
  <c r="F97" i="3"/>
  <c r="G97" i="3"/>
  <c r="H97" i="3"/>
  <c r="I97" i="3"/>
  <c r="J97" i="3"/>
  <c r="K97" i="3"/>
  <c r="N97" i="3"/>
  <c r="O97" i="3"/>
  <c r="P97" i="3"/>
  <c r="Q97" i="3"/>
  <c r="R97" i="3"/>
  <c r="C111" i="3"/>
  <c r="D111" i="3"/>
  <c r="E111" i="3"/>
  <c r="F111" i="3"/>
  <c r="G111" i="3"/>
  <c r="H111" i="3"/>
  <c r="I111" i="3"/>
  <c r="J111" i="3"/>
  <c r="K111" i="3"/>
  <c r="N111" i="3"/>
  <c r="O111" i="3"/>
  <c r="P111" i="3"/>
  <c r="Q111" i="3"/>
  <c r="R111" i="3"/>
  <c r="C112" i="3"/>
  <c r="D112" i="3"/>
  <c r="E112" i="3"/>
  <c r="F112" i="3"/>
  <c r="G112" i="3"/>
  <c r="H112" i="3"/>
  <c r="I112" i="3"/>
  <c r="J112" i="3"/>
  <c r="K112" i="3"/>
  <c r="N112" i="3"/>
  <c r="O112" i="3"/>
  <c r="P112" i="3"/>
  <c r="Q112" i="3"/>
  <c r="R112" i="3"/>
  <c r="C113" i="3"/>
  <c r="D113" i="3"/>
  <c r="E113" i="3"/>
  <c r="F113" i="3"/>
  <c r="G113" i="3"/>
  <c r="H113" i="3"/>
  <c r="I113" i="3"/>
  <c r="J113" i="3"/>
  <c r="K113" i="3"/>
  <c r="N113" i="3"/>
  <c r="O113" i="3"/>
  <c r="P113" i="3"/>
  <c r="Q113" i="3"/>
  <c r="R113" i="3"/>
  <c r="C114" i="3"/>
  <c r="D114" i="3"/>
  <c r="E114" i="3"/>
  <c r="F114" i="3"/>
  <c r="G114" i="3"/>
  <c r="H114" i="3"/>
  <c r="I114" i="3"/>
  <c r="J114" i="3"/>
  <c r="K114" i="3"/>
  <c r="N114" i="3"/>
  <c r="O114" i="3"/>
  <c r="P114" i="3"/>
  <c r="Q114" i="3"/>
  <c r="R114" i="3"/>
  <c r="C115" i="3"/>
  <c r="D115" i="3"/>
  <c r="E115" i="3"/>
  <c r="F115" i="3"/>
  <c r="G115" i="3"/>
  <c r="H115" i="3"/>
  <c r="I115" i="3"/>
  <c r="J115" i="3"/>
  <c r="K115" i="3"/>
  <c r="N115" i="3"/>
  <c r="O115" i="3"/>
  <c r="P115" i="3"/>
  <c r="Q115" i="3"/>
  <c r="R115" i="3"/>
  <c r="C116" i="3"/>
  <c r="D116" i="3"/>
  <c r="E116" i="3"/>
  <c r="F116" i="3"/>
  <c r="G116" i="3"/>
  <c r="H116" i="3"/>
  <c r="I116" i="3"/>
  <c r="J116" i="3"/>
  <c r="K116" i="3"/>
  <c r="N116" i="3"/>
  <c r="O116" i="3"/>
  <c r="P116" i="3"/>
  <c r="Q116" i="3"/>
  <c r="R116" i="3"/>
  <c r="C117" i="3"/>
  <c r="D117" i="3"/>
  <c r="E117" i="3"/>
  <c r="F117" i="3"/>
  <c r="G117" i="3"/>
  <c r="H117" i="3"/>
  <c r="I117" i="3"/>
  <c r="J117" i="3"/>
  <c r="K117" i="3"/>
  <c r="N117" i="3"/>
  <c r="O117" i="3"/>
  <c r="P117" i="3"/>
  <c r="Q117" i="3"/>
  <c r="R117" i="3"/>
  <c r="C118" i="3"/>
  <c r="D118" i="3"/>
  <c r="E118" i="3"/>
  <c r="F118" i="3"/>
  <c r="G118" i="3"/>
  <c r="H118" i="3"/>
  <c r="I118" i="3"/>
  <c r="J118" i="3"/>
  <c r="K118" i="3"/>
  <c r="N118" i="3"/>
  <c r="O118" i="3"/>
  <c r="P118" i="3"/>
  <c r="Q118" i="3"/>
  <c r="R118" i="3"/>
  <c r="C119" i="3"/>
  <c r="D119" i="3"/>
  <c r="E119" i="3"/>
  <c r="F119" i="3"/>
  <c r="G119" i="3"/>
  <c r="H119" i="3"/>
  <c r="I119" i="3"/>
  <c r="J119" i="3"/>
  <c r="K119" i="3"/>
  <c r="N119" i="3"/>
  <c r="O119" i="3"/>
  <c r="P119" i="3"/>
  <c r="Q119" i="3"/>
  <c r="R119" i="3"/>
  <c r="C120" i="3"/>
  <c r="D120" i="3"/>
  <c r="E120" i="3"/>
  <c r="F120" i="3"/>
  <c r="G120" i="3"/>
  <c r="H120" i="3"/>
  <c r="I120" i="3"/>
  <c r="J120" i="3"/>
  <c r="K120" i="3"/>
  <c r="N120" i="3"/>
  <c r="O120" i="3"/>
  <c r="P120" i="3"/>
  <c r="Q120" i="3"/>
  <c r="R120" i="3"/>
  <c r="C121" i="3"/>
  <c r="D121" i="3"/>
  <c r="E121" i="3"/>
  <c r="F121" i="3"/>
  <c r="G121" i="3"/>
  <c r="H121" i="3"/>
  <c r="I121" i="3"/>
  <c r="J121" i="3"/>
  <c r="K121" i="3"/>
  <c r="N121" i="3"/>
  <c r="O121" i="3"/>
  <c r="P121" i="3"/>
  <c r="Q121" i="3"/>
  <c r="R121" i="3"/>
  <c r="C122" i="3"/>
  <c r="D122" i="3"/>
  <c r="E122" i="3"/>
  <c r="F122" i="3"/>
  <c r="G122" i="3"/>
  <c r="H122" i="3"/>
  <c r="I122" i="3"/>
  <c r="J122" i="3"/>
  <c r="K122" i="3"/>
  <c r="N122" i="3"/>
  <c r="O122" i="3"/>
  <c r="P122" i="3"/>
  <c r="Q122" i="3"/>
  <c r="R122" i="3"/>
  <c r="C123" i="3"/>
  <c r="D123" i="3"/>
  <c r="E123" i="3"/>
  <c r="F123" i="3"/>
  <c r="G123" i="3"/>
  <c r="H123" i="3"/>
  <c r="I123" i="3"/>
  <c r="J123" i="3"/>
  <c r="K123" i="3"/>
  <c r="N123" i="3"/>
  <c r="O123" i="3"/>
  <c r="P123" i="3"/>
  <c r="Q123" i="3"/>
  <c r="R123" i="3"/>
  <c r="C124" i="3"/>
  <c r="D124" i="3"/>
  <c r="E124" i="3"/>
  <c r="F124" i="3"/>
  <c r="G124" i="3"/>
  <c r="H124" i="3"/>
  <c r="I124" i="3"/>
  <c r="J124" i="3"/>
  <c r="K124" i="3"/>
  <c r="N124" i="3"/>
  <c r="O124" i="3"/>
  <c r="P124" i="3"/>
  <c r="Q124" i="3"/>
  <c r="R124" i="3"/>
  <c r="C31" i="3"/>
  <c r="D31" i="3"/>
  <c r="E31" i="3"/>
  <c r="F31" i="3"/>
  <c r="G31" i="3"/>
  <c r="H31" i="3"/>
  <c r="I31" i="3"/>
  <c r="J31" i="3"/>
  <c r="K31" i="3"/>
  <c r="N31" i="3"/>
  <c r="O31" i="3"/>
  <c r="P31" i="3"/>
  <c r="Q31" i="3"/>
  <c r="R31" i="3"/>
  <c r="C32" i="3"/>
  <c r="D32" i="3"/>
  <c r="E32" i="3"/>
  <c r="F32" i="3"/>
  <c r="G32" i="3"/>
  <c r="H32" i="3"/>
  <c r="I32" i="3"/>
  <c r="J32" i="3"/>
  <c r="K32" i="3"/>
  <c r="N32" i="3"/>
  <c r="O32" i="3"/>
  <c r="P32" i="3"/>
  <c r="Q32" i="3"/>
  <c r="R32" i="3"/>
  <c r="C33" i="3"/>
  <c r="D33" i="3"/>
  <c r="E33" i="3"/>
  <c r="F33" i="3"/>
  <c r="G33" i="3"/>
  <c r="H33" i="3"/>
  <c r="I33" i="3"/>
  <c r="J33" i="3"/>
  <c r="K33" i="3"/>
  <c r="N33" i="3"/>
  <c r="O33" i="3"/>
  <c r="P33" i="3"/>
  <c r="Q33" i="3"/>
  <c r="R33" i="3"/>
  <c r="C34" i="3"/>
  <c r="D34" i="3"/>
  <c r="E34" i="3"/>
  <c r="F34" i="3"/>
  <c r="G34" i="3"/>
  <c r="H34" i="3"/>
  <c r="I34" i="3"/>
  <c r="J34" i="3"/>
  <c r="K34" i="3"/>
  <c r="N34" i="3"/>
  <c r="O34" i="3"/>
  <c r="P34" i="3"/>
  <c r="Q34" i="3"/>
  <c r="R34" i="3"/>
  <c r="C35" i="3"/>
  <c r="D35" i="3"/>
  <c r="E35" i="3"/>
  <c r="F35" i="3"/>
  <c r="G35" i="3"/>
  <c r="H35" i="3"/>
  <c r="I35" i="3"/>
  <c r="J35" i="3"/>
  <c r="K35" i="3"/>
  <c r="N35" i="3"/>
  <c r="O35" i="3"/>
  <c r="P35" i="3"/>
  <c r="Q35" i="3"/>
  <c r="R35" i="3"/>
  <c r="C36" i="3"/>
  <c r="D36" i="3"/>
  <c r="E36" i="3"/>
  <c r="F36" i="3"/>
  <c r="G36" i="3"/>
  <c r="H36" i="3"/>
  <c r="I36" i="3"/>
  <c r="J36" i="3"/>
  <c r="K36" i="3"/>
  <c r="N36" i="3"/>
  <c r="O36" i="3"/>
  <c r="P36" i="3"/>
  <c r="Q36" i="3"/>
  <c r="R36" i="3"/>
  <c r="C37" i="3"/>
  <c r="D37" i="3"/>
  <c r="E37" i="3"/>
  <c r="F37" i="3"/>
  <c r="G37" i="3"/>
  <c r="H37" i="3"/>
  <c r="I37" i="3"/>
  <c r="J37" i="3"/>
  <c r="K37" i="3"/>
  <c r="N37" i="3"/>
  <c r="O37" i="3"/>
  <c r="P37" i="3"/>
  <c r="Q37" i="3"/>
  <c r="R37" i="3"/>
  <c r="C38" i="3"/>
  <c r="D38" i="3"/>
  <c r="E38" i="3"/>
  <c r="F38" i="3"/>
  <c r="G38" i="3"/>
  <c r="H38" i="3"/>
  <c r="I38" i="3"/>
  <c r="J38" i="3"/>
  <c r="K38" i="3"/>
  <c r="N38" i="3"/>
  <c r="O38" i="3"/>
  <c r="P38" i="3"/>
  <c r="Q38" i="3"/>
  <c r="R38" i="3"/>
  <c r="C39" i="3"/>
  <c r="D39" i="3"/>
  <c r="E39" i="3"/>
  <c r="F39" i="3"/>
  <c r="G39" i="3"/>
  <c r="H39" i="3"/>
  <c r="I39" i="3"/>
  <c r="J39" i="3"/>
  <c r="K39" i="3"/>
  <c r="N39" i="3"/>
  <c r="O39" i="3"/>
  <c r="P39" i="3"/>
  <c r="Q39" i="3"/>
  <c r="R39" i="3"/>
  <c r="C40" i="3"/>
  <c r="D40" i="3"/>
  <c r="E40" i="3"/>
  <c r="F40" i="3"/>
  <c r="G40" i="3"/>
  <c r="H40" i="3"/>
  <c r="I40" i="3"/>
  <c r="J40" i="3"/>
  <c r="K40" i="3"/>
  <c r="N40" i="3"/>
  <c r="O40" i="3"/>
  <c r="P40" i="3"/>
  <c r="Q40" i="3"/>
  <c r="R40" i="3"/>
  <c r="C41" i="3"/>
  <c r="D41" i="3"/>
  <c r="E41" i="3"/>
  <c r="F41" i="3"/>
  <c r="G41" i="3"/>
  <c r="H41" i="3"/>
  <c r="I41" i="3"/>
  <c r="J41" i="3"/>
  <c r="K41" i="3"/>
  <c r="N41" i="3"/>
  <c r="O41" i="3"/>
  <c r="P41" i="3"/>
  <c r="Q41" i="3"/>
  <c r="R41" i="3"/>
  <c r="C42" i="3"/>
  <c r="D42" i="3"/>
  <c r="E42" i="3"/>
  <c r="F42" i="3"/>
  <c r="G42" i="3"/>
  <c r="H42" i="3"/>
  <c r="I42" i="3"/>
  <c r="J42" i="3"/>
  <c r="K42" i="3"/>
  <c r="N42" i="3"/>
  <c r="O42" i="3"/>
  <c r="P42" i="3"/>
  <c r="Q42" i="3"/>
  <c r="R42" i="3"/>
  <c r="C43" i="3"/>
  <c r="D43" i="3"/>
  <c r="E43" i="3"/>
  <c r="F43" i="3"/>
  <c r="G43" i="3"/>
  <c r="H43" i="3"/>
  <c r="I43" i="3"/>
  <c r="J43" i="3"/>
  <c r="K43" i="3"/>
  <c r="N43" i="3"/>
  <c r="O43" i="3"/>
  <c r="P43" i="3"/>
  <c r="Q43" i="3"/>
  <c r="R43" i="3"/>
  <c r="C44" i="3"/>
  <c r="D44" i="3"/>
  <c r="E44" i="3"/>
  <c r="F44" i="3"/>
  <c r="G44" i="3"/>
  <c r="H44" i="3"/>
  <c r="I44" i="3"/>
  <c r="J44" i="3"/>
  <c r="K44" i="3"/>
  <c r="N44" i="3"/>
  <c r="O44" i="3"/>
  <c r="P44" i="3"/>
  <c r="Q44" i="3"/>
  <c r="R44" i="3"/>
  <c r="F10" i="35"/>
  <c r="F9" i="35"/>
  <c r="F8" i="35"/>
  <c r="F7" i="35"/>
  <c r="F6" i="35"/>
  <c r="F5" i="35"/>
  <c r="F4" i="35"/>
  <c r="F3" i="35"/>
  <c r="C61" i="10"/>
  <c r="D61" i="10"/>
  <c r="E61" i="10"/>
  <c r="F61" i="10"/>
  <c r="G61" i="10"/>
  <c r="H61" i="10"/>
  <c r="I61" i="10"/>
  <c r="J61" i="10"/>
  <c r="K61" i="10"/>
  <c r="N61" i="10"/>
  <c r="O61" i="10"/>
  <c r="P61" i="10"/>
  <c r="Q61" i="10"/>
  <c r="R61" i="10"/>
  <c r="R12" i="11"/>
  <c r="Q12" i="11"/>
  <c r="P12" i="11"/>
  <c r="O12" i="11"/>
  <c r="N12" i="11"/>
  <c r="K12" i="11"/>
  <c r="J12" i="11"/>
  <c r="I12" i="11"/>
  <c r="H12" i="11"/>
  <c r="G12" i="11"/>
  <c r="F12" i="11"/>
  <c r="E12" i="11"/>
  <c r="D12" i="11"/>
  <c r="C12" i="11"/>
  <c r="R11" i="11"/>
  <c r="Q11" i="11"/>
  <c r="P11" i="11"/>
  <c r="O11" i="11"/>
  <c r="N11" i="11"/>
  <c r="K11" i="11"/>
  <c r="J11" i="11"/>
  <c r="I11" i="11"/>
  <c r="H11" i="11"/>
  <c r="G11" i="11"/>
  <c r="F11" i="11"/>
  <c r="E11" i="11"/>
  <c r="D11" i="11"/>
  <c r="C11" i="11"/>
  <c r="R6" i="9"/>
  <c r="Q6" i="9"/>
  <c r="P6" i="9"/>
  <c r="O6" i="9"/>
  <c r="N6" i="9"/>
  <c r="K6" i="9"/>
  <c r="J6" i="9"/>
  <c r="I6" i="9"/>
  <c r="H6" i="9"/>
  <c r="G6" i="9"/>
  <c r="F6" i="9"/>
  <c r="E6" i="9"/>
  <c r="D6" i="9"/>
  <c r="C6" i="9"/>
  <c r="F1" i="27"/>
  <c r="C78" i="9" l="1"/>
  <c r="C23" i="3"/>
  <c r="C80" i="5"/>
  <c r="C86" i="5"/>
  <c r="C92" i="5"/>
  <c r="C98" i="5"/>
  <c r="C341" i="5"/>
  <c r="C343" i="5"/>
  <c r="C347" i="5"/>
  <c r="C52" i="7"/>
  <c r="C79" i="7"/>
  <c r="C172" i="3"/>
  <c r="C280" i="3"/>
  <c r="C292" i="5"/>
  <c r="C4" i="9"/>
  <c r="C5" i="9"/>
  <c r="C8" i="9"/>
  <c r="C7" i="9"/>
  <c r="C5" i="5"/>
  <c r="C186" i="3"/>
  <c r="N62" i="7"/>
  <c r="N64" i="7"/>
  <c r="C71" i="3"/>
  <c r="C11" i="5"/>
  <c r="C57" i="5"/>
  <c r="C70" i="5"/>
  <c r="C146" i="5"/>
  <c r="C17" i="11"/>
  <c r="R17" i="11"/>
  <c r="Q17" i="11"/>
  <c r="P17" i="11"/>
  <c r="O17" i="11"/>
  <c r="N17" i="11"/>
  <c r="K17" i="11"/>
  <c r="J17" i="11"/>
  <c r="I17" i="11"/>
  <c r="H17" i="11"/>
  <c r="G17" i="11"/>
  <c r="F17" i="11"/>
  <c r="E17" i="11"/>
  <c r="D17" i="11"/>
  <c r="R146" i="5"/>
  <c r="Q146" i="5"/>
  <c r="P146" i="5"/>
  <c r="O146" i="5"/>
  <c r="N146" i="5"/>
  <c r="K146" i="5"/>
  <c r="J146" i="5"/>
  <c r="I146" i="5"/>
  <c r="H146" i="5"/>
  <c r="G146" i="5"/>
  <c r="F146" i="5"/>
  <c r="E146" i="5"/>
  <c r="D146" i="5"/>
  <c r="R111" i="5"/>
  <c r="Q111" i="5"/>
  <c r="P111" i="5"/>
  <c r="O111" i="5"/>
  <c r="N111" i="5"/>
  <c r="K111" i="5"/>
  <c r="J111" i="5"/>
  <c r="I111" i="5"/>
  <c r="H111" i="5"/>
  <c r="G111" i="5"/>
  <c r="F111" i="5"/>
  <c r="E111" i="5"/>
  <c r="D111" i="5"/>
  <c r="C111" i="5"/>
  <c r="R75" i="5"/>
  <c r="Q75" i="5"/>
  <c r="P75" i="5"/>
  <c r="O75" i="5"/>
  <c r="N75" i="5"/>
  <c r="K75" i="5"/>
  <c r="J75" i="5"/>
  <c r="I75" i="5"/>
  <c r="H75" i="5"/>
  <c r="G75" i="5"/>
  <c r="F75" i="5"/>
  <c r="E75" i="5"/>
  <c r="D75" i="5"/>
  <c r="C75" i="5"/>
  <c r="R70" i="5"/>
  <c r="Q70" i="5"/>
  <c r="P70" i="5"/>
  <c r="O70" i="5"/>
  <c r="N70" i="5"/>
  <c r="K70" i="5"/>
  <c r="J70" i="5"/>
  <c r="I70" i="5"/>
  <c r="H70" i="5"/>
  <c r="G70" i="5"/>
  <c r="F70" i="5"/>
  <c r="E70" i="5"/>
  <c r="D70" i="5"/>
  <c r="R63" i="5"/>
  <c r="Q63" i="5"/>
  <c r="P63" i="5"/>
  <c r="O63" i="5"/>
  <c r="N63" i="5"/>
  <c r="K63" i="5"/>
  <c r="J63" i="5"/>
  <c r="I63" i="5"/>
  <c r="H63" i="5"/>
  <c r="G63" i="5"/>
  <c r="F63" i="5"/>
  <c r="E63" i="5"/>
  <c r="D63" i="5"/>
  <c r="C63" i="5"/>
  <c r="R57" i="5"/>
  <c r="Q57" i="5"/>
  <c r="P57" i="5"/>
  <c r="O57" i="5"/>
  <c r="N57" i="5"/>
  <c r="K57" i="5"/>
  <c r="J57" i="5"/>
  <c r="I57" i="5"/>
  <c r="H57" i="5"/>
  <c r="G57" i="5"/>
  <c r="F57" i="5"/>
  <c r="E57" i="5"/>
  <c r="D57" i="5"/>
  <c r="R15" i="5"/>
  <c r="Q15" i="5"/>
  <c r="P15" i="5"/>
  <c r="O15" i="5"/>
  <c r="N15" i="5"/>
  <c r="K15" i="5"/>
  <c r="J15" i="5"/>
  <c r="I15" i="5"/>
  <c r="H15" i="5"/>
  <c r="G15" i="5"/>
  <c r="F15" i="5"/>
  <c r="E15" i="5"/>
  <c r="D15" i="5"/>
  <c r="C15" i="5"/>
  <c r="R11" i="5"/>
  <c r="Q11" i="5"/>
  <c r="P11" i="5"/>
  <c r="O11" i="5"/>
  <c r="N11" i="5"/>
  <c r="K11" i="5"/>
  <c r="J11" i="5"/>
  <c r="I11" i="5"/>
  <c r="H11" i="5"/>
  <c r="G11" i="5"/>
  <c r="F11" i="5"/>
  <c r="E11" i="5"/>
  <c r="D11" i="5"/>
  <c r="R7" i="5"/>
  <c r="Q7" i="5"/>
  <c r="P7" i="5"/>
  <c r="O7" i="5"/>
  <c r="N7" i="5"/>
  <c r="K7" i="5"/>
  <c r="J7" i="5"/>
  <c r="I7" i="5"/>
  <c r="H7" i="5"/>
  <c r="G7" i="5"/>
  <c r="F7" i="5"/>
  <c r="E7" i="5"/>
  <c r="D7" i="5"/>
  <c r="C7" i="5"/>
  <c r="R71" i="3"/>
  <c r="Q71" i="3"/>
  <c r="P71" i="3"/>
  <c r="O71" i="3"/>
  <c r="N71" i="3"/>
  <c r="K71" i="3"/>
  <c r="J71" i="3"/>
  <c r="I71" i="3"/>
  <c r="H71" i="3"/>
  <c r="G71" i="3"/>
  <c r="F71" i="3"/>
  <c r="E71" i="3"/>
  <c r="D71" i="3"/>
  <c r="R57" i="3"/>
  <c r="Q57" i="3"/>
  <c r="P57" i="3"/>
  <c r="O57" i="3"/>
  <c r="N57" i="3"/>
  <c r="K57" i="3"/>
  <c r="J57" i="3"/>
  <c r="I57" i="3"/>
  <c r="H57" i="3"/>
  <c r="G57" i="3"/>
  <c r="F57" i="3"/>
  <c r="E57" i="3"/>
  <c r="D57" i="3"/>
  <c r="C57" i="3"/>
  <c r="R107" i="3"/>
  <c r="Q107" i="3"/>
  <c r="P107" i="3"/>
  <c r="O107" i="3"/>
  <c r="N107" i="3"/>
  <c r="K107" i="3"/>
  <c r="J107" i="3"/>
  <c r="I107" i="3"/>
  <c r="H107" i="3"/>
  <c r="G107" i="3"/>
  <c r="F107" i="3"/>
  <c r="E107" i="3"/>
  <c r="D107" i="3"/>
  <c r="C107" i="3"/>
  <c r="R24" i="3"/>
  <c r="Q24" i="3"/>
  <c r="P24" i="3"/>
  <c r="O24" i="3"/>
  <c r="N24" i="3"/>
  <c r="K24" i="3"/>
  <c r="J24" i="3"/>
  <c r="I24" i="3"/>
  <c r="H24" i="3"/>
  <c r="G24" i="3"/>
  <c r="F24" i="3"/>
  <c r="E24" i="3"/>
  <c r="D24" i="3"/>
  <c r="C24" i="3"/>
  <c r="R17" i="3"/>
  <c r="Q17" i="3"/>
  <c r="P17" i="3"/>
  <c r="O17" i="3"/>
  <c r="N17" i="3"/>
  <c r="K17" i="3"/>
  <c r="J17" i="3"/>
  <c r="I17" i="3"/>
  <c r="H17" i="3"/>
  <c r="G17" i="3"/>
  <c r="F17" i="3"/>
  <c r="E17" i="3"/>
  <c r="D17" i="3"/>
  <c r="C17" i="3"/>
  <c r="R10" i="3"/>
  <c r="Q10" i="3"/>
  <c r="P10" i="3"/>
  <c r="O10" i="3"/>
  <c r="N10" i="3"/>
  <c r="K10" i="3"/>
  <c r="J10" i="3"/>
  <c r="I10" i="3"/>
  <c r="H10" i="3"/>
  <c r="G10" i="3"/>
  <c r="F10" i="3"/>
  <c r="E10" i="3"/>
  <c r="D10" i="3"/>
  <c r="C10" i="3"/>
  <c r="R57" i="10"/>
  <c r="Q57" i="10"/>
  <c r="P57" i="10"/>
  <c r="O57" i="10"/>
  <c r="N57" i="10"/>
  <c r="K57" i="10"/>
  <c r="J57" i="10"/>
  <c r="I57" i="10"/>
  <c r="H57" i="10"/>
  <c r="G57" i="10"/>
  <c r="F57" i="10"/>
  <c r="E57" i="10"/>
  <c r="D57" i="10"/>
  <c r="C57" i="10"/>
  <c r="R37" i="10"/>
  <c r="Q37" i="10"/>
  <c r="P37" i="10"/>
  <c r="O37" i="10"/>
  <c r="N37" i="10"/>
  <c r="K37" i="10"/>
  <c r="J37" i="10"/>
  <c r="I37" i="10"/>
  <c r="H37" i="10"/>
  <c r="G37" i="10"/>
  <c r="F37" i="10"/>
  <c r="E37" i="10"/>
  <c r="D37" i="10"/>
  <c r="C37" i="10"/>
  <c r="R155" i="7"/>
  <c r="Q155" i="7"/>
  <c r="P155" i="7"/>
  <c r="O155" i="7"/>
  <c r="N155" i="7"/>
  <c r="K155" i="7"/>
  <c r="J155" i="7"/>
  <c r="I155" i="7"/>
  <c r="H155" i="7"/>
  <c r="G155" i="7"/>
  <c r="F155" i="7"/>
  <c r="E155" i="7"/>
  <c r="D155" i="7"/>
  <c r="C155" i="7"/>
  <c r="R139" i="7"/>
  <c r="Q139" i="7"/>
  <c r="P139" i="7"/>
  <c r="O139" i="7"/>
  <c r="N139" i="7"/>
  <c r="K139" i="7"/>
  <c r="J139" i="7"/>
  <c r="I139" i="7"/>
  <c r="H139" i="7"/>
  <c r="G139" i="7"/>
  <c r="F139" i="7"/>
  <c r="E139" i="7"/>
  <c r="D139" i="7"/>
  <c r="C139" i="7"/>
  <c r="R121" i="7"/>
  <c r="Q121" i="7"/>
  <c r="P121" i="7"/>
  <c r="O121" i="7"/>
  <c r="N121" i="7"/>
  <c r="K121" i="7"/>
  <c r="J121" i="7"/>
  <c r="I121" i="7"/>
  <c r="H121" i="7"/>
  <c r="G121" i="7"/>
  <c r="F121" i="7"/>
  <c r="E121" i="7"/>
  <c r="D121" i="7"/>
  <c r="C121" i="7"/>
  <c r="R111" i="7"/>
  <c r="Q111" i="7"/>
  <c r="P111" i="7"/>
  <c r="O111" i="7"/>
  <c r="N111" i="7"/>
  <c r="K111" i="7"/>
  <c r="J111" i="7"/>
  <c r="I111" i="7"/>
  <c r="H111" i="7"/>
  <c r="G111" i="7"/>
  <c r="F111" i="7"/>
  <c r="E111" i="7"/>
  <c r="D111" i="7"/>
  <c r="C111" i="7"/>
  <c r="R65" i="10"/>
  <c r="Q65" i="10"/>
  <c r="P65" i="10"/>
  <c r="O65" i="10"/>
  <c r="N65" i="10"/>
  <c r="K65" i="10"/>
  <c r="J65" i="10"/>
  <c r="I65" i="10"/>
  <c r="H65" i="10"/>
  <c r="G65" i="10"/>
  <c r="F65" i="10"/>
  <c r="E65" i="10"/>
  <c r="D65" i="10"/>
  <c r="R64" i="10"/>
  <c r="Q64" i="10"/>
  <c r="P64" i="10"/>
  <c r="O64" i="10"/>
  <c r="N64" i="10"/>
  <c r="K64" i="10"/>
  <c r="J64" i="10"/>
  <c r="I64" i="10"/>
  <c r="H64" i="10"/>
  <c r="G64" i="10"/>
  <c r="F64" i="10"/>
  <c r="E64" i="10"/>
  <c r="D64" i="10"/>
  <c r="R62" i="10"/>
  <c r="Q62" i="10"/>
  <c r="P62" i="10"/>
  <c r="O62" i="10"/>
  <c r="N62" i="10"/>
  <c r="K62" i="10"/>
  <c r="J62" i="10"/>
  <c r="I62" i="10"/>
  <c r="H62" i="10"/>
  <c r="G62" i="10"/>
  <c r="F62" i="10"/>
  <c r="E62" i="10"/>
  <c r="D62" i="10"/>
  <c r="R56" i="10"/>
  <c r="Q56" i="10"/>
  <c r="P56" i="10"/>
  <c r="O56" i="10"/>
  <c r="N56" i="10"/>
  <c r="K56" i="10"/>
  <c r="J56" i="10"/>
  <c r="I56" i="10"/>
  <c r="H56" i="10"/>
  <c r="G56" i="10"/>
  <c r="F56" i="10"/>
  <c r="E56" i="10"/>
  <c r="D56" i="10"/>
  <c r="R55" i="10"/>
  <c r="Q55" i="10"/>
  <c r="P55" i="10"/>
  <c r="O55" i="10"/>
  <c r="N55" i="10"/>
  <c r="K55" i="10"/>
  <c r="J55" i="10"/>
  <c r="I55" i="10"/>
  <c r="H55" i="10"/>
  <c r="G55" i="10"/>
  <c r="F55" i="10"/>
  <c r="E55" i="10"/>
  <c r="D55" i="10"/>
  <c r="R54" i="10"/>
  <c r="Q54" i="10"/>
  <c r="P54" i="10"/>
  <c r="O54" i="10"/>
  <c r="N54" i="10"/>
  <c r="K54" i="10"/>
  <c r="J54" i="10"/>
  <c r="I54" i="10"/>
  <c r="H54" i="10"/>
  <c r="G54" i="10"/>
  <c r="F54" i="10"/>
  <c r="E54" i="10"/>
  <c r="D54" i="10"/>
  <c r="R53" i="10"/>
  <c r="Q53" i="10"/>
  <c r="P53" i="10"/>
  <c r="O53" i="10"/>
  <c r="N53" i="10"/>
  <c r="K53" i="10"/>
  <c r="J53" i="10"/>
  <c r="I53" i="10"/>
  <c r="H53" i="10"/>
  <c r="G53" i="10"/>
  <c r="F53" i="10"/>
  <c r="E53" i="10"/>
  <c r="D53" i="10"/>
  <c r="R52" i="10"/>
  <c r="Q52" i="10"/>
  <c r="P52" i="10"/>
  <c r="O52" i="10"/>
  <c r="N52" i="10"/>
  <c r="K52" i="10"/>
  <c r="J52" i="10"/>
  <c r="I52" i="10"/>
  <c r="H52" i="10"/>
  <c r="G52" i="10"/>
  <c r="F52" i="10"/>
  <c r="E52" i="10"/>
  <c r="D52" i="10"/>
  <c r="R51" i="10"/>
  <c r="Q51" i="10"/>
  <c r="P51" i="10"/>
  <c r="O51" i="10"/>
  <c r="N51" i="10"/>
  <c r="K51" i="10"/>
  <c r="J51" i="10"/>
  <c r="I51" i="10"/>
  <c r="H51" i="10"/>
  <c r="G51" i="10"/>
  <c r="F51" i="10"/>
  <c r="E51" i="10"/>
  <c r="D51" i="10"/>
  <c r="R44" i="10"/>
  <c r="Q44" i="10"/>
  <c r="P44" i="10"/>
  <c r="O44" i="10"/>
  <c r="N44" i="10"/>
  <c r="K44" i="10"/>
  <c r="J44" i="10"/>
  <c r="I44" i="10"/>
  <c r="H44" i="10"/>
  <c r="G44" i="10"/>
  <c r="F44" i="10"/>
  <c r="E44" i="10"/>
  <c r="D44" i="10"/>
  <c r="R43" i="10"/>
  <c r="Q43" i="10"/>
  <c r="P43" i="10"/>
  <c r="O43" i="10"/>
  <c r="N43" i="10"/>
  <c r="K43" i="10"/>
  <c r="J43" i="10"/>
  <c r="I43" i="10"/>
  <c r="H43" i="10"/>
  <c r="G43" i="10"/>
  <c r="F43" i="10"/>
  <c r="E43" i="10"/>
  <c r="D43" i="10"/>
  <c r="R42" i="10"/>
  <c r="Q42" i="10"/>
  <c r="P42" i="10"/>
  <c r="O42" i="10"/>
  <c r="N42" i="10"/>
  <c r="K42" i="10"/>
  <c r="J42" i="10"/>
  <c r="I42" i="10"/>
  <c r="H42" i="10"/>
  <c r="G42" i="10"/>
  <c r="F42" i="10"/>
  <c r="E42" i="10"/>
  <c r="D42" i="10"/>
  <c r="R41" i="10"/>
  <c r="Q41" i="10"/>
  <c r="P41" i="10"/>
  <c r="O41" i="10"/>
  <c r="N41" i="10"/>
  <c r="K41" i="10"/>
  <c r="J41" i="10"/>
  <c r="I41" i="10"/>
  <c r="H41" i="10"/>
  <c r="G41" i="10"/>
  <c r="F41" i="10"/>
  <c r="E41" i="10"/>
  <c r="D41" i="10"/>
  <c r="R40" i="10"/>
  <c r="Q40" i="10"/>
  <c r="P40" i="10"/>
  <c r="O40" i="10"/>
  <c r="N40" i="10"/>
  <c r="K40" i="10"/>
  <c r="J40" i="10"/>
  <c r="I40" i="10"/>
  <c r="H40" i="10"/>
  <c r="G40" i="10"/>
  <c r="F40" i="10"/>
  <c r="E40" i="10"/>
  <c r="D40" i="10"/>
  <c r="R39" i="10"/>
  <c r="Q39" i="10"/>
  <c r="P39" i="10"/>
  <c r="O39" i="10"/>
  <c r="N39" i="10"/>
  <c r="K39" i="10"/>
  <c r="J39" i="10"/>
  <c r="I39" i="10"/>
  <c r="H39" i="10"/>
  <c r="G39" i="10"/>
  <c r="F39" i="10"/>
  <c r="E39" i="10"/>
  <c r="D39" i="10"/>
  <c r="R38" i="10"/>
  <c r="Q38" i="10"/>
  <c r="P38" i="10"/>
  <c r="O38" i="10"/>
  <c r="N38" i="10"/>
  <c r="K38" i="10"/>
  <c r="J38" i="10"/>
  <c r="I38" i="10"/>
  <c r="H38" i="10"/>
  <c r="G38" i="10"/>
  <c r="F38" i="10"/>
  <c r="E38" i="10"/>
  <c r="D38" i="10"/>
  <c r="R36" i="10"/>
  <c r="Q36" i="10"/>
  <c r="P36" i="10"/>
  <c r="O36" i="10"/>
  <c r="N36" i="10"/>
  <c r="K36" i="10"/>
  <c r="J36" i="10"/>
  <c r="I36" i="10"/>
  <c r="H36" i="10"/>
  <c r="G36" i="10"/>
  <c r="F36" i="10"/>
  <c r="E36" i="10"/>
  <c r="D36" i="10"/>
  <c r="R35" i="10"/>
  <c r="Q35" i="10"/>
  <c r="P35" i="10"/>
  <c r="O35" i="10"/>
  <c r="N35" i="10"/>
  <c r="K35" i="10"/>
  <c r="J35" i="10"/>
  <c r="I35" i="10"/>
  <c r="H35" i="10"/>
  <c r="G35" i="10"/>
  <c r="F35" i="10"/>
  <c r="E35" i="10"/>
  <c r="D35" i="10"/>
  <c r="R34" i="10"/>
  <c r="Q34" i="10"/>
  <c r="P34" i="10"/>
  <c r="O34" i="10"/>
  <c r="N34" i="10"/>
  <c r="K34" i="10"/>
  <c r="J34" i="10"/>
  <c r="I34" i="10"/>
  <c r="H34" i="10"/>
  <c r="G34" i="10"/>
  <c r="F34" i="10"/>
  <c r="E34" i="10"/>
  <c r="D34" i="10"/>
  <c r="R33" i="10"/>
  <c r="Q33" i="10"/>
  <c r="P33" i="10"/>
  <c r="O33" i="10"/>
  <c r="N33" i="10"/>
  <c r="K33" i="10"/>
  <c r="J33" i="10"/>
  <c r="I33" i="10"/>
  <c r="H33" i="10"/>
  <c r="G33" i="10"/>
  <c r="F33" i="10"/>
  <c r="E33" i="10"/>
  <c r="D33" i="10"/>
  <c r="R32" i="10"/>
  <c r="Q32" i="10"/>
  <c r="P32" i="10"/>
  <c r="O32" i="10"/>
  <c r="N32" i="10"/>
  <c r="K32" i="10"/>
  <c r="J32" i="10"/>
  <c r="I32" i="10"/>
  <c r="H32" i="10"/>
  <c r="G32" i="10"/>
  <c r="F32" i="10"/>
  <c r="E32" i="10"/>
  <c r="D32" i="10"/>
  <c r="R31" i="10"/>
  <c r="Q31" i="10"/>
  <c r="P31" i="10"/>
  <c r="O31" i="10"/>
  <c r="N31" i="10"/>
  <c r="K31" i="10"/>
  <c r="J31" i="10"/>
  <c r="I31" i="10"/>
  <c r="H31" i="10"/>
  <c r="G31" i="10"/>
  <c r="F31" i="10"/>
  <c r="E31" i="10"/>
  <c r="D31" i="10"/>
  <c r="R42" i="11"/>
  <c r="Q42" i="11"/>
  <c r="P42" i="11"/>
  <c r="O42" i="11"/>
  <c r="N42" i="11"/>
  <c r="K42" i="11"/>
  <c r="J42" i="11"/>
  <c r="I42" i="11"/>
  <c r="H42" i="11"/>
  <c r="G42" i="11"/>
  <c r="F42" i="11"/>
  <c r="E42" i="11"/>
  <c r="D42" i="11"/>
  <c r="R41" i="11"/>
  <c r="Q41" i="11"/>
  <c r="P41" i="11"/>
  <c r="O41" i="11"/>
  <c r="N41" i="11"/>
  <c r="K41" i="11"/>
  <c r="J41" i="11"/>
  <c r="I41" i="11"/>
  <c r="H41" i="11"/>
  <c r="G41" i="11"/>
  <c r="F41" i="11"/>
  <c r="E41" i="11"/>
  <c r="D41" i="11"/>
  <c r="R40" i="11"/>
  <c r="Q40" i="11"/>
  <c r="P40" i="11"/>
  <c r="O40" i="11"/>
  <c r="N40" i="11"/>
  <c r="K40" i="11"/>
  <c r="J40" i="11"/>
  <c r="I40" i="11"/>
  <c r="H40" i="11"/>
  <c r="G40" i="11"/>
  <c r="F40" i="11"/>
  <c r="E40" i="11"/>
  <c r="D40" i="11"/>
  <c r="R39" i="11"/>
  <c r="Q39" i="11"/>
  <c r="P39" i="11"/>
  <c r="O39" i="11"/>
  <c r="N39" i="11"/>
  <c r="K39" i="11"/>
  <c r="J39" i="11"/>
  <c r="I39" i="11"/>
  <c r="H39" i="11"/>
  <c r="G39" i="11"/>
  <c r="F39" i="11"/>
  <c r="E39" i="11"/>
  <c r="D39" i="11"/>
  <c r="R38" i="11"/>
  <c r="Q38" i="11"/>
  <c r="P38" i="11"/>
  <c r="O38" i="11"/>
  <c r="N38" i="11"/>
  <c r="K38" i="11"/>
  <c r="J38" i="11"/>
  <c r="I38" i="11"/>
  <c r="H38" i="11"/>
  <c r="G38" i="11"/>
  <c r="F38" i="11"/>
  <c r="E38" i="11"/>
  <c r="D38" i="11"/>
  <c r="R37" i="11"/>
  <c r="Q37" i="11"/>
  <c r="P37" i="11"/>
  <c r="O37" i="11"/>
  <c r="N37" i="11"/>
  <c r="K37" i="11"/>
  <c r="J37" i="11"/>
  <c r="I37" i="11"/>
  <c r="H37" i="11"/>
  <c r="G37" i="11"/>
  <c r="F37" i="11"/>
  <c r="E37" i="11"/>
  <c r="D37" i="11"/>
  <c r="R36" i="11"/>
  <c r="Q36" i="11"/>
  <c r="P36" i="11"/>
  <c r="O36" i="11"/>
  <c r="N36" i="11"/>
  <c r="K36" i="11"/>
  <c r="J36" i="11"/>
  <c r="I36" i="11"/>
  <c r="H36" i="11"/>
  <c r="G36" i="11"/>
  <c r="F36" i="11"/>
  <c r="E36" i="11"/>
  <c r="D36" i="11"/>
  <c r="R35" i="11"/>
  <c r="Q35" i="11"/>
  <c r="P35" i="11"/>
  <c r="O35" i="11"/>
  <c r="N35" i="11"/>
  <c r="K35" i="11"/>
  <c r="J35" i="11"/>
  <c r="I35" i="11"/>
  <c r="H35" i="11"/>
  <c r="G35" i="11"/>
  <c r="F35" i="11"/>
  <c r="E35" i="11"/>
  <c r="D35" i="11"/>
  <c r="R34" i="11"/>
  <c r="Q34" i="11"/>
  <c r="P34" i="11"/>
  <c r="O34" i="11"/>
  <c r="N34" i="11"/>
  <c r="K34" i="11"/>
  <c r="J34" i="11"/>
  <c r="I34" i="11"/>
  <c r="H34" i="11"/>
  <c r="G34" i="11"/>
  <c r="F34" i="11"/>
  <c r="E34" i="11"/>
  <c r="D34" i="11"/>
  <c r="R33" i="11"/>
  <c r="Q33" i="11"/>
  <c r="P33" i="11"/>
  <c r="O33" i="11"/>
  <c r="N33" i="11"/>
  <c r="K33" i="11"/>
  <c r="J33" i="11"/>
  <c r="I33" i="11"/>
  <c r="H33" i="11"/>
  <c r="G33" i="11"/>
  <c r="F33" i="11"/>
  <c r="E33" i="11"/>
  <c r="D33" i="11"/>
  <c r="R32" i="11"/>
  <c r="Q32" i="11"/>
  <c r="P32" i="11"/>
  <c r="O32" i="11"/>
  <c r="N32" i="11"/>
  <c r="K32" i="11"/>
  <c r="J32" i="11"/>
  <c r="I32" i="11"/>
  <c r="H32" i="11"/>
  <c r="G32" i="11"/>
  <c r="F32" i="11"/>
  <c r="E32" i="11"/>
  <c r="D32" i="11"/>
  <c r="R31" i="11"/>
  <c r="Q31" i="11"/>
  <c r="P31" i="11"/>
  <c r="O31" i="11"/>
  <c r="N31" i="11"/>
  <c r="K31" i="11"/>
  <c r="J31" i="11"/>
  <c r="I31" i="11"/>
  <c r="H31" i="11"/>
  <c r="G31" i="11"/>
  <c r="F31" i="11"/>
  <c r="E31" i="11"/>
  <c r="D31" i="11"/>
  <c r="R30" i="11"/>
  <c r="Q30" i="11"/>
  <c r="P30" i="11"/>
  <c r="O30" i="11"/>
  <c r="N30" i="11"/>
  <c r="K30" i="11"/>
  <c r="J30" i="11"/>
  <c r="I30" i="11"/>
  <c r="H30" i="11"/>
  <c r="G30" i="11"/>
  <c r="F30" i="11"/>
  <c r="E30" i="11"/>
  <c r="D30" i="11"/>
  <c r="R29" i="11"/>
  <c r="Q29" i="11"/>
  <c r="P29" i="11"/>
  <c r="O29" i="11"/>
  <c r="N29" i="11"/>
  <c r="K29" i="11"/>
  <c r="J29" i="11"/>
  <c r="I29" i="11"/>
  <c r="H29" i="11"/>
  <c r="G29" i="11"/>
  <c r="F29" i="11"/>
  <c r="E29" i="11"/>
  <c r="D29" i="11"/>
  <c r="R28" i="11"/>
  <c r="Q28" i="11"/>
  <c r="P28" i="11"/>
  <c r="O28" i="11"/>
  <c r="N28" i="11"/>
  <c r="K28" i="11"/>
  <c r="J28" i="11"/>
  <c r="I28" i="11"/>
  <c r="H28" i="11"/>
  <c r="G28" i="11"/>
  <c r="F28" i="11"/>
  <c r="E28" i="11"/>
  <c r="D28" i="11"/>
  <c r="R27" i="11"/>
  <c r="Q27" i="11"/>
  <c r="P27" i="11"/>
  <c r="O27" i="11"/>
  <c r="N27" i="11"/>
  <c r="K27" i="11"/>
  <c r="J27" i="11"/>
  <c r="I27" i="11"/>
  <c r="H27" i="11"/>
  <c r="G27" i="11"/>
  <c r="F27" i="11"/>
  <c r="E27" i="11"/>
  <c r="D27" i="11"/>
  <c r="R26" i="11"/>
  <c r="Q26" i="11"/>
  <c r="P26" i="11"/>
  <c r="O26" i="11"/>
  <c r="N26" i="11"/>
  <c r="K26" i="11"/>
  <c r="J26" i="11"/>
  <c r="I26" i="11"/>
  <c r="H26" i="11"/>
  <c r="G26" i="11"/>
  <c r="F26" i="11"/>
  <c r="E26" i="11"/>
  <c r="D26" i="11"/>
  <c r="R25" i="11"/>
  <c r="Q25" i="11"/>
  <c r="P25" i="11"/>
  <c r="O25" i="11"/>
  <c r="N25" i="11"/>
  <c r="K25" i="11"/>
  <c r="J25" i="11"/>
  <c r="I25" i="11"/>
  <c r="H25" i="11"/>
  <c r="G25" i="11"/>
  <c r="F25" i="11"/>
  <c r="E25" i="11"/>
  <c r="D25" i="11"/>
  <c r="R24" i="11"/>
  <c r="Q24" i="11"/>
  <c r="P24" i="11"/>
  <c r="O24" i="11"/>
  <c r="N24" i="11"/>
  <c r="K24" i="11"/>
  <c r="J24" i="11"/>
  <c r="I24" i="11"/>
  <c r="H24" i="11"/>
  <c r="G24" i="11"/>
  <c r="F24" i="11"/>
  <c r="E24" i="11"/>
  <c r="D24" i="11"/>
  <c r="R23" i="11"/>
  <c r="Q23" i="11"/>
  <c r="P23" i="11"/>
  <c r="O23" i="11"/>
  <c r="N23" i="11"/>
  <c r="K23" i="11"/>
  <c r="J23" i="11"/>
  <c r="I23" i="11"/>
  <c r="H23" i="11"/>
  <c r="G23" i="11"/>
  <c r="F23" i="11"/>
  <c r="E23" i="11"/>
  <c r="D23" i="11"/>
  <c r="R22" i="11"/>
  <c r="Q22" i="11"/>
  <c r="P22" i="11"/>
  <c r="O22" i="11"/>
  <c r="N22" i="11"/>
  <c r="K22" i="11"/>
  <c r="J22" i="11"/>
  <c r="I22" i="11"/>
  <c r="H22" i="11"/>
  <c r="G22" i="11"/>
  <c r="F22" i="11"/>
  <c r="E22" i="11"/>
  <c r="D22" i="11"/>
  <c r="R21" i="11"/>
  <c r="Q21" i="11"/>
  <c r="P21" i="11"/>
  <c r="O21" i="11"/>
  <c r="N21" i="11"/>
  <c r="K21" i="11"/>
  <c r="J21" i="11"/>
  <c r="I21" i="11"/>
  <c r="H21" i="11"/>
  <c r="G21" i="11"/>
  <c r="F21" i="11"/>
  <c r="E21" i="11"/>
  <c r="D21" i="11"/>
  <c r="R19" i="11"/>
  <c r="Q19" i="11"/>
  <c r="P19" i="11"/>
  <c r="O19" i="11"/>
  <c r="N19" i="11"/>
  <c r="K19" i="11"/>
  <c r="J19" i="11"/>
  <c r="I19" i="11"/>
  <c r="H19" i="11"/>
  <c r="G19" i="11"/>
  <c r="F19" i="11"/>
  <c r="E19" i="11"/>
  <c r="D19" i="11"/>
  <c r="R18" i="11"/>
  <c r="Q18" i="11"/>
  <c r="P18" i="11"/>
  <c r="O18" i="11"/>
  <c r="N18" i="11"/>
  <c r="K18" i="11"/>
  <c r="J18" i="11"/>
  <c r="I18" i="11"/>
  <c r="H18" i="11"/>
  <c r="G18" i="11"/>
  <c r="F18" i="11"/>
  <c r="E18" i="11"/>
  <c r="D18" i="11"/>
  <c r="R16" i="11"/>
  <c r="Q16" i="11"/>
  <c r="P16" i="11"/>
  <c r="O16" i="11"/>
  <c r="N16" i="11"/>
  <c r="K16" i="11"/>
  <c r="J16" i="11"/>
  <c r="I16" i="11"/>
  <c r="H16" i="11"/>
  <c r="G16" i="11"/>
  <c r="F16" i="11"/>
  <c r="E16" i="11"/>
  <c r="D16" i="11"/>
  <c r="R15" i="11"/>
  <c r="Q15" i="11"/>
  <c r="P15" i="11"/>
  <c r="O15" i="11"/>
  <c r="N15" i="11"/>
  <c r="K15" i="11"/>
  <c r="J15" i="11"/>
  <c r="I15" i="11"/>
  <c r="H15" i="11"/>
  <c r="G15" i="11"/>
  <c r="F15" i="11"/>
  <c r="E15" i="11"/>
  <c r="D15" i="11"/>
  <c r="R14" i="11"/>
  <c r="Q14" i="11"/>
  <c r="P14" i="11"/>
  <c r="O14" i="11"/>
  <c r="N14" i="11"/>
  <c r="K14" i="11"/>
  <c r="J14" i="11"/>
  <c r="I14" i="11"/>
  <c r="H14" i="11"/>
  <c r="G14" i="11"/>
  <c r="F14" i="11"/>
  <c r="E14" i="11"/>
  <c r="D14" i="11"/>
  <c r="R13" i="11"/>
  <c r="Q13" i="11"/>
  <c r="P13" i="11"/>
  <c r="O13" i="11"/>
  <c r="N13" i="11"/>
  <c r="K13" i="11"/>
  <c r="J13" i="11"/>
  <c r="I13" i="11"/>
  <c r="H13" i="11"/>
  <c r="G13" i="11"/>
  <c r="F13" i="11"/>
  <c r="E13" i="11"/>
  <c r="D13" i="11"/>
  <c r="R10" i="11"/>
  <c r="Q10" i="11"/>
  <c r="P10" i="11"/>
  <c r="O10" i="11"/>
  <c r="N10" i="11"/>
  <c r="K10" i="11"/>
  <c r="J10" i="11"/>
  <c r="I10" i="11"/>
  <c r="H10" i="11"/>
  <c r="G10" i="11"/>
  <c r="F10" i="11"/>
  <c r="E10" i="11"/>
  <c r="D10" i="11"/>
  <c r="R9" i="11"/>
  <c r="Q9" i="11"/>
  <c r="P9" i="11"/>
  <c r="O9" i="11"/>
  <c r="N9" i="11"/>
  <c r="K9" i="11"/>
  <c r="J9" i="11"/>
  <c r="I9" i="11"/>
  <c r="H9" i="11"/>
  <c r="G9" i="11"/>
  <c r="F9" i="11"/>
  <c r="E9" i="11"/>
  <c r="D9" i="11"/>
  <c r="R7" i="11"/>
  <c r="Q7" i="11"/>
  <c r="P7" i="11"/>
  <c r="O7" i="11"/>
  <c r="N7" i="11"/>
  <c r="K7" i="11"/>
  <c r="J7" i="11"/>
  <c r="I7" i="11"/>
  <c r="H7" i="11"/>
  <c r="G7" i="11"/>
  <c r="F7" i="11"/>
  <c r="E7" i="11"/>
  <c r="D7" i="11"/>
  <c r="R6" i="11"/>
  <c r="Q6" i="11"/>
  <c r="P6" i="11"/>
  <c r="O6" i="11"/>
  <c r="N6" i="11"/>
  <c r="K6" i="11"/>
  <c r="J6" i="11"/>
  <c r="I6" i="11"/>
  <c r="H6" i="11"/>
  <c r="G6" i="11"/>
  <c r="F6" i="11"/>
  <c r="E6" i="11"/>
  <c r="D6" i="11"/>
  <c r="R5" i="11"/>
  <c r="Q5" i="11"/>
  <c r="P5" i="11"/>
  <c r="O5" i="11"/>
  <c r="N5" i="11"/>
  <c r="K5" i="11"/>
  <c r="J5" i="11"/>
  <c r="I5" i="11"/>
  <c r="H5" i="11"/>
  <c r="G5" i="11"/>
  <c r="F5" i="11"/>
  <c r="E5" i="11"/>
  <c r="D5" i="11"/>
  <c r="R4" i="11"/>
  <c r="Q4" i="11"/>
  <c r="P4" i="11"/>
  <c r="O4" i="11"/>
  <c r="N4" i="11"/>
  <c r="K4" i="11"/>
  <c r="J4" i="11"/>
  <c r="I4" i="11"/>
  <c r="H4" i="11"/>
  <c r="G4" i="11"/>
  <c r="F4" i="11"/>
  <c r="E4" i="11"/>
  <c r="D4" i="11"/>
  <c r="R103" i="7"/>
  <c r="Q103" i="7"/>
  <c r="P103" i="7"/>
  <c r="O103" i="7"/>
  <c r="N103" i="7"/>
  <c r="K103" i="7"/>
  <c r="J103" i="7"/>
  <c r="I103" i="7"/>
  <c r="H103" i="7"/>
  <c r="G103" i="7"/>
  <c r="F103" i="7"/>
  <c r="E103" i="7"/>
  <c r="D103" i="7"/>
  <c r="R102" i="7"/>
  <c r="Q102" i="7"/>
  <c r="P102" i="7"/>
  <c r="O102" i="7"/>
  <c r="N102" i="7"/>
  <c r="K102" i="7"/>
  <c r="J102" i="7"/>
  <c r="I102" i="7"/>
  <c r="H102" i="7"/>
  <c r="G102" i="7"/>
  <c r="F102" i="7"/>
  <c r="E102" i="7"/>
  <c r="D102" i="7"/>
  <c r="R101" i="7"/>
  <c r="Q101" i="7"/>
  <c r="P101" i="7"/>
  <c r="O101" i="7"/>
  <c r="N101" i="7"/>
  <c r="K101" i="7"/>
  <c r="J101" i="7"/>
  <c r="I101" i="7"/>
  <c r="H101" i="7"/>
  <c r="G101" i="7"/>
  <c r="F101" i="7"/>
  <c r="E101" i="7"/>
  <c r="D101" i="7"/>
  <c r="R100" i="7"/>
  <c r="Q100" i="7"/>
  <c r="P100" i="7"/>
  <c r="O100" i="7"/>
  <c r="N100" i="7"/>
  <c r="K100" i="7"/>
  <c r="J100" i="7"/>
  <c r="I100" i="7"/>
  <c r="H100" i="7"/>
  <c r="G100" i="7"/>
  <c r="F100" i="7"/>
  <c r="E100" i="7"/>
  <c r="D100" i="7"/>
  <c r="R99" i="7"/>
  <c r="Q99" i="7"/>
  <c r="P99" i="7"/>
  <c r="O99" i="7"/>
  <c r="N99" i="7"/>
  <c r="K99" i="7"/>
  <c r="J99" i="7"/>
  <c r="I99" i="7"/>
  <c r="H99" i="7"/>
  <c r="G99" i="7"/>
  <c r="F99" i="7"/>
  <c r="E99" i="7"/>
  <c r="D99" i="7"/>
  <c r="R72" i="7"/>
  <c r="Q72" i="7"/>
  <c r="P72" i="7"/>
  <c r="O72" i="7"/>
  <c r="N72" i="7"/>
  <c r="K72" i="7"/>
  <c r="J72" i="7"/>
  <c r="I72" i="7"/>
  <c r="H72" i="7"/>
  <c r="G72" i="7"/>
  <c r="F72" i="7"/>
  <c r="E72" i="7"/>
  <c r="D72" i="7"/>
  <c r="R71" i="7"/>
  <c r="Q71" i="7"/>
  <c r="P71" i="7"/>
  <c r="O71" i="7"/>
  <c r="N71" i="7"/>
  <c r="K71" i="7"/>
  <c r="J71" i="7"/>
  <c r="I71" i="7"/>
  <c r="H71" i="7"/>
  <c r="G71" i="7"/>
  <c r="F71" i="7"/>
  <c r="E71" i="7"/>
  <c r="D71" i="7"/>
  <c r="R70" i="7"/>
  <c r="Q70" i="7"/>
  <c r="P70" i="7"/>
  <c r="O70" i="7"/>
  <c r="N70" i="7"/>
  <c r="K70" i="7"/>
  <c r="J70" i="7"/>
  <c r="I70" i="7"/>
  <c r="H70" i="7"/>
  <c r="G70" i="7"/>
  <c r="F70" i="7"/>
  <c r="E70" i="7"/>
  <c r="D70" i="7"/>
  <c r="R52" i="7"/>
  <c r="Q52" i="7"/>
  <c r="P52" i="7"/>
  <c r="O52" i="7"/>
  <c r="N52" i="7"/>
  <c r="K52" i="7"/>
  <c r="J52" i="7"/>
  <c r="I52" i="7"/>
  <c r="H52" i="7"/>
  <c r="G52" i="7"/>
  <c r="F52" i="7"/>
  <c r="E52" i="7"/>
  <c r="D52" i="7"/>
  <c r="R51" i="7"/>
  <c r="Q51" i="7"/>
  <c r="P51" i="7"/>
  <c r="O51" i="7"/>
  <c r="N51" i="7"/>
  <c r="K51" i="7"/>
  <c r="J51" i="7"/>
  <c r="I51" i="7"/>
  <c r="H51" i="7"/>
  <c r="G51" i="7"/>
  <c r="F51" i="7"/>
  <c r="E51" i="7"/>
  <c r="D51" i="7"/>
  <c r="R50" i="7"/>
  <c r="Q50" i="7"/>
  <c r="P50" i="7"/>
  <c r="O50" i="7"/>
  <c r="N50" i="7"/>
  <c r="K50" i="7"/>
  <c r="J50" i="7"/>
  <c r="I50" i="7"/>
  <c r="H50" i="7"/>
  <c r="G50" i="7"/>
  <c r="F50" i="7"/>
  <c r="E50" i="7"/>
  <c r="D50" i="7"/>
  <c r="R30" i="7"/>
  <c r="Q30" i="7"/>
  <c r="P30" i="7"/>
  <c r="O30" i="7"/>
  <c r="N30" i="7"/>
  <c r="K30" i="7"/>
  <c r="J30" i="7"/>
  <c r="I30" i="7"/>
  <c r="H30" i="7"/>
  <c r="G30" i="7"/>
  <c r="F30" i="7"/>
  <c r="E30" i="7"/>
  <c r="D30" i="7"/>
  <c r="R28" i="7"/>
  <c r="Q28" i="7"/>
  <c r="P28" i="7"/>
  <c r="O28" i="7"/>
  <c r="N28" i="7"/>
  <c r="K28" i="7"/>
  <c r="J28" i="7"/>
  <c r="I28" i="7"/>
  <c r="H28" i="7"/>
  <c r="G28" i="7"/>
  <c r="F28" i="7"/>
  <c r="E28" i="7"/>
  <c r="D28" i="7"/>
  <c r="R27" i="7"/>
  <c r="Q27" i="7"/>
  <c r="P27" i="7"/>
  <c r="O27" i="7"/>
  <c r="N27" i="7"/>
  <c r="K27" i="7"/>
  <c r="J27" i="7"/>
  <c r="I27" i="7"/>
  <c r="H27" i="7"/>
  <c r="G27" i="7"/>
  <c r="F27" i="7"/>
  <c r="E27" i="7"/>
  <c r="D27" i="7"/>
  <c r="R26" i="7"/>
  <c r="Q26" i="7"/>
  <c r="P26" i="7"/>
  <c r="O26" i="7"/>
  <c r="N26" i="7"/>
  <c r="K26" i="7"/>
  <c r="J26" i="7"/>
  <c r="I26" i="7"/>
  <c r="H26" i="7"/>
  <c r="G26" i="7"/>
  <c r="F26" i="7"/>
  <c r="E26" i="7"/>
  <c r="D26" i="7"/>
  <c r="R25" i="7"/>
  <c r="Q25" i="7"/>
  <c r="P25" i="7"/>
  <c r="O25" i="7"/>
  <c r="N25" i="7"/>
  <c r="K25" i="7"/>
  <c r="J25" i="7"/>
  <c r="I25" i="7"/>
  <c r="H25" i="7"/>
  <c r="G25" i="7"/>
  <c r="F25" i="7"/>
  <c r="E25" i="7"/>
  <c r="D25" i="7"/>
  <c r="R24" i="7"/>
  <c r="Q24" i="7"/>
  <c r="P24" i="7"/>
  <c r="O24" i="7"/>
  <c r="N24" i="7"/>
  <c r="K24" i="7"/>
  <c r="J24" i="7"/>
  <c r="I24" i="7"/>
  <c r="H24" i="7"/>
  <c r="G24" i="7"/>
  <c r="F24" i="7"/>
  <c r="E24" i="7"/>
  <c r="D24" i="7"/>
  <c r="R146" i="7"/>
  <c r="Q146" i="7"/>
  <c r="P146" i="7"/>
  <c r="O146" i="7"/>
  <c r="N146" i="7"/>
  <c r="K146" i="7"/>
  <c r="J146" i="7"/>
  <c r="I146" i="7"/>
  <c r="H146" i="7"/>
  <c r="G146" i="7"/>
  <c r="F146" i="7"/>
  <c r="E146" i="7"/>
  <c r="D146" i="7"/>
  <c r="R145" i="7"/>
  <c r="Q145" i="7"/>
  <c r="P145" i="7"/>
  <c r="O145" i="7"/>
  <c r="N145" i="7"/>
  <c r="K145" i="7"/>
  <c r="J145" i="7"/>
  <c r="I145" i="7"/>
  <c r="H145" i="7"/>
  <c r="G145" i="7"/>
  <c r="F145" i="7"/>
  <c r="E145" i="7"/>
  <c r="D145" i="7"/>
  <c r="R144" i="7"/>
  <c r="Q144" i="7"/>
  <c r="P144" i="7"/>
  <c r="O144" i="7"/>
  <c r="N144" i="7"/>
  <c r="K144" i="7"/>
  <c r="J144" i="7"/>
  <c r="I144" i="7"/>
  <c r="H144" i="7"/>
  <c r="G144" i="7"/>
  <c r="F144" i="7"/>
  <c r="E144" i="7"/>
  <c r="D144" i="7"/>
  <c r="R143" i="7"/>
  <c r="Q143" i="7"/>
  <c r="P143" i="7"/>
  <c r="O143" i="7"/>
  <c r="N143" i="7"/>
  <c r="K143" i="7"/>
  <c r="J143" i="7"/>
  <c r="I143" i="7"/>
  <c r="H143" i="7"/>
  <c r="G143" i="7"/>
  <c r="F143" i="7"/>
  <c r="E143" i="7"/>
  <c r="D143" i="7"/>
  <c r="R142" i="7"/>
  <c r="Q142" i="7"/>
  <c r="P142" i="7"/>
  <c r="O142" i="7"/>
  <c r="N142" i="7"/>
  <c r="K142" i="7"/>
  <c r="J142" i="7"/>
  <c r="I142" i="7"/>
  <c r="H142" i="7"/>
  <c r="G142" i="7"/>
  <c r="F142" i="7"/>
  <c r="E142" i="7"/>
  <c r="D142" i="7"/>
  <c r="R156" i="7"/>
  <c r="Q156" i="7"/>
  <c r="P156" i="7"/>
  <c r="O156" i="7"/>
  <c r="N156" i="7"/>
  <c r="K156" i="7"/>
  <c r="J156" i="7"/>
  <c r="I156" i="7"/>
  <c r="H156" i="7"/>
  <c r="G156" i="7"/>
  <c r="F156" i="7"/>
  <c r="E156" i="7"/>
  <c r="D156" i="7"/>
  <c r="R154" i="7"/>
  <c r="Q154" i="7"/>
  <c r="P154" i="7"/>
  <c r="O154" i="7"/>
  <c r="N154" i="7"/>
  <c r="K154" i="7"/>
  <c r="J154" i="7"/>
  <c r="I154" i="7"/>
  <c r="H154" i="7"/>
  <c r="G154" i="7"/>
  <c r="F154" i="7"/>
  <c r="E154" i="7"/>
  <c r="D154" i="7"/>
  <c r="R153" i="7"/>
  <c r="Q153" i="7"/>
  <c r="P153" i="7"/>
  <c r="O153" i="7"/>
  <c r="N153" i="7"/>
  <c r="K153" i="7"/>
  <c r="J153" i="7"/>
  <c r="I153" i="7"/>
  <c r="H153" i="7"/>
  <c r="G153" i="7"/>
  <c r="F153" i="7"/>
  <c r="E153" i="7"/>
  <c r="D153" i="7"/>
  <c r="R152" i="7"/>
  <c r="Q152" i="7"/>
  <c r="P152" i="7"/>
  <c r="O152" i="7"/>
  <c r="N152" i="7"/>
  <c r="K152" i="7"/>
  <c r="J152" i="7"/>
  <c r="I152" i="7"/>
  <c r="H152" i="7"/>
  <c r="G152" i="7"/>
  <c r="F152" i="7"/>
  <c r="E152" i="7"/>
  <c r="D152" i="7"/>
  <c r="R151" i="7"/>
  <c r="Q151" i="7"/>
  <c r="P151" i="7"/>
  <c r="O151" i="7"/>
  <c r="N151" i="7"/>
  <c r="K151" i="7"/>
  <c r="J151" i="7"/>
  <c r="I151" i="7"/>
  <c r="H151" i="7"/>
  <c r="G151" i="7"/>
  <c r="F151" i="7"/>
  <c r="E151" i="7"/>
  <c r="D151" i="7"/>
  <c r="R150" i="7"/>
  <c r="Q150" i="7"/>
  <c r="P150" i="7"/>
  <c r="O150" i="7"/>
  <c r="N150" i="7"/>
  <c r="K150" i="7"/>
  <c r="J150" i="7"/>
  <c r="I150" i="7"/>
  <c r="H150" i="7"/>
  <c r="G150" i="7"/>
  <c r="F150" i="7"/>
  <c r="E150" i="7"/>
  <c r="D150" i="7"/>
  <c r="R149" i="7"/>
  <c r="Q149" i="7"/>
  <c r="P149" i="7"/>
  <c r="O149" i="7"/>
  <c r="N149" i="7"/>
  <c r="K149" i="7"/>
  <c r="J149" i="7"/>
  <c r="I149" i="7"/>
  <c r="H149" i="7"/>
  <c r="G149" i="7"/>
  <c r="F149" i="7"/>
  <c r="E149" i="7"/>
  <c r="D149" i="7"/>
  <c r="R148" i="7"/>
  <c r="Q148" i="7"/>
  <c r="P148" i="7"/>
  <c r="O148" i="7"/>
  <c r="N148" i="7"/>
  <c r="K148" i="7"/>
  <c r="J148" i="7"/>
  <c r="I148" i="7"/>
  <c r="H148" i="7"/>
  <c r="G148" i="7"/>
  <c r="F148" i="7"/>
  <c r="E148" i="7"/>
  <c r="D148" i="7"/>
  <c r="R140" i="7"/>
  <c r="Q140" i="7"/>
  <c r="P140" i="7"/>
  <c r="O140" i="7"/>
  <c r="N140" i="7"/>
  <c r="K140" i="7"/>
  <c r="J140" i="7"/>
  <c r="I140" i="7"/>
  <c r="H140" i="7"/>
  <c r="G140" i="7"/>
  <c r="F140" i="7"/>
  <c r="E140" i="7"/>
  <c r="D140" i="7"/>
  <c r="R138" i="7"/>
  <c r="Q138" i="7"/>
  <c r="P138" i="7"/>
  <c r="O138" i="7"/>
  <c r="N138" i="7"/>
  <c r="K138" i="7"/>
  <c r="J138" i="7"/>
  <c r="I138" i="7"/>
  <c r="H138" i="7"/>
  <c r="G138" i="7"/>
  <c r="F138" i="7"/>
  <c r="E138" i="7"/>
  <c r="D138" i="7"/>
  <c r="R137" i="7"/>
  <c r="Q137" i="7"/>
  <c r="P137" i="7"/>
  <c r="O137" i="7"/>
  <c r="N137" i="7"/>
  <c r="K137" i="7"/>
  <c r="J137" i="7"/>
  <c r="I137" i="7"/>
  <c r="H137" i="7"/>
  <c r="G137" i="7"/>
  <c r="F137" i="7"/>
  <c r="E137" i="7"/>
  <c r="D137" i="7"/>
  <c r="R136" i="7"/>
  <c r="Q136" i="7"/>
  <c r="P136" i="7"/>
  <c r="O136" i="7"/>
  <c r="N136" i="7"/>
  <c r="K136" i="7"/>
  <c r="J136" i="7"/>
  <c r="I136" i="7"/>
  <c r="H136" i="7"/>
  <c r="G136" i="7"/>
  <c r="F136" i="7"/>
  <c r="E136" i="7"/>
  <c r="D136" i="7"/>
  <c r="R135" i="7"/>
  <c r="Q135" i="7"/>
  <c r="P135" i="7"/>
  <c r="O135" i="7"/>
  <c r="N135" i="7"/>
  <c r="K135" i="7"/>
  <c r="J135" i="7"/>
  <c r="I135" i="7"/>
  <c r="H135" i="7"/>
  <c r="G135" i="7"/>
  <c r="F135" i="7"/>
  <c r="E135" i="7"/>
  <c r="D135" i="7"/>
  <c r="R134" i="7"/>
  <c r="Q134" i="7"/>
  <c r="P134" i="7"/>
  <c r="O134" i="7"/>
  <c r="N134" i="7"/>
  <c r="K134" i="7"/>
  <c r="J134" i="7"/>
  <c r="I134" i="7"/>
  <c r="H134" i="7"/>
  <c r="G134" i="7"/>
  <c r="F134" i="7"/>
  <c r="E134" i="7"/>
  <c r="D134" i="7"/>
  <c r="R133" i="7"/>
  <c r="Q133" i="7"/>
  <c r="P133" i="7"/>
  <c r="O133" i="7"/>
  <c r="N133" i="7"/>
  <c r="K133" i="7"/>
  <c r="J133" i="7"/>
  <c r="I133" i="7"/>
  <c r="H133" i="7"/>
  <c r="G133" i="7"/>
  <c r="F133" i="7"/>
  <c r="E133" i="7"/>
  <c r="D133" i="7"/>
  <c r="R132" i="7"/>
  <c r="Q132" i="7"/>
  <c r="P132" i="7"/>
  <c r="O132" i="7"/>
  <c r="N132" i="7"/>
  <c r="K132" i="7"/>
  <c r="J132" i="7"/>
  <c r="I132" i="7"/>
  <c r="H132" i="7"/>
  <c r="G132" i="7"/>
  <c r="F132" i="7"/>
  <c r="E132" i="7"/>
  <c r="D132" i="7"/>
  <c r="R131" i="7"/>
  <c r="Q131" i="7"/>
  <c r="P131" i="7"/>
  <c r="O131" i="7"/>
  <c r="N131" i="7"/>
  <c r="K131" i="7"/>
  <c r="J131" i="7"/>
  <c r="I131" i="7"/>
  <c r="H131" i="7"/>
  <c r="G131" i="7"/>
  <c r="F131" i="7"/>
  <c r="E131" i="7"/>
  <c r="D131" i="7"/>
  <c r="R122" i="7"/>
  <c r="Q122" i="7"/>
  <c r="P122" i="7"/>
  <c r="O122" i="7"/>
  <c r="N122" i="7"/>
  <c r="K122" i="7"/>
  <c r="J122" i="7"/>
  <c r="I122" i="7"/>
  <c r="H122" i="7"/>
  <c r="G122" i="7"/>
  <c r="F122" i="7"/>
  <c r="E122" i="7"/>
  <c r="D122" i="7"/>
  <c r="R120" i="7"/>
  <c r="Q120" i="7"/>
  <c r="P120" i="7"/>
  <c r="O120" i="7"/>
  <c r="N120" i="7"/>
  <c r="K120" i="7"/>
  <c r="J120" i="7"/>
  <c r="I120" i="7"/>
  <c r="H120" i="7"/>
  <c r="G120" i="7"/>
  <c r="F120" i="7"/>
  <c r="E120" i="7"/>
  <c r="D120" i="7"/>
  <c r="R119" i="7"/>
  <c r="Q119" i="7"/>
  <c r="P119" i="7"/>
  <c r="O119" i="7"/>
  <c r="N119" i="7"/>
  <c r="K119" i="7"/>
  <c r="J119" i="7"/>
  <c r="I119" i="7"/>
  <c r="H119" i="7"/>
  <c r="G119" i="7"/>
  <c r="F119" i="7"/>
  <c r="E119" i="7"/>
  <c r="D119" i="7"/>
  <c r="R118" i="7"/>
  <c r="Q118" i="7"/>
  <c r="P118" i="7"/>
  <c r="O118" i="7"/>
  <c r="N118" i="7"/>
  <c r="K118" i="7"/>
  <c r="J118" i="7"/>
  <c r="I118" i="7"/>
  <c r="H118" i="7"/>
  <c r="G118" i="7"/>
  <c r="F118" i="7"/>
  <c r="E118" i="7"/>
  <c r="D118" i="7"/>
  <c r="R117" i="7"/>
  <c r="Q117" i="7"/>
  <c r="P117" i="7"/>
  <c r="O117" i="7"/>
  <c r="N117" i="7"/>
  <c r="K117" i="7"/>
  <c r="J117" i="7"/>
  <c r="I117" i="7"/>
  <c r="H117" i="7"/>
  <c r="G117" i="7"/>
  <c r="F117" i="7"/>
  <c r="E117" i="7"/>
  <c r="D117" i="7"/>
  <c r="R116" i="7"/>
  <c r="Q116" i="7"/>
  <c r="P116" i="7"/>
  <c r="O116" i="7"/>
  <c r="N116" i="7"/>
  <c r="K116" i="7"/>
  <c r="J116" i="7"/>
  <c r="I116" i="7"/>
  <c r="H116" i="7"/>
  <c r="G116" i="7"/>
  <c r="F116" i="7"/>
  <c r="E116" i="7"/>
  <c r="D116" i="7"/>
  <c r="R115" i="7"/>
  <c r="Q115" i="7"/>
  <c r="P115" i="7"/>
  <c r="O115" i="7"/>
  <c r="N115" i="7"/>
  <c r="K115" i="7"/>
  <c r="J115" i="7"/>
  <c r="I115" i="7"/>
  <c r="H115" i="7"/>
  <c r="G115" i="7"/>
  <c r="F115" i="7"/>
  <c r="E115" i="7"/>
  <c r="D115" i="7"/>
  <c r="R114" i="7"/>
  <c r="Q114" i="7"/>
  <c r="P114" i="7"/>
  <c r="O114" i="7"/>
  <c r="N114" i="7"/>
  <c r="K114" i="7"/>
  <c r="J114" i="7"/>
  <c r="I114" i="7"/>
  <c r="H114" i="7"/>
  <c r="G114" i="7"/>
  <c r="F114" i="7"/>
  <c r="E114" i="7"/>
  <c r="D114" i="7"/>
  <c r="R112" i="7"/>
  <c r="Q112" i="7"/>
  <c r="P112" i="7"/>
  <c r="O112" i="7"/>
  <c r="N112" i="7"/>
  <c r="K112" i="7"/>
  <c r="J112" i="7"/>
  <c r="I112" i="7"/>
  <c r="H112" i="7"/>
  <c r="G112" i="7"/>
  <c r="F112" i="7"/>
  <c r="E112" i="7"/>
  <c r="D112" i="7"/>
  <c r="R110" i="7"/>
  <c r="Q110" i="7"/>
  <c r="P110" i="7"/>
  <c r="O110" i="7"/>
  <c r="N110" i="7"/>
  <c r="K110" i="7"/>
  <c r="J110" i="7"/>
  <c r="I110" i="7"/>
  <c r="H110" i="7"/>
  <c r="G110" i="7"/>
  <c r="F110" i="7"/>
  <c r="E110" i="7"/>
  <c r="D110" i="7"/>
  <c r="R109" i="7"/>
  <c r="Q109" i="7"/>
  <c r="P109" i="7"/>
  <c r="O109" i="7"/>
  <c r="N109" i="7"/>
  <c r="K109" i="7"/>
  <c r="J109" i="7"/>
  <c r="I109" i="7"/>
  <c r="H109" i="7"/>
  <c r="G109" i="7"/>
  <c r="F109" i="7"/>
  <c r="E109" i="7"/>
  <c r="D109" i="7"/>
  <c r="R108" i="7"/>
  <c r="Q108" i="7"/>
  <c r="P108" i="7"/>
  <c r="O108" i="7"/>
  <c r="N108" i="7"/>
  <c r="K108" i="7"/>
  <c r="J108" i="7"/>
  <c r="I108" i="7"/>
  <c r="H108" i="7"/>
  <c r="G108" i="7"/>
  <c r="F108" i="7"/>
  <c r="E108" i="7"/>
  <c r="D108" i="7"/>
  <c r="R107" i="7"/>
  <c r="Q107" i="7"/>
  <c r="P107" i="7"/>
  <c r="O107" i="7"/>
  <c r="N107" i="7"/>
  <c r="K107" i="7"/>
  <c r="J107" i="7"/>
  <c r="I107" i="7"/>
  <c r="H107" i="7"/>
  <c r="G107" i="7"/>
  <c r="F107" i="7"/>
  <c r="E107" i="7"/>
  <c r="D107" i="7"/>
  <c r="R106" i="7"/>
  <c r="Q106" i="7"/>
  <c r="P106" i="7"/>
  <c r="O106" i="7"/>
  <c r="N106" i="7"/>
  <c r="K106" i="7"/>
  <c r="J106" i="7"/>
  <c r="I106" i="7"/>
  <c r="H106" i="7"/>
  <c r="G106" i="7"/>
  <c r="F106" i="7"/>
  <c r="E106" i="7"/>
  <c r="D106" i="7"/>
  <c r="R105" i="7"/>
  <c r="Q105" i="7"/>
  <c r="P105" i="7"/>
  <c r="O105" i="7"/>
  <c r="N105" i="7"/>
  <c r="K105" i="7"/>
  <c r="J105" i="7"/>
  <c r="I105" i="7"/>
  <c r="H105" i="7"/>
  <c r="G105" i="7"/>
  <c r="F105" i="7"/>
  <c r="E105" i="7"/>
  <c r="D105" i="7"/>
  <c r="R97" i="7"/>
  <c r="Q97" i="7"/>
  <c r="P97" i="7"/>
  <c r="O97" i="7"/>
  <c r="N97" i="7"/>
  <c r="K97" i="7"/>
  <c r="J97" i="7"/>
  <c r="I97" i="7"/>
  <c r="H97" i="7"/>
  <c r="G97" i="7"/>
  <c r="F97" i="7"/>
  <c r="E97" i="7"/>
  <c r="D97" i="7"/>
  <c r="R96" i="7"/>
  <c r="Q96" i="7"/>
  <c r="P96" i="7"/>
  <c r="O96" i="7"/>
  <c r="N96" i="7"/>
  <c r="K96" i="7"/>
  <c r="J96" i="7"/>
  <c r="I96" i="7"/>
  <c r="H96" i="7"/>
  <c r="G96" i="7"/>
  <c r="F96" i="7"/>
  <c r="E96" i="7"/>
  <c r="D96" i="7"/>
  <c r="R95" i="7"/>
  <c r="Q95" i="7"/>
  <c r="P95" i="7"/>
  <c r="O95" i="7"/>
  <c r="N95" i="7"/>
  <c r="K95" i="7"/>
  <c r="J95" i="7"/>
  <c r="I95" i="7"/>
  <c r="H95" i="7"/>
  <c r="G95" i="7"/>
  <c r="F95" i="7"/>
  <c r="E95" i="7"/>
  <c r="D95" i="7"/>
  <c r="R94" i="7"/>
  <c r="Q94" i="7"/>
  <c r="P94" i="7"/>
  <c r="O94" i="7"/>
  <c r="N94" i="7"/>
  <c r="K94" i="7"/>
  <c r="J94" i="7"/>
  <c r="I94" i="7"/>
  <c r="H94" i="7"/>
  <c r="G94" i="7"/>
  <c r="F94" i="7"/>
  <c r="E94" i="7"/>
  <c r="D94" i="7"/>
  <c r="R93" i="7"/>
  <c r="Q93" i="7"/>
  <c r="P93" i="7"/>
  <c r="O93" i="7"/>
  <c r="N93" i="7"/>
  <c r="K93" i="7"/>
  <c r="J93" i="7"/>
  <c r="I93" i="7"/>
  <c r="H93" i="7"/>
  <c r="G93" i="7"/>
  <c r="F93" i="7"/>
  <c r="E93" i="7"/>
  <c r="D93" i="7"/>
  <c r="R92" i="7"/>
  <c r="Q92" i="7"/>
  <c r="P92" i="7"/>
  <c r="O92" i="7"/>
  <c r="N92" i="7"/>
  <c r="K92" i="7"/>
  <c r="J92" i="7"/>
  <c r="I92" i="7"/>
  <c r="H92" i="7"/>
  <c r="G92" i="7"/>
  <c r="F92" i="7"/>
  <c r="E92" i="7"/>
  <c r="D92" i="7"/>
  <c r="R90" i="7"/>
  <c r="Q90" i="7"/>
  <c r="P90" i="7"/>
  <c r="O90" i="7"/>
  <c r="N90" i="7"/>
  <c r="K90" i="7"/>
  <c r="J90" i="7"/>
  <c r="I90" i="7"/>
  <c r="H90" i="7"/>
  <c r="G90" i="7"/>
  <c r="F90" i="7"/>
  <c r="E90" i="7"/>
  <c r="D90" i="7"/>
  <c r="R89" i="7"/>
  <c r="Q89" i="7"/>
  <c r="P89" i="7"/>
  <c r="O89" i="7"/>
  <c r="N89" i="7"/>
  <c r="K89" i="7"/>
  <c r="J89" i="7"/>
  <c r="I89" i="7"/>
  <c r="H89" i="7"/>
  <c r="G89" i="7"/>
  <c r="F89" i="7"/>
  <c r="E89" i="7"/>
  <c r="D89" i="7"/>
  <c r="R88" i="7"/>
  <c r="Q88" i="7"/>
  <c r="P88" i="7"/>
  <c r="O88" i="7"/>
  <c r="N88" i="7"/>
  <c r="K88" i="7"/>
  <c r="J88" i="7"/>
  <c r="I88" i="7"/>
  <c r="H88" i="7"/>
  <c r="G88" i="7"/>
  <c r="F88" i="7"/>
  <c r="E88" i="7"/>
  <c r="D88" i="7"/>
  <c r="R87" i="7"/>
  <c r="Q87" i="7"/>
  <c r="P87" i="7"/>
  <c r="O87" i="7"/>
  <c r="N87" i="7"/>
  <c r="K87" i="7"/>
  <c r="J87" i="7"/>
  <c r="I87" i="7"/>
  <c r="H87" i="7"/>
  <c r="G87" i="7"/>
  <c r="F87" i="7"/>
  <c r="E87" i="7"/>
  <c r="D87" i="7"/>
  <c r="R86" i="7"/>
  <c r="Q86" i="7"/>
  <c r="P86" i="7"/>
  <c r="O86" i="7"/>
  <c r="N86" i="7"/>
  <c r="K86" i="7"/>
  <c r="J86" i="7"/>
  <c r="I86" i="7"/>
  <c r="H86" i="7"/>
  <c r="G86" i="7"/>
  <c r="F86" i="7"/>
  <c r="E86" i="7"/>
  <c r="D86" i="7"/>
  <c r="R85" i="7"/>
  <c r="Q85" i="7"/>
  <c r="P85" i="7"/>
  <c r="O85" i="7"/>
  <c r="N85" i="7"/>
  <c r="K85" i="7"/>
  <c r="J85" i="7"/>
  <c r="I85" i="7"/>
  <c r="H85" i="7"/>
  <c r="G85" i="7"/>
  <c r="F85" i="7"/>
  <c r="E85" i="7"/>
  <c r="D85" i="7"/>
  <c r="R80" i="7"/>
  <c r="Q80" i="7"/>
  <c r="P80" i="7"/>
  <c r="O80" i="7"/>
  <c r="N80" i="7"/>
  <c r="K80" i="7"/>
  <c r="J80" i="7"/>
  <c r="I80" i="7"/>
  <c r="H80" i="7"/>
  <c r="G80" i="7"/>
  <c r="F80" i="7"/>
  <c r="E80" i="7"/>
  <c r="D80" i="7"/>
  <c r="R79" i="7"/>
  <c r="Q79" i="7"/>
  <c r="P79" i="7"/>
  <c r="O79" i="7"/>
  <c r="N79" i="7"/>
  <c r="K79" i="7"/>
  <c r="J79" i="7"/>
  <c r="I79" i="7"/>
  <c r="H79" i="7"/>
  <c r="G79" i="7"/>
  <c r="F79" i="7"/>
  <c r="E79" i="7"/>
  <c r="D79" i="7"/>
  <c r="R78" i="7"/>
  <c r="Q78" i="7"/>
  <c r="P78" i="7"/>
  <c r="O78" i="7"/>
  <c r="N78" i="7"/>
  <c r="K78" i="7"/>
  <c r="J78" i="7"/>
  <c r="I78" i="7"/>
  <c r="H78" i="7"/>
  <c r="G78" i="7"/>
  <c r="F78" i="7"/>
  <c r="E78" i="7"/>
  <c r="D78" i="7"/>
  <c r="R77" i="7"/>
  <c r="Q77" i="7"/>
  <c r="P77" i="7"/>
  <c r="O77" i="7"/>
  <c r="N77" i="7"/>
  <c r="K77" i="7"/>
  <c r="J77" i="7"/>
  <c r="I77" i="7"/>
  <c r="H77" i="7"/>
  <c r="G77" i="7"/>
  <c r="F77" i="7"/>
  <c r="E77" i="7"/>
  <c r="D77" i="7"/>
  <c r="R65" i="7"/>
  <c r="Q65" i="7"/>
  <c r="P65" i="7"/>
  <c r="O65" i="7"/>
  <c r="N65" i="7"/>
  <c r="K65" i="7"/>
  <c r="J65" i="7"/>
  <c r="I65" i="7"/>
  <c r="H65" i="7"/>
  <c r="G65" i="7"/>
  <c r="F65" i="7"/>
  <c r="E65" i="7"/>
  <c r="D65" i="7"/>
  <c r="R64" i="7"/>
  <c r="Q64" i="7"/>
  <c r="P64" i="7"/>
  <c r="O64" i="7"/>
  <c r="K64" i="7"/>
  <c r="J64" i="7"/>
  <c r="I64" i="7"/>
  <c r="H64" i="7"/>
  <c r="G64" i="7"/>
  <c r="F64" i="7"/>
  <c r="E64" i="7"/>
  <c r="D64" i="7"/>
  <c r="R63" i="7"/>
  <c r="Q63" i="7"/>
  <c r="P63" i="7"/>
  <c r="O63" i="7"/>
  <c r="N63" i="7"/>
  <c r="K63" i="7"/>
  <c r="J63" i="7"/>
  <c r="I63" i="7"/>
  <c r="H63" i="7"/>
  <c r="G63" i="7"/>
  <c r="F63" i="7"/>
  <c r="E63" i="7"/>
  <c r="D63" i="7"/>
  <c r="R62" i="7"/>
  <c r="Q62" i="7"/>
  <c r="P62" i="7"/>
  <c r="O62" i="7"/>
  <c r="K62" i="7"/>
  <c r="J62" i="7"/>
  <c r="I62" i="7"/>
  <c r="H62" i="7"/>
  <c r="G62" i="7"/>
  <c r="F62" i="7"/>
  <c r="E62" i="7"/>
  <c r="D62" i="7"/>
  <c r="R61" i="7"/>
  <c r="Q61" i="7"/>
  <c r="P61" i="7"/>
  <c r="O61" i="7"/>
  <c r="N61" i="7"/>
  <c r="K61" i="7"/>
  <c r="J61" i="7"/>
  <c r="I61" i="7"/>
  <c r="H61" i="7"/>
  <c r="G61" i="7"/>
  <c r="F61" i="7"/>
  <c r="E61" i="7"/>
  <c r="D61" i="7"/>
  <c r="R45" i="7"/>
  <c r="Q45" i="7"/>
  <c r="P45" i="7"/>
  <c r="O45" i="7"/>
  <c r="N45" i="7"/>
  <c r="K45" i="7"/>
  <c r="J45" i="7"/>
  <c r="I45" i="7"/>
  <c r="H45" i="7"/>
  <c r="G45" i="7"/>
  <c r="F45" i="7"/>
  <c r="E45" i="7"/>
  <c r="D45" i="7"/>
  <c r="R44" i="7"/>
  <c r="Q44" i="7"/>
  <c r="P44" i="7"/>
  <c r="O44" i="7"/>
  <c r="N44" i="7"/>
  <c r="K44" i="7"/>
  <c r="J44" i="7"/>
  <c r="I44" i="7"/>
  <c r="H44" i="7"/>
  <c r="G44" i="7"/>
  <c r="F44" i="7"/>
  <c r="E44" i="7"/>
  <c r="D44" i="7"/>
  <c r="R43" i="7"/>
  <c r="Q43" i="7"/>
  <c r="P43" i="7"/>
  <c r="O43" i="7"/>
  <c r="N43" i="7"/>
  <c r="K43" i="7"/>
  <c r="J43" i="7"/>
  <c r="I43" i="7"/>
  <c r="H43" i="7"/>
  <c r="G43" i="7"/>
  <c r="F43" i="7"/>
  <c r="E43" i="7"/>
  <c r="D43" i="7"/>
  <c r="R42" i="7"/>
  <c r="Q42" i="7"/>
  <c r="P42" i="7"/>
  <c r="O42" i="7"/>
  <c r="N42" i="7"/>
  <c r="K42" i="7"/>
  <c r="J42" i="7"/>
  <c r="I42" i="7"/>
  <c r="H42" i="7"/>
  <c r="G42" i="7"/>
  <c r="F42" i="7"/>
  <c r="E42" i="7"/>
  <c r="D42" i="7"/>
  <c r="R41" i="7"/>
  <c r="Q41" i="7"/>
  <c r="P41" i="7"/>
  <c r="O41" i="7"/>
  <c r="N41" i="7"/>
  <c r="K41" i="7"/>
  <c r="J41" i="7"/>
  <c r="I41" i="7"/>
  <c r="H41" i="7"/>
  <c r="G41" i="7"/>
  <c r="F41" i="7"/>
  <c r="E41" i="7"/>
  <c r="D41" i="7"/>
  <c r="R40" i="7"/>
  <c r="Q40" i="7"/>
  <c r="P40" i="7"/>
  <c r="O40" i="7"/>
  <c r="N40" i="7"/>
  <c r="K40" i="7"/>
  <c r="J40" i="7"/>
  <c r="I40" i="7"/>
  <c r="H40" i="7"/>
  <c r="G40" i="7"/>
  <c r="F40" i="7"/>
  <c r="E40" i="7"/>
  <c r="D40" i="7"/>
  <c r="R39" i="7"/>
  <c r="Q39" i="7"/>
  <c r="P39" i="7"/>
  <c r="O39" i="7"/>
  <c r="N39" i="7"/>
  <c r="K39" i="7"/>
  <c r="J39" i="7"/>
  <c r="I39" i="7"/>
  <c r="H39" i="7"/>
  <c r="G39" i="7"/>
  <c r="F39" i="7"/>
  <c r="E39" i="7"/>
  <c r="D39" i="7"/>
  <c r="R59" i="7"/>
  <c r="Q59" i="7"/>
  <c r="P59" i="7"/>
  <c r="O59" i="7"/>
  <c r="N59" i="7"/>
  <c r="K59" i="7"/>
  <c r="J59" i="7"/>
  <c r="I59" i="7"/>
  <c r="H59" i="7"/>
  <c r="G59" i="7"/>
  <c r="F59" i="7"/>
  <c r="E59" i="7"/>
  <c r="D59" i="7"/>
  <c r="R58" i="7"/>
  <c r="Q58" i="7"/>
  <c r="P58" i="7"/>
  <c r="O58" i="7"/>
  <c r="N58" i="7"/>
  <c r="K58" i="7"/>
  <c r="J58" i="7"/>
  <c r="I58" i="7"/>
  <c r="H58" i="7"/>
  <c r="G58" i="7"/>
  <c r="F58" i="7"/>
  <c r="E58" i="7"/>
  <c r="D58" i="7"/>
  <c r="R57" i="7"/>
  <c r="Q57" i="7"/>
  <c r="P57" i="7"/>
  <c r="O57" i="7"/>
  <c r="N57" i="7"/>
  <c r="K57" i="7"/>
  <c r="J57" i="7"/>
  <c r="I57" i="7"/>
  <c r="H57" i="7"/>
  <c r="G57" i="7"/>
  <c r="F57" i="7"/>
  <c r="E57" i="7"/>
  <c r="D57" i="7"/>
  <c r="R56" i="7"/>
  <c r="Q56" i="7"/>
  <c r="P56" i="7"/>
  <c r="O56" i="7"/>
  <c r="N56" i="7"/>
  <c r="K56" i="7"/>
  <c r="J56" i="7"/>
  <c r="I56" i="7"/>
  <c r="H56" i="7"/>
  <c r="G56" i="7"/>
  <c r="F56" i="7"/>
  <c r="E56" i="7"/>
  <c r="D56" i="7"/>
  <c r="R55" i="7"/>
  <c r="Q55" i="7"/>
  <c r="P55" i="7"/>
  <c r="O55" i="7"/>
  <c r="N55" i="7"/>
  <c r="K55" i="7"/>
  <c r="J55" i="7"/>
  <c r="I55" i="7"/>
  <c r="H55" i="7"/>
  <c r="G55" i="7"/>
  <c r="F55" i="7"/>
  <c r="E55" i="7"/>
  <c r="D55" i="7"/>
  <c r="R54" i="7"/>
  <c r="Q54" i="7"/>
  <c r="P54" i="7"/>
  <c r="O54" i="7"/>
  <c r="N54" i="7"/>
  <c r="K54" i="7"/>
  <c r="J54" i="7"/>
  <c r="I54" i="7"/>
  <c r="H54" i="7"/>
  <c r="G54" i="7"/>
  <c r="F54" i="7"/>
  <c r="E54" i="7"/>
  <c r="D54" i="7"/>
  <c r="R15" i="7"/>
  <c r="Q15" i="7"/>
  <c r="P15" i="7"/>
  <c r="O15" i="7"/>
  <c r="N15" i="7"/>
  <c r="K15" i="7"/>
  <c r="J15" i="7"/>
  <c r="I15" i="7"/>
  <c r="H15" i="7"/>
  <c r="G15" i="7"/>
  <c r="F15" i="7"/>
  <c r="E15" i="7"/>
  <c r="D15" i="7"/>
  <c r="R14" i="7"/>
  <c r="Q14" i="7"/>
  <c r="P14" i="7"/>
  <c r="O14" i="7"/>
  <c r="N14" i="7"/>
  <c r="K14" i="7"/>
  <c r="J14" i="7"/>
  <c r="I14" i="7"/>
  <c r="H14" i="7"/>
  <c r="G14" i="7"/>
  <c r="F14" i="7"/>
  <c r="E14" i="7"/>
  <c r="D14" i="7"/>
  <c r="R13" i="7"/>
  <c r="Q13" i="7"/>
  <c r="P13" i="7"/>
  <c r="O13" i="7"/>
  <c r="N13" i="7"/>
  <c r="K13" i="7"/>
  <c r="J13" i="7"/>
  <c r="I13" i="7"/>
  <c r="H13" i="7"/>
  <c r="G13" i="7"/>
  <c r="F13" i="7"/>
  <c r="E13" i="7"/>
  <c r="D13" i="7"/>
  <c r="R12" i="7"/>
  <c r="Q12" i="7"/>
  <c r="P12" i="7"/>
  <c r="O12" i="7"/>
  <c r="N12" i="7"/>
  <c r="K12" i="7"/>
  <c r="J12" i="7"/>
  <c r="I12" i="7"/>
  <c r="H12" i="7"/>
  <c r="G12" i="7"/>
  <c r="F12" i="7"/>
  <c r="E12" i="7"/>
  <c r="D12" i="7"/>
  <c r="R11" i="7"/>
  <c r="Q11" i="7"/>
  <c r="P11" i="7"/>
  <c r="O11" i="7"/>
  <c r="N11" i="7"/>
  <c r="K11" i="7"/>
  <c r="J11" i="7"/>
  <c r="I11" i="7"/>
  <c r="H11" i="7"/>
  <c r="G11" i="7"/>
  <c r="F11" i="7"/>
  <c r="E11" i="7"/>
  <c r="D11" i="7"/>
  <c r="R10" i="7"/>
  <c r="Q10" i="7"/>
  <c r="P10" i="7"/>
  <c r="O10" i="7"/>
  <c r="N10" i="7"/>
  <c r="K10" i="7"/>
  <c r="J10" i="7"/>
  <c r="I10" i="7"/>
  <c r="H10" i="7"/>
  <c r="G10" i="7"/>
  <c r="F10" i="7"/>
  <c r="E10" i="7"/>
  <c r="D10" i="7"/>
  <c r="R9" i="7"/>
  <c r="Q9" i="7"/>
  <c r="P9" i="7"/>
  <c r="O9" i="7"/>
  <c r="N9" i="7"/>
  <c r="K9" i="7"/>
  <c r="J9" i="7"/>
  <c r="I9" i="7"/>
  <c r="H9" i="7"/>
  <c r="G9" i="7"/>
  <c r="F9" i="7"/>
  <c r="E9" i="7"/>
  <c r="D9" i="7"/>
  <c r="R8" i="7"/>
  <c r="Q8" i="7"/>
  <c r="P8" i="7"/>
  <c r="O8" i="7"/>
  <c r="N8" i="7"/>
  <c r="K8" i="7"/>
  <c r="J8" i="7"/>
  <c r="I8" i="7"/>
  <c r="H8" i="7"/>
  <c r="G8" i="7"/>
  <c r="F8" i="7"/>
  <c r="E8" i="7"/>
  <c r="D8" i="7"/>
  <c r="R7" i="7"/>
  <c r="Q7" i="7"/>
  <c r="P7" i="7"/>
  <c r="O7" i="7"/>
  <c r="N7" i="7"/>
  <c r="K7" i="7"/>
  <c r="J7" i="7"/>
  <c r="I7" i="7"/>
  <c r="H7" i="7"/>
  <c r="G7" i="7"/>
  <c r="F7" i="7"/>
  <c r="E7" i="7"/>
  <c r="D7" i="7"/>
  <c r="R6" i="7"/>
  <c r="Q6" i="7"/>
  <c r="P6" i="7"/>
  <c r="O6" i="7"/>
  <c r="N6" i="7"/>
  <c r="K6" i="7"/>
  <c r="J6" i="7"/>
  <c r="I6" i="7"/>
  <c r="H6" i="7"/>
  <c r="G6" i="7"/>
  <c r="F6" i="7"/>
  <c r="E6" i="7"/>
  <c r="D6" i="7"/>
  <c r="R5" i="7"/>
  <c r="Q5" i="7"/>
  <c r="P5" i="7"/>
  <c r="O5" i="7"/>
  <c r="N5" i="7"/>
  <c r="K5" i="7"/>
  <c r="J5" i="7"/>
  <c r="I5" i="7"/>
  <c r="H5" i="7"/>
  <c r="G5" i="7"/>
  <c r="F5" i="7"/>
  <c r="E5" i="7"/>
  <c r="D5" i="7"/>
  <c r="R4" i="7"/>
  <c r="Q4" i="7"/>
  <c r="P4" i="7"/>
  <c r="O4" i="7"/>
  <c r="N4" i="7"/>
  <c r="K4" i="7"/>
  <c r="J4" i="7"/>
  <c r="I4" i="7"/>
  <c r="H4" i="7"/>
  <c r="G4" i="7"/>
  <c r="F4" i="7"/>
  <c r="E4" i="7"/>
  <c r="D4" i="7"/>
  <c r="R98" i="9"/>
  <c r="Q98" i="9"/>
  <c r="P98" i="9"/>
  <c r="O98" i="9"/>
  <c r="N98" i="9"/>
  <c r="K98" i="9"/>
  <c r="J98" i="9"/>
  <c r="I98" i="9"/>
  <c r="H98" i="9"/>
  <c r="G98" i="9"/>
  <c r="F98" i="9"/>
  <c r="E98" i="9"/>
  <c r="D98" i="9"/>
  <c r="R97" i="9"/>
  <c r="Q97" i="9"/>
  <c r="P97" i="9"/>
  <c r="O97" i="9"/>
  <c r="N97" i="9"/>
  <c r="K97" i="9"/>
  <c r="J97" i="9"/>
  <c r="I97" i="9"/>
  <c r="H97" i="9"/>
  <c r="G97" i="9"/>
  <c r="F97" i="9"/>
  <c r="E97" i="9"/>
  <c r="D97" i="9"/>
  <c r="R96" i="9"/>
  <c r="Q96" i="9"/>
  <c r="P96" i="9"/>
  <c r="O96" i="9"/>
  <c r="N96" i="9"/>
  <c r="K96" i="9"/>
  <c r="J96" i="9"/>
  <c r="I96" i="9"/>
  <c r="H96" i="9"/>
  <c r="G96" i="9"/>
  <c r="F96" i="9"/>
  <c r="E96" i="9"/>
  <c r="D96" i="9"/>
  <c r="R95" i="9"/>
  <c r="Q95" i="9"/>
  <c r="P95" i="9"/>
  <c r="O95" i="9"/>
  <c r="N95" i="9"/>
  <c r="K95" i="9"/>
  <c r="J95" i="9"/>
  <c r="I95" i="9"/>
  <c r="H95" i="9"/>
  <c r="G95" i="9"/>
  <c r="F95" i="9"/>
  <c r="E95" i="9"/>
  <c r="D95" i="9"/>
  <c r="R94" i="9"/>
  <c r="Q94" i="9"/>
  <c r="P94" i="9"/>
  <c r="O94" i="9"/>
  <c r="N94" i="9"/>
  <c r="K94" i="9"/>
  <c r="J94" i="9"/>
  <c r="I94" i="9"/>
  <c r="H94" i="9"/>
  <c r="G94" i="9"/>
  <c r="F94" i="9"/>
  <c r="E94" i="9"/>
  <c r="D94" i="9"/>
  <c r="R93" i="9"/>
  <c r="Q93" i="9"/>
  <c r="P93" i="9"/>
  <c r="O93" i="9"/>
  <c r="N93" i="9"/>
  <c r="K93" i="9"/>
  <c r="J93" i="9"/>
  <c r="I93" i="9"/>
  <c r="H93" i="9"/>
  <c r="G93" i="9"/>
  <c r="F93" i="9"/>
  <c r="E93" i="9"/>
  <c r="D93" i="9"/>
  <c r="R92" i="9"/>
  <c r="Q92" i="9"/>
  <c r="P92" i="9"/>
  <c r="O92" i="9"/>
  <c r="N92" i="9"/>
  <c r="K92" i="9"/>
  <c r="J92" i="9"/>
  <c r="I92" i="9"/>
  <c r="H92" i="9"/>
  <c r="G92" i="9"/>
  <c r="F92" i="9"/>
  <c r="E92" i="9"/>
  <c r="D92" i="9"/>
  <c r="R91" i="9"/>
  <c r="Q91" i="9"/>
  <c r="P91" i="9"/>
  <c r="O91" i="9"/>
  <c r="N91" i="9"/>
  <c r="K91" i="9"/>
  <c r="J91" i="9"/>
  <c r="I91" i="9"/>
  <c r="H91" i="9"/>
  <c r="G91" i="9"/>
  <c r="F91" i="9"/>
  <c r="E91" i="9"/>
  <c r="D91" i="9"/>
  <c r="R90" i="9"/>
  <c r="Q90" i="9"/>
  <c r="P90" i="9"/>
  <c r="O90" i="9"/>
  <c r="N90" i="9"/>
  <c r="K90" i="9"/>
  <c r="J90" i="9"/>
  <c r="I90" i="9"/>
  <c r="H90" i="9"/>
  <c r="G90" i="9"/>
  <c r="F90" i="9"/>
  <c r="E90" i="9"/>
  <c r="D90" i="9"/>
  <c r="R89" i="9"/>
  <c r="Q89" i="9"/>
  <c r="P89" i="9"/>
  <c r="O89" i="9"/>
  <c r="N89" i="9"/>
  <c r="K89" i="9"/>
  <c r="J89" i="9"/>
  <c r="I89" i="9"/>
  <c r="H89" i="9"/>
  <c r="G89" i="9"/>
  <c r="F89" i="9"/>
  <c r="E89" i="9"/>
  <c r="D89" i="9"/>
  <c r="R88" i="9"/>
  <c r="Q88" i="9"/>
  <c r="P88" i="9"/>
  <c r="O88" i="9"/>
  <c r="N88" i="9"/>
  <c r="K88" i="9"/>
  <c r="J88" i="9"/>
  <c r="I88" i="9"/>
  <c r="H88" i="9"/>
  <c r="G88" i="9"/>
  <c r="F88" i="9"/>
  <c r="E88" i="9"/>
  <c r="D88" i="9"/>
  <c r="R87" i="9"/>
  <c r="Q87" i="9"/>
  <c r="P87" i="9"/>
  <c r="O87" i="9"/>
  <c r="N87" i="9"/>
  <c r="K87" i="9"/>
  <c r="J87" i="9"/>
  <c r="I87" i="9"/>
  <c r="H87" i="9"/>
  <c r="G87" i="9"/>
  <c r="F87" i="9"/>
  <c r="E87" i="9"/>
  <c r="D87" i="9"/>
  <c r="R86" i="9"/>
  <c r="Q86" i="9"/>
  <c r="P86" i="9"/>
  <c r="O86" i="9"/>
  <c r="N86" i="9"/>
  <c r="K86" i="9"/>
  <c r="J86" i="9"/>
  <c r="I86" i="9"/>
  <c r="H86" i="9"/>
  <c r="G86" i="9"/>
  <c r="F86" i="9"/>
  <c r="E86" i="9"/>
  <c r="D86" i="9"/>
  <c r="R50" i="9"/>
  <c r="Q50" i="9"/>
  <c r="P50" i="9"/>
  <c r="O50" i="9"/>
  <c r="N50" i="9"/>
  <c r="K50" i="9"/>
  <c r="J50" i="9"/>
  <c r="I50" i="9"/>
  <c r="H50" i="9"/>
  <c r="G50" i="9"/>
  <c r="F50" i="9"/>
  <c r="E50" i="9"/>
  <c r="D50" i="9"/>
  <c r="R49" i="9"/>
  <c r="Q49" i="9"/>
  <c r="P49" i="9"/>
  <c r="O49" i="9"/>
  <c r="N49" i="9"/>
  <c r="K49" i="9"/>
  <c r="J49" i="9"/>
  <c r="I49" i="9"/>
  <c r="H49" i="9"/>
  <c r="G49" i="9"/>
  <c r="F49" i="9"/>
  <c r="E49" i="9"/>
  <c r="D49" i="9"/>
  <c r="R48" i="9"/>
  <c r="Q48" i="9"/>
  <c r="P48" i="9"/>
  <c r="O48" i="9"/>
  <c r="N48" i="9"/>
  <c r="K48" i="9"/>
  <c r="J48" i="9"/>
  <c r="I48" i="9"/>
  <c r="H48" i="9"/>
  <c r="G48" i="9"/>
  <c r="F48" i="9"/>
  <c r="E48" i="9"/>
  <c r="D48" i="9"/>
  <c r="R47" i="9"/>
  <c r="Q47" i="9"/>
  <c r="P47" i="9"/>
  <c r="O47" i="9"/>
  <c r="N47" i="9"/>
  <c r="K47" i="9"/>
  <c r="J47" i="9"/>
  <c r="I47" i="9"/>
  <c r="H47" i="9"/>
  <c r="G47" i="9"/>
  <c r="F47" i="9"/>
  <c r="E47" i="9"/>
  <c r="D47" i="9"/>
  <c r="R46" i="9"/>
  <c r="Q46" i="9"/>
  <c r="P46" i="9"/>
  <c r="O46" i="9"/>
  <c r="N46" i="9"/>
  <c r="K46" i="9"/>
  <c r="J46" i="9"/>
  <c r="I46" i="9"/>
  <c r="H46" i="9"/>
  <c r="G46" i="9"/>
  <c r="F46" i="9"/>
  <c r="E46" i="9"/>
  <c r="D46" i="9"/>
  <c r="R45" i="9"/>
  <c r="Q45" i="9"/>
  <c r="P45" i="9"/>
  <c r="O45" i="9"/>
  <c r="N45" i="9"/>
  <c r="K45" i="9"/>
  <c r="J45" i="9"/>
  <c r="I45" i="9"/>
  <c r="H45" i="9"/>
  <c r="G45" i="9"/>
  <c r="F45" i="9"/>
  <c r="E45" i="9"/>
  <c r="D45" i="9"/>
  <c r="R44" i="9"/>
  <c r="Q44" i="9"/>
  <c r="P44" i="9"/>
  <c r="O44" i="9"/>
  <c r="N44" i="9"/>
  <c r="K44" i="9"/>
  <c r="J44" i="9"/>
  <c r="I44" i="9"/>
  <c r="H44" i="9"/>
  <c r="G44" i="9"/>
  <c r="F44" i="9"/>
  <c r="E44" i="9"/>
  <c r="D44" i="9"/>
  <c r="R43" i="9"/>
  <c r="Q43" i="9"/>
  <c r="P43" i="9"/>
  <c r="O43" i="9"/>
  <c r="N43" i="9"/>
  <c r="K43" i="9"/>
  <c r="J43" i="9"/>
  <c r="I43" i="9"/>
  <c r="H43" i="9"/>
  <c r="G43" i="9"/>
  <c r="F43" i="9"/>
  <c r="E43" i="9"/>
  <c r="D43" i="9"/>
  <c r="R42" i="9"/>
  <c r="Q42" i="9"/>
  <c r="P42" i="9"/>
  <c r="O42" i="9"/>
  <c r="N42" i="9"/>
  <c r="K42" i="9"/>
  <c r="J42" i="9"/>
  <c r="I42" i="9"/>
  <c r="H42" i="9"/>
  <c r="G42" i="9"/>
  <c r="F42" i="9"/>
  <c r="E42" i="9"/>
  <c r="D42" i="9"/>
  <c r="R41" i="9"/>
  <c r="Q41" i="9"/>
  <c r="P41" i="9"/>
  <c r="O41" i="9"/>
  <c r="N41" i="9"/>
  <c r="K41" i="9"/>
  <c r="J41" i="9"/>
  <c r="I41" i="9"/>
  <c r="H41" i="9"/>
  <c r="G41" i="9"/>
  <c r="F41" i="9"/>
  <c r="E41" i="9"/>
  <c r="D41" i="9"/>
  <c r="R40" i="9"/>
  <c r="Q40" i="9"/>
  <c r="P40" i="9"/>
  <c r="O40" i="9"/>
  <c r="N40" i="9"/>
  <c r="K40" i="9"/>
  <c r="J40" i="9"/>
  <c r="I40" i="9"/>
  <c r="H40" i="9"/>
  <c r="G40" i="9"/>
  <c r="F40" i="9"/>
  <c r="E40" i="9"/>
  <c r="D40" i="9"/>
  <c r="R39" i="9"/>
  <c r="Q39" i="9"/>
  <c r="P39" i="9"/>
  <c r="O39" i="9"/>
  <c r="N39" i="9"/>
  <c r="K39" i="9"/>
  <c r="J39" i="9"/>
  <c r="I39" i="9"/>
  <c r="H39" i="9"/>
  <c r="G39" i="9"/>
  <c r="F39" i="9"/>
  <c r="E39" i="9"/>
  <c r="D39" i="9"/>
  <c r="R38" i="9"/>
  <c r="Q38" i="9"/>
  <c r="P38" i="9"/>
  <c r="O38" i="9"/>
  <c r="N38" i="9"/>
  <c r="K38" i="9"/>
  <c r="J38" i="9"/>
  <c r="I38" i="9"/>
  <c r="H38" i="9"/>
  <c r="G38" i="9"/>
  <c r="F38" i="9"/>
  <c r="E38" i="9"/>
  <c r="D38" i="9"/>
  <c r="R37" i="9"/>
  <c r="Q37" i="9"/>
  <c r="P37" i="9"/>
  <c r="O37" i="9"/>
  <c r="N37" i="9"/>
  <c r="K37" i="9"/>
  <c r="J37" i="9"/>
  <c r="I37" i="9"/>
  <c r="H37" i="9"/>
  <c r="G37" i="9"/>
  <c r="F37" i="9"/>
  <c r="E37" i="9"/>
  <c r="D37" i="9"/>
  <c r="R36" i="9"/>
  <c r="Q36" i="9"/>
  <c r="P36" i="9"/>
  <c r="O36" i="9"/>
  <c r="N36" i="9"/>
  <c r="K36" i="9"/>
  <c r="J36" i="9"/>
  <c r="I36" i="9"/>
  <c r="H36" i="9"/>
  <c r="G36" i="9"/>
  <c r="F36" i="9"/>
  <c r="E36" i="9"/>
  <c r="D36" i="9"/>
  <c r="R110" i="9"/>
  <c r="Q110" i="9"/>
  <c r="P110" i="9"/>
  <c r="O110" i="9"/>
  <c r="N110" i="9"/>
  <c r="K110" i="9"/>
  <c r="J110" i="9"/>
  <c r="I110" i="9"/>
  <c r="H110" i="9"/>
  <c r="G110" i="9"/>
  <c r="F110" i="9"/>
  <c r="E110" i="9"/>
  <c r="D110" i="9"/>
  <c r="R109" i="9"/>
  <c r="Q109" i="9"/>
  <c r="P109" i="9"/>
  <c r="O109" i="9"/>
  <c r="N109" i="9"/>
  <c r="K109" i="9"/>
  <c r="J109" i="9"/>
  <c r="I109" i="9"/>
  <c r="H109" i="9"/>
  <c r="G109" i="9"/>
  <c r="F109" i="9"/>
  <c r="E109" i="9"/>
  <c r="D109" i="9"/>
  <c r="R108" i="9"/>
  <c r="Q108" i="9"/>
  <c r="P108" i="9"/>
  <c r="O108" i="9"/>
  <c r="N108" i="9"/>
  <c r="K108" i="9"/>
  <c r="J108" i="9"/>
  <c r="I108" i="9"/>
  <c r="H108" i="9"/>
  <c r="G108" i="9"/>
  <c r="F108" i="9"/>
  <c r="E108" i="9"/>
  <c r="D108" i="9"/>
  <c r="R107" i="9"/>
  <c r="Q107" i="9"/>
  <c r="P107" i="9"/>
  <c r="O107" i="9"/>
  <c r="N107" i="9"/>
  <c r="K107" i="9"/>
  <c r="J107" i="9"/>
  <c r="I107" i="9"/>
  <c r="H107" i="9"/>
  <c r="G107" i="9"/>
  <c r="F107" i="9"/>
  <c r="E107" i="9"/>
  <c r="D107" i="9"/>
  <c r="R84" i="9"/>
  <c r="Q84" i="9"/>
  <c r="P84" i="9"/>
  <c r="O84" i="9"/>
  <c r="N84" i="9"/>
  <c r="K84" i="9"/>
  <c r="J84" i="9"/>
  <c r="I84" i="9"/>
  <c r="H84" i="9"/>
  <c r="G84" i="9"/>
  <c r="F84" i="9"/>
  <c r="E84" i="9"/>
  <c r="D84" i="9"/>
  <c r="R83" i="9"/>
  <c r="Q83" i="9"/>
  <c r="P83" i="9"/>
  <c r="O83" i="9"/>
  <c r="N83" i="9"/>
  <c r="K83" i="9"/>
  <c r="J83" i="9"/>
  <c r="I83" i="9"/>
  <c r="H83" i="9"/>
  <c r="G83" i="9"/>
  <c r="F83" i="9"/>
  <c r="E83" i="9"/>
  <c r="D83" i="9"/>
  <c r="R82" i="9"/>
  <c r="Q82" i="9"/>
  <c r="P82" i="9"/>
  <c r="O82" i="9"/>
  <c r="N82" i="9"/>
  <c r="K82" i="9"/>
  <c r="J82" i="9"/>
  <c r="I82" i="9"/>
  <c r="H82" i="9"/>
  <c r="G82" i="9"/>
  <c r="F82" i="9"/>
  <c r="E82" i="9"/>
  <c r="D82" i="9"/>
  <c r="R81" i="9"/>
  <c r="Q81" i="9"/>
  <c r="P81" i="9"/>
  <c r="O81" i="9"/>
  <c r="N81" i="9"/>
  <c r="K81" i="9"/>
  <c r="J81" i="9"/>
  <c r="I81" i="9"/>
  <c r="H81" i="9"/>
  <c r="G81" i="9"/>
  <c r="F81" i="9"/>
  <c r="E81" i="9"/>
  <c r="D81" i="9"/>
  <c r="R80" i="9"/>
  <c r="Q80" i="9"/>
  <c r="P80" i="9"/>
  <c r="O80" i="9"/>
  <c r="N80" i="9"/>
  <c r="K80" i="9"/>
  <c r="J80" i="9"/>
  <c r="I80" i="9"/>
  <c r="H80" i="9"/>
  <c r="G80" i="9"/>
  <c r="F80" i="9"/>
  <c r="E80" i="9"/>
  <c r="D80" i="9"/>
  <c r="R79" i="9"/>
  <c r="Q79" i="9"/>
  <c r="P79" i="9"/>
  <c r="O79" i="9"/>
  <c r="N79" i="9"/>
  <c r="K79" i="9"/>
  <c r="J79" i="9"/>
  <c r="I79" i="9"/>
  <c r="H79" i="9"/>
  <c r="G79" i="9"/>
  <c r="F79" i="9"/>
  <c r="E79" i="9"/>
  <c r="D79" i="9"/>
  <c r="R78" i="9"/>
  <c r="Q78" i="9"/>
  <c r="P78" i="9"/>
  <c r="O78" i="9"/>
  <c r="N78" i="9"/>
  <c r="K78" i="9"/>
  <c r="J78" i="9"/>
  <c r="I78" i="9"/>
  <c r="H78" i="9"/>
  <c r="G78" i="9"/>
  <c r="F78" i="9"/>
  <c r="E78" i="9"/>
  <c r="D78" i="9"/>
  <c r="R77" i="9"/>
  <c r="Q77" i="9"/>
  <c r="P77" i="9"/>
  <c r="O77" i="9"/>
  <c r="N77" i="9"/>
  <c r="K77" i="9"/>
  <c r="J77" i="9"/>
  <c r="I77" i="9"/>
  <c r="H77" i="9"/>
  <c r="G77" i="9"/>
  <c r="F77" i="9"/>
  <c r="E77" i="9"/>
  <c r="D77" i="9"/>
  <c r="R76" i="9"/>
  <c r="Q76" i="9"/>
  <c r="P76" i="9"/>
  <c r="O76" i="9"/>
  <c r="N76" i="9"/>
  <c r="K76" i="9"/>
  <c r="J76" i="9"/>
  <c r="I76" i="9"/>
  <c r="H76" i="9"/>
  <c r="G76" i="9"/>
  <c r="F76" i="9"/>
  <c r="E76" i="9"/>
  <c r="D76" i="9"/>
  <c r="R75" i="9"/>
  <c r="Q75" i="9"/>
  <c r="P75" i="9"/>
  <c r="O75" i="9"/>
  <c r="N75" i="9"/>
  <c r="K75" i="9"/>
  <c r="J75" i="9"/>
  <c r="I75" i="9"/>
  <c r="H75" i="9"/>
  <c r="G75" i="9"/>
  <c r="F75" i="9"/>
  <c r="E75" i="9"/>
  <c r="D75" i="9"/>
  <c r="R74" i="9"/>
  <c r="Q74" i="9"/>
  <c r="P74" i="9"/>
  <c r="O74" i="9"/>
  <c r="N74" i="9"/>
  <c r="K74" i="9"/>
  <c r="J74" i="9"/>
  <c r="I74" i="9"/>
  <c r="H74" i="9"/>
  <c r="G74" i="9"/>
  <c r="F74" i="9"/>
  <c r="E74" i="9"/>
  <c r="D74" i="9"/>
  <c r="R73" i="9"/>
  <c r="Q73" i="9"/>
  <c r="P73" i="9"/>
  <c r="O73" i="9"/>
  <c r="N73" i="9"/>
  <c r="K73" i="9"/>
  <c r="J73" i="9"/>
  <c r="I73" i="9"/>
  <c r="H73" i="9"/>
  <c r="G73" i="9"/>
  <c r="F73" i="9"/>
  <c r="E73" i="9"/>
  <c r="D73" i="9"/>
  <c r="R72" i="9"/>
  <c r="Q72" i="9"/>
  <c r="P72" i="9"/>
  <c r="O72" i="9"/>
  <c r="N72" i="9"/>
  <c r="K72" i="9"/>
  <c r="J72" i="9"/>
  <c r="I72" i="9"/>
  <c r="H72" i="9"/>
  <c r="G72" i="9"/>
  <c r="F72" i="9"/>
  <c r="E72" i="9"/>
  <c r="D72" i="9"/>
  <c r="R71" i="9"/>
  <c r="Q71" i="9"/>
  <c r="P71" i="9"/>
  <c r="O71" i="9"/>
  <c r="N71" i="9"/>
  <c r="K71" i="9"/>
  <c r="J71" i="9"/>
  <c r="I71" i="9"/>
  <c r="H71" i="9"/>
  <c r="G71" i="9"/>
  <c r="F71" i="9"/>
  <c r="E71" i="9"/>
  <c r="D71" i="9"/>
  <c r="R70" i="9"/>
  <c r="Q70" i="9"/>
  <c r="P70" i="9"/>
  <c r="O70" i="9"/>
  <c r="N70" i="9"/>
  <c r="K70" i="9"/>
  <c r="J70" i="9"/>
  <c r="I70" i="9"/>
  <c r="H70" i="9"/>
  <c r="G70" i="9"/>
  <c r="F70" i="9"/>
  <c r="E70" i="9"/>
  <c r="D70" i="9"/>
  <c r="R69" i="9"/>
  <c r="Q69" i="9"/>
  <c r="P69" i="9"/>
  <c r="O69" i="9"/>
  <c r="N69" i="9"/>
  <c r="K69" i="9"/>
  <c r="J69" i="9"/>
  <c r="I69" i="9"/>
  <c r="H69" i="9"/>
  <c r="G69" i="9"/>
  <c r="F69" i="9"/>
  <c r="E69" i="9"/>
  <c r="D69" i="9"/>
  <c r="R68" i="9"/>
  <c r="Q68" i="9"/>
  <c r="P68" i="9"/>
  <c r="O68" i="9"/>
  <c r="N68" i="9"/>
  <c r="K68" i="9"/>
  <c r="J68" i="9"/>
  <c r="I68" i="9"/>
  <c r="H68" i="9"/>
  <c r="G68" i="9"/>
  <c r="F68" i="9"/>
  <c r="E68" i="9"/>
  <c r="D68" i="9"/>
  <c r="R67" i="9"/>
  <c r="Q67" i="9"/>
  <c r="P67" i="9"/>
  <c r="O67" i="9"/>
  <c r="N67" i="9"/>
  <c r="K67" i="9"/>
  <c r="J67" i="9"/>
  <c r="I67" i="9"/>
  <c r="H67" i="9"/>
  <c r="G67" i="9"/>
  <c r="F67" i="9"/>
  <c r="E67" i="9"/>
  <c r="D67" i="9"/>
  <c r="R66" i="9"/>
  <c r="Q66" i="9"/>
  <c r="P66" i="9"/>
  <c r="O66" i="9"/>
  <c r="N66" i="9"/>
  <c r="K66" i="9"/>
  <c r="J66" i="9"/>
  <c r="I66" i="9"/>
  <c r="H66" i="9"/>
  <c r="G66" i="9"/>
  <c r="F66" i="9"/>
  <c r="E66" i="9"/>
  <c r="D66" i="9"/>
  <c r="R64" i="9"/>
  <c r="Q64" i="9"/>
  <c r="P64" i="9"/>
  <c r="O64" i="9"/>
  <c r="N64" i="9"/>
  <c r="K64" i="9"/>
  <c r="J64" i="9"/>
  <c r="I64" i="9"/>
  <c r="H64" i="9"/>
  <c r="G64" i="9"/>
  <c r="F64" i="9"/>
  <c r="E64" i="9"/>
  <c r="D64" i="9"/>
  <c r="R63" i="9"/>
  <c r="Q63" i="9"/>
  <c r="P63" i="9"/>
  <c r="O63" i="9"/>
  <c r="N63" i="9"/>
  <c r="K63" i="9"/>
  <c r="J63" i="9"/>
  <c r="I63" i="9"/>
  <c r="H63" i="9"/>
  <c r="G63" i="9"/>
  <c r="F63" i="9"/>
  <c r="E63" i="9"/>
  <c r="D63" i="9"/>
  <c r="R62" i="9"/>
  <c r="Q62" i="9"/>
  <c r="P62" i="9"/>
  <c r="O62" i="9"/>
  <c r="N62" i="9"/>
  <c r="K62" i="9"/>
  <c r="J62" i="9"/>
  <c r="I62" i="9"/>
  <c r="H62" i="9"/>
  <c r="G62" i="9"/>
  <c r="F62" i="9"/>
  <c r="E62" i="9"/>
  <c r="D62" i="9"/>
  <c r="R61" i="9"/>
  <c r="Q61" i="9"/>
  <c r="P61" i="9"/>
  <c r="O61" i="9"/>
  <c r="N61" i="9"/>
  <c r="K61" i="9"/>
  <c r="J61" i="9"/>
  <c r="I61" i="9"/>
  <c r="H61" i="9"/>
  <c r="G61" i="9"/>
  <c r="F61" i="9"/>
  <c r="E61" i="9"/>
  <c r="D61" i="9"/>
  <c r="R59" i="9"/>
  <c r="Q59" i="9"/>
  <c r="P59" i="9"/>
  <c r="O59" i="9"/>
  <c r="N59" i="9"/>
  <c r="K59" i="9"/>
  <c r="J59" i="9"/>
  <c r="I59" i="9"/>
  <c r="H59" i="9"/>
  <c r="G59" i="9"/>
  <c r="F59" i="9"/>
  <c r="E59" i="9"/>
  <c r="D59" i="9"/>
  <c r="R58" i="9"/>
  <c r="Q58" i="9"/>
  <c r="P58" i="9"/>
  <c r="O58" i="9"/>
  <c r="N58" i="9"/>
  <c r="K58" i="9"/>
  <c r="J58" i="9"/>
  <c r="I58" i="9"/>
  <c r="H58" i="9"/>
  <c r="G58" i="9"/>
  <c r="F58" i="9"/>
  <c r="E58" i="9"/>
  <c r="D58" i="9"/>
  <c r="R57" i="9"/>
  <c r="Q57" i="9"/>
  <c r="P57" i="9"/>
  <c r="O57" i="9"/>
  <c r="N57" i="9"/>
  <c r="K57" i="9"/>
  <c r="J57" i="9"/>
  <c r="I57" i="9"/>
  <c r="H57" i="9"/>
  <c r="G57" i="9"/>
  <c r="F57" i="9"/>
  <c r="E57" i="9"/>
  <c r="D57" i="9"/>
  <c r="R56" i="9"/>
  <c r="Q56" i="9"/>
  <c r="P56" i="9"/>
  <c r="O56" i="9"/>
  <c r="N56" i="9"/>
  <c r="K56" i="9"/>
  <c r="J56" i="9"/>
  <c r="I56" i="9"/>
  <c r="H56" i="9"/>
  <c r="G56" i="9"/>
  <c r="F56" i="9"/>
  <c r="E56" i="9"/>
  <c r="D56" i="9"/>
  <c r="R55" i="9"/>
  <c r="Q55" i="9"/>
  <c r="P55" i="9"/>
  <c r="O55" i="9"/>
  <c r="N55" i="9"/>
  <c r="K55" i="9"/>
  <c r="J55" i="9"/>
  <c r="I55" i="9"/>
  <c r="H55" i="9"/>
  <c r="G55" i="9"/>
  <c r="F55" i="9"/>
  <c r="E55" i="9"/>
  <c r="D55" i="9"/>
  <c r="R34" i="9"/>
  <c r="Q34" i="9"/>
  <c r="P34" i="9"/>
  <c r="O34" i="9"/>
  <c r="N34" i="9"/>
  <c r="K34" i="9"/>
  <c r="J34" i="9"/>
  <c r="I34" i="9"/>
  <c r="H34" i="9"/>
  <c r="G34" i="9"/>
  <c r="F34" i="9"/>
  <c r="E34" i="9"/>
  <c r="D34" i="9"/>
  <c r="R33" i="9"/>
  <c r="Q33" i="9"/>
  <c r="P33" i="9"/>
  <c r="O33" i="9"/>
  <c r="N33" i="9"/>
  <c r="K33" i="9"/>
  <c r="J33" i="9"/>
  <c r="I33" i="9"/>
  <c r="H33" i="9"/>
  <c r="G33" i="9"/>
  <c r="F33" i="9"/>
  <c r="E33" i="9"/>
  <c r="D33" i="9"/>
  <c r="R32" i="9"/>
  <c r="Q32" i="9"/>
  <c r="P32" i="9"/>
  <c r="O32" i="9"/>
  <c r="N32" i="9"/>
  <c r="K32" i="9"/>
  <c r="J32" i="9"/>
  <c r="I32" i="9"/>
  <c r="H32" i="9"/>
  <c r="G32" i="9"/>
  <c r="F32" i="9"/>
  <c r="E32" i="9"/>
  <c r="D32" i="9"/>
  <c r="R31" i="9"/>
  <c r="Q31" i="9"/>
  <c r="P31" i="9"/>
  <c r="O31" i="9"/>
  <c r="N31" i="9"/>
  <c r="K31" i="9"/>
  <c r="J31" i="9"/>
  <c r="I31" i="9"/>
  <c r="H31" i="9"/>
  <c r="G31" i="9"/>
  <c r="F31" i="9"/>
  <c r="E31" i="9"/>
  <c r="D31" i="9"/>
  <c r="R30" i="9"/>
  <c r="Q30" i="9"/>
  <c r="P30" i="9"/>
  <c r="O30" i="9"/>
  <c r="N30" i="9"/>
  <c r="K30" i="9"/>
  <c r="J30" i="9"/>
  <c r="I30" i="9"/>
  <c r="H30" i="9"/>
  <c r="G30" i="9"/>
  <c r="F30" i="9"/>
  <c r="E30" i="9"/>
  <c r="D30" i="9"/>
  <c r="R29" i="9"/>
  <c r="Q29" i="9"/>
  <c r="P29" i="9"/>
  <c r="O29" i="9"/>
  <c r="N29" i="9"/>
  <c r="K29" i="9"/>
  <c r="J29" i="9"/>
  <c r="I29" i="9"/>
  <c r="H29" i="9"/>
  <c r="G29" i="9"/>
  <c r="F29" i="9"/>
  <c r="E29" i="9"/>
  <c r="D29" i="9"/>
  <c r="R28" i="9"/>
  <c r="Q28" i="9"/>
  <c r="P28" i="9"/>
  <c r="O28" i="9"/>
  <c r="N28" i="9"/>
  <c r="K28" i="9"/>
  <c r="J28" i="9"/>
  <c r="I28" i="9"/>
  <c r="H28" i="9"/>
  <c r="G28" i="9"/>
  <c r="F28" i="9"/>
  <c r="E28" i="9"/>
  <c r="D28" i="9"/>
  <c r="R27" i="9"/>
  <c r="Q27" i="9"/>
  <c r="P27" i="9"/>
  <c r="O27" i="9"/>
  <c r="N27" i="9"/>
  <c r="K27" i="9"/>
  <c r="J27" i="9"/>
  <c r="I27" i="9"/>
  <c r="H27" i="9"/>
  <c r="G27" i="9"/>
  <c r="F27" i="9"/>
  <c r="E27" i="9"/>
  <c r="D27" i="9"/>
  <c r="R26" i="9"/>
  <c r="Q26" i="9"/>
  <c r="P26" i="9"/>
  <c r="O26" i="9"/>
  <c r="N26" i="9"/>
  <c r="K26" i="9"/>
  <c r="J26" i="9"/>
  <c r="I26" i="9"/>
  <c r="H26" i="9"/>
  <c r="G26" i="9"/>
  <c r="F26" i="9"/>
  <c r="E26" i="9"/>
  <c r="D26" i="9"/>
  <c r="R25" i="9"/>
  <c r="Q25" i="9"/>
  <c r="P25" i="9"/>
  <c r="O25" i="9"/>
  <c r="N25" i="9"/>
  <c r="K25" i="9"/>
  <c r="J25" i="9"/>
  <c r="I25" i="9"/>
  <c r="H25" i="9"/>
  <c r="G25" i="9"/>
  <c r="F25" i="9"/>
  <c r="E25" i="9"/>
  <c r="D25" i="9"/>
  <c r="R24" i="9"/>
  <c r="Q24" i="9"/>
  <c r="P24" i="9"/>
  <c r="O24" i="9"/>
  <c r="N24" i="9"/>
  <c r="K24" i="9"/>
  <c r="J24" i="9"/>
  <c r="I24" i="9"/>
  <c r="H24" i="9"/>
  <c r="G24" i="9"/>
  <c r="F24" i="9"/>
  <c r="E24" i="9"/>
  <c r="D24" i="9"/>
  <c r="R23" i="9"/>
  <c r="Q23" i="9"/>
  <c r="P23" i="9"/>
  <c r="O23" i="9"/>
  <c r="N23" i="9"/>
  <c r="K23" i="9"/>
  <c r="J23" i="9"/>
  <c r="I23" i="9"/>
  <c r="H23" i="9"/>
  <c r="G23" i="9"/>
  <c r="F23" i="9"/>
  <c r="E23" i="9"/>
  <c r="D23" i="9"/>
  <c r="R22" i="9"/>
  <c r="Q22" i="9"/>
  <c r="P22" i="9"/>
  <c r="O22" i="9"/>
  <c r="N22" i="9"/>
  <c r="K22" i="9"/>
  <c r="J22" i="9"/>
  <c r="I22" i="9"/>
  <c r="H22" i="9"/>
  <c r="G22" i="9"/>
  <c r="F22" i="9"/>
  <c r="E22" i="9"/>
  <c r="D22" i="9"/>
  <c r="R21" i="9"/>
  <c r="Q21" i="9"/>
  <c r="P21" i="9"/>
  <c r="O21" i="9"/>
  <c r="N21" i="9"/>
  <c r="K21" i="9"/>
  <c r="J21" i="9"/>
  <c r="I21" i="9"/>
  <c r="H21" i="9"/>
  <c r="G21" i="9"/>
  <c r="F21" i="9"/>
  <c r="E21" i="9"/>
  <c r="D21" i="9"/>
  <c r="R20" i="9"/>
  <c r="Q20" i="9"/>
  <c r="P20" i="9"/>
  <c r="O20" i="9"/>
  <c r="N20" i="9"/>
  <c r="K20" i="9"/>
  <c r="J20" i="9"/>
  <c r="I20" i="9"/>
  <c r="H20" i="9"/>
  <c r="G20" i="9"/>
  <c r="F20" i="9"/>
  <c r="E20" i="9"/>
  <c r="D20" i="9"/>
  <c r="R19" i="9"/>
  <c r="Q19" i="9"/>
  <c r="P19" i="9"/>
  <c r="O19" i="9"/>
  <c r="N19" i="9"/>
  <c r="K19" i="9"/>
  <c r="J19" i="9"/>
  <c r="I19" i="9"/>
  <c r="H19" i="9"/>
  <c r="G19" i="9"/>
  <c r="F19" i="9"/>
  <c r="E19" i="9"/>
  <c r="D19" i="9"/>
  <c r="R18" i="9"/>
  <c r="Q18" i="9"/>
  <c r="P18" i="9"/>
  <c r="O18" i="9"/>
  <c r="N18" i="9"/>
  <c r="K18" i="9"/>
  <c r="J18" i="9"/>
  <c r="I18" i="9"/>
  <c r="H18" i="9"/>
  <c r="G18" i="9"/>
  <c r="F18" i="9"/>
  <c r="E18" i="9"/>
  <c r="D18" i="9"/>
  <c r="R17" i="9"/>
  <c r="Q17" i="9"/>
  <c r="P17" i="9"/>
  <c r="O17" i="9"/>
  <c r="N17" i="9"/>
  <c r="K17" i="9"/>
  <c r="J17" i="9"/>
  <c r="I17" i="9"/>
  <c r="H17" i="9"/>
  <c r="G17" i="9"/>
  <c r="F17" i="9"/>
  <c r="E17" i="9"/>
  <c r="D17" i="9"/>
  <c r="R16" i="9"/>
  <c r="Q16" i="9"/>
  <c r="P16" i="9"/>
  <c r="O16" i="9"/>
  <c r="N16" i="9"/>
  <c r="K16" i="9"/>
  <c r="J16" i="9"/>
  <c r="I16" i="9"/>
  <c r="H16" i="9"/>
  <c r="G16" i="9"/>
  <c r="F16" i="9"/>
  <c r="E16" i="9"/>
  <c r="D16" i="9"/>
  <c r="R8" i="9"/>
  <c r="Q8" i="9"/>
  <c r="P8" i="9"/>
  <c r="O8" i="9"/>
  <c r="N8" i="9"/>
  <c r="K8" i="9"/>
  <c r="J8" i="9"/>
  <c r="I8" i="9"/>
  <c r="H8" i="9"/>
  <c r="G8" i="9"/>
  <c r="F8" i="9"/>
  <c r="E8" i="9"/>
  <c r="D8" i="9"/>
  <c r="R7" i="9"/>
  <c r="Q7" i="9"/>
  <c r="P7" i="9"/>
  <c r="O7" i="9"/>
  <c r="N7" i="9"/>
  <c r="K7" i="9"/>
  <c r="J7" i="9"/>
  <c r="I7" i="9"/>
  <c r="H7" i="9"/>
  <c r="G7" i="9"/>
  <c r="F7" i="9"/>
  <c r="E7" i="9"/>
  <c r="D7" i="9"/>
  <c r="R5" i="9"/>
  <c r="Q5" i="9"/>
  <c r="P5" i="9"/>
  <c r="O5" i="9"/>
  <c r="N5" i="9"/>
  <c r="K5" i="9"/>
  <c r="J5" i="9"/>
  <c r="I5" i="9"/>
  <c r="H5" i="9"/>
  <c r="G5" i="9"/>
  <c r="F5" i="9"/>
  <c r="E5" i="9"/>
  <c r="D5" i="9"/>
  <c r="R4" i="9"/>
  <c r="Q4" i="9"/>
  <c r="P4" i="9"/>
  <c r="O4" i="9"/>
  <c r="N4" i="9"/>
  <c r="K4" i="9"/>
  <c r="J4" i="9"/>
  <c r="I4" i="9"/>
  <c r="H4" i="9"/>
  <c r="G4" i="9"/>
  <c r="F4" i="9"/>
  <c r="E4" i="9"/>
  <c r="D4" i="9"/>
  <c r="R85" i="6"/>
  <c r="Q85" i="6"/>
  <c r="P85" i="6"/>
  <c r="O85" i="6"/>
  <c r="N85" i="6"/>
  <c r="K85" i="6"/>
  <c r="J85" i="6"/>
  <c r="I85" i="6"/>
  <c r="H85" i="6"/>
  <c r="G85" i="6"/>
  <c r="F85" i="6"/>
  <c r="E85" i="6"/>
  <c r="D85" i="6"/>
  <c r="R84" i="6"/>
  <c r="Q84" i="6"/>
  <c r="P84" i="6"/>
  <c r="O84" i="6"/>
  <c r="N84" i="6"/>
  <c r="K84" i="6"/>
  <c r="J84" i="6"/>
  <c r="I84" i="6"/>
  <c r="H84" i="6"/>
  <c r="G84" i="6"/>
  <c r="F84" i="6"/>
  <c r="E84" i="6"/>
  <c r="D84" i="6"/>
  <c r="R83" i="6"/>
  <c r="Q83" i="6"/>
  <c r="P83" i="6"/>
  <c r="O83" i="6"/>
  <c r="N83" i="6"/>
  <c r="K83" i="6"/>
  <c r="J83" i="6"/>
  <c r="I83" i="6"/>
  <c r="H83" i="6"/>
  <c r="G83" i="6"/>
  <c r="F83" i="6"/>
  <c r="E83" i="6"/>
  <c r="D83" i="6"/>
  <c r="R82" i="6"/>
  <c r="Q82" i="6"/>
  <c r="P82" i="6"/>
  <c r="O82" i="6"/>
  <c r="N82" i="6"/>
  <c r="K82" i="6"/>
  <c r="J82" i="6"/>
  <c r="I82" i="6"/>
  <c r="H82" i="6"/>
  <c r="G82" i="6"/>
  <c r="F82" i="6"/>
  <c r="E82" i="6"/>
  <c r="D82" i="6"/>
  <c r="R81" i="6"/>
  <c r="Q81" i="6"/>
  <c r="P81" i="6"/>
  <c r="O81" i="6"/>
  <c r="N81" i="6"/>
  <c r="K81" i="6"/>
  <c r="J81" i="6"/>
  <c r="I81" i="6"/>
  <c r="H81" i="6"/>
  <c r="G81" i="6"/>
  <c r="F81" i="6"/>
  <c r="E81" i="6"/>
  <c r="D81" i="6"/>
  <c r="R80" i="6"/>
  <c r="Q80" i="6"/>
  <c r="P80" i="6"/>
  <c r="O80" i="6"/>
  <c r="N80" i="6"/>
  <c r="K80" i="6"/>
  <c r="J80" i="6"/>
  <c r="I80" i="6"/>
  <c r="H80" i="6"/>
  <c r="G80" i="6"/>
  <c r="F80" i="6"/>
  <c r="E80" i="6"/>
  <c r="D80" i="6"/>
  <c r="R79" i="6"/>
  <c r="Q79" i="6"/>
  <c r="P79" i="6"/>
  <c r="O79" i="6"/>
  <c r="N79" i="6"/>
  <c r="K79" i="6"/>
  <c r="J79" i="6"/>
  <c r="I79" i="6"/>
  <c r="H79" i="6"/>
  <c r="G79" i="6"/>
  <c r="F79" i="6"/>
  <c r="E79" i="6"/>
  <c r="D79" i="6"/>
  <c r="R78" i="6"/>
  <c r="Q78" i="6"/>
  <c r="P78" i="6"/>
  <c r="O78" i="6"/>
  <c r="N78" i="6"/>
  <c r="K78" i="6"/>
  <c r="J78" i="6"/>
  <c r="I78" i="6"/>
  <c r="H78" i="6"/>
  <c r="G78" i="6"/>
  <c r="F78" i="6"/>
  <c r="E78" i="6"/>
  <c r="D78" i="6"/>
  <c r="R77" i="6"/>
  <c r="Q77" i="6"/>
  <c r="P77" i="6"/>
  <c r="O77" i="6"/>
  <c r="N77" i="6"/>
  <c r="K77" i="6"/>
  <c r="J77" i="6"/>
  <c r="I77" i="6"/>
  <c r="H77" i="6"/>
  <c r="G77" i="6"/>
  <c r="F77" i="6"/>
  <c r="E77" i="6"/>
  <c r="D77" i="6"/>
  <c r="R76" i="6"/>
  <c r="Q76" i="6"/>
  <c r="P76" i="6"/>
  <c r="O76" i="6"/>
  <c r="N76" i="6"/>
  <c r="K76" i="6"/>
  <c r="J76" i="6"/>
  <c r="I76" i="6"/>
  <c r="H76" i="6"/>
  <c r="G76" i="6"/>
  <c r="F76" i="6"/>
  <c r="E76" i="6"/>
  <c r="D76" i="6"/>
  <c r="R75" i="6"/>
  <c r="Q75" i="6"/>
  <c r="P75" i="6"/>
  <c r="O75" i="6"/>
  <c r="N75" i="6"/>
  <c r="K75" i="6"/>
  <c r="J75" i="6"/>
  <c r="I75" i="6"/>
  <c r="H75" i="6"/>
  <c r="G75" i="6"/>
  <c r="F75" i="6"/>
  <c r="E75" i="6"/>
  <c r="D75" i="6"/>
  <c r="R74" i="6"/>
  <c r="Q74" i="6"/>
  <c r="P74" i="6"/>
  <c r="O74" i="6"/>
  <c r="N74" i="6"/>
  <c r="K74" i="6"/>
  <c r="J74" i="6"/>
  <c r="I74" i="6"/>
  <c r="H74" i="6"/>
  <c r="G74" i="6"/>
  <c r="F74" i="6"/>
  <c r="E74" i="6"/>
  <c r="D74" i="6"/>
  <c r="R73" i="6"/>
  <c r="Q73" i="6"/>
  <c r="P73" i="6"/>
  <c r="O73" i="6"/>
  <c r="N73" i="6"/>
  <c r="K73" i="6"/>
  <c r="J73" i="6"/>
  <c r="I73" i="6"/>
  <c r="H73" i="6"/>
  <c r="G73" i="6"/>
  <c r="F73" i="6"/>
  <c r="E73" i="6"/>
  <c r="D73" i="6"/>
  <c r="R72" i="6"/>
  <c r="Q72" i="6"/>
  <c r="P72" i="6"/>
  <c r="O72" i="6"/>
  <c r="N72" i="6"/>
  <c r="K72" i="6"/>
  <c r="J72" i="6"/>
  <c r="I72" i="6"/>
  <c r="H72" i="6"/>
  <c r="G72" i="6"/>
  <c r="F72" i="6"/>
  <c r="E72" i="6"/>
  <c r="D72" i="6"/>
  <c r="R71" i="6"/>
  <c r="Q71" i="6"/>
  <c r="P71" i="6"/>
  <c r="O71" i="6"/>
  <c r="N71" i="6"/>
  <c r="K71" i="6"/>
  <c r="J71" i="6"/>
  <c r="I71" i="6"/>
  <c r="H71" i="6"/>
  <c r="G71" i="6"/>
  <c r="F71" i="6"/>
  <c r="E71" i="6"/>
  <c r="D71" i="6"/>
  <c r="R70" i="6"/>
  <c r="Q70" i="6"/>
  <c r="P70" i="6"/>
  <c r="O70" i="6"/>
  <c r="N70" i="6"/>
  <c r="K70" i="6"/>
  <c r="J70" i="6"/>
  <c r="I70" i="6"/>
  <c r="H70" i="6"/>
  <c r="G70" i="6"/>
  <c r="F70" i="6"/>
  <c r="E70" i="6"/>
  <c r="D70" i="6"/>
  <c r="R69" i="6"/>
  <c r="Q69" i="6"/>
  <c r="P69" i="6"/>
  <c r="O69" i="6"/>
  <c r="N69" i="6"/>
  <c r="K69" i="6"/>
  <c r="J69" i="6"/>
  <c r="I69" i="6"/>
  <c r="H69" i="6"/>
  <c r="G69" i="6"/>
  <c r="F69" i="6"/>
  <c r="E69" i="6"/>
  <c r="D69" i="6"/>
  <c r="R68" i="6"/>
  <c r="Q68" i="6"/>
  <c r="P68" i="6"/>
  <c r="O68" i="6"/>
  <c r="N68" i="6"/>
  <c r="K68" i="6"/>
  <c r="J68" i="6"/>
  <c r="I68" i="6"/>
  <c r="H68" i="6"/>
  <c r="G68" i="6"/>
  <c r="F68" i="6"/>
  <c r="E68" i="6"/>
  <c r="D68" i="6"/>
  <c r="R67" i="6"/>
  <c r="Q67" i="6"/>
  <c r="P67" i="6"/>
  <c r="O67" i="6"/>
  <c r="N67" i="6"/>
  <c r="K67" i="6"/>
  <c r="J67" i="6"/>
  <c r="I67" i="6"/>
  <c r="H67" i="6"/>
  <c r="G67" i="6"/>
  <c r="F67" i="6"/>
  <c r="E67" i="6"/>
  <c r="D67" i="6"/>
  <c r="R65" i="6"/>
  <c r="Q65" i="6"/>
  <c r="P65" i="6"/>
  <c r="O65" i="6"/>
  <c r="N65" i="6"/>
  <c r="K65" i="6"/>
  <c r="J65" i="6"/>
  <c r="I65" i="6"/>
  <c r="H65" i="6"/>
  <c r="G65" i="6"/>
  <c r="F65" i="6"/>
  <c r="E65" i="6"/>
  <c r="D65" i="6"/>
  <c r="R64" i="6"/>
  <c r="Q64" i="6"/>
  <c r="P64" i="6"/>
  <c r="O64" i="6"/>
  <c r="N64" i="6"/>
  <c r="K64" i="6"/>
  <c r="J64" i="6"/>
  <c r="I64" i="6"/>
  <c r="H64" i="6"/>
  <c r="G64" i="6"/>
  <c r="F64" i="6"/>
  <c r="E64" i="6"/>
  <c r="D64" i="6"/>
  <c r="R63" i="6"/>
  <c r="Q63" i="6"/>
  <c r="P63" i="6"/>
  <c r="O63" i="6"/>
  <c r="N63" i="6"/>
  <c r="K63" i="6"/>
  <c r="J63" i="6"/>
  <c r="I63" i="6"/>
  <c r="H63" i="6"/>
  <c r="G63" i="6"/>
  <c r="F63" i="6"/>
  <c r="E63" i="6"/>
  <c r="D63" i="6"/>
  <c r="R62" i="6"/>
  <c r="Q62" i="6"/>
  <c r="P62" i="6"/>
  <c r="O62" i="6"/>
  <c r="N62" i="6"/>
  <c r="K62" i="6"/>
  <c r="J62" i="6"/>
  <c r="I62" i="6"/>
  <c r="H62" i="6"/>
  <c r="G62" i="6"/>
  <c r="F62" i="6"/>
  <c r="E62" i="6"/>
  <c r="D62" i="6"/>
  <c r="R61" i="6"/>
  <c r="Q61" i="6"/>
  <c r="P61" i="6"/>
  <c r="O61" i="6"/>
  <c r="N61" i="6"/>
  <c r="K61" i="6"/>
  <c r="J61" i="6"/>
  <c r="I61" i="6"/>
  <c r="H61" i="6"/>
  <c r="G61" i="6"/>
  <c r="F61" i="6"/>
  <c r="E61" i="6"/>
  <c r="D61" i="6"/>
  <c r="R60" i="6"/>
  <c r="Q60" i="6"/>
  <c r="P60" i="6"/>
  <c r="O60" i="6"/>
  <c r="N60" i="6"/>
  <c r="K60" i="6"/>
  <c r="J60" i="6"/>
  <c r="I60" i="6"/>
  <c r="H60" i="6"/>
  <c r="G60" i="6"/>
  <c r="F60" i="6"/>
  <c r="E60" i="6"/>
  <c r="D60" i="6"/>
  <c r="R59" i="6"/>
  <c r="Q59" i="6"/>
  <c r="P59" i="6"/>
  <c r="O59" i="6"/>
  <c r="N59" i="6"/>
  <c r="K59" i="6"/>
  <c r="J59" i="6"/>
  <c r="I59" i="6"/>
  <c r="H59" i="6"/>
  <c r="G59" i="6"/>
  <c r="F59" i="6"/>
  <c r="E59" i="6"/>
  <c r="D59" i="6"/>
  <c r="R58" i="6"/>
  <c r="Q58" i="6"/>
  <c r="P58" i="6"/>
  <c r="O58" i="6"/>
  <c r="N58" i="6"/>
  <c r="K58" i="6"/>
  <c r="J58" i="6"/>
  <c r="I58" i="6"/>
  <c r="H58" i="6"/>
  <c r="G58" i="6"/>
  <c r="F58" i="6"/>
  <c r="E58" i="6"/>
  <c r="D58" i="6"/>
  <c r="R57" i="6"/>
  <c r="Q57" i="6"/>
  <c r="P57" i="6"/>
  <c r="O57" i="6"/>
  <c r="N57" i="6"/>
  <c r="K57" i="6"/>
  <c r="J57" i="6"/>
  <c r="I57" i="6"/>
  <c r="H57" i="6"/>
  <c r="G57" i="6"/>
  <c r="F57" i="6"/>
  <c r="E57" i="6"/>
  <c r="D57" i="6"/>
  <c r="R56" i="6"/>
  <c r="Q56" i="6"/>
  <c r="P56" i="6"/>
  <c r="O56" i="6"/>
  <c r="N56" i="6"/>
  <c r="K56" i="6"/>
  <c r="J56" i="6"/>
  <c r="I56" i="6"/>
  <c r="H56" i="6"/>
  <c r="G56" i="6"/>
  <c r="F56" i="6"/>
  <c r="E56" i="6"/>
  <c r="D56" i="6"/>
  <c r="R55" i="6"/>
  <c r="Q55" i="6"/>
  <c r="P55" i="6"/>
  <c r="O55" i="6"/>
  <c r="N55" i="6"/>
  <c r="K55" i="6"/>
  <c r="J55" i="6"/>
  <c r="I55" i="6"/>
  <c r="H55" i="6"/>
  <c r="G55" i="6"/>
  <c r="F55" i="6"/>
  <c r="E55" i="6"/>
  <c r="D55" i="6"/>
  <c r="R54" i="6"/>
  <c r="Q54" i="6"/>
  <c r="P54" i="6"/>
  <c r="O54" i="6"/>
  <c r="N54" i="6"/>
  <c r="K54" i="6"/>
  <c r="J54" i="6"/>
  <c r="I54" i="6"/>
  <c r="H54" i="6"/>
  <c r="G54" i="6"/>
  <c r="F54" i="6"/>
  <c r="E54" i="6"/>
  <c r="D54" i="6"/>
  <c r="R53" i="6"/>
  <c r="Q53" i="6"/>
  <c r="P53" i="6"/>
  <c r="O53" i="6"/>
  <c r="N53" i="6"/>
  <c r="K53" i="6"/>
  <c r="J53" i="6"/>
  <c r="I53" i="6"/>
  <c r="H53" i="6"/>
  <c r="G53" i="6"/>
  <c r="F53" i="6"/>
  <c r="E53" i="6"/>
  <c r="D53" i="6"/>
  <c r="R52" i="6"/>
  <c r="Q52" i="6"/>
  <c r="P52" i="6"/>
  <c r="O52" i="6"/>
  <c r="N52" i="6"/>
  <c r="K52" i="6"/>
  <c r="J52" i="6"/>
  <c r="I52" i="6"/>
  <c r="H52" i="6"/>
  <c r="G52" i="6"/>
  <c r="F52" i="6"/>
  <c r="E52" i="6"/>
  <c r="D52" i="6"/>
  <c r="R51" i="6"/>
  <c r="Q51" i="6"/>
  <c r="P51" i="6"/>
  <c r="O51" i="6"/>
  <c r="N51" i="6"/>
  <c r="K51" i="6"/>
  <c r="J51" i="6"/>
  <c r="I51" i="6"/>
  <c r="H51" i="6"/>
  <c r="G51" i="6"/>
  <c r="F51" i="6"/>
  <c r="E51" i="6"/>
  <c r="D51" i="6"/>
  <c r="R49" i="6"/>
  <c r="Q49" i="6"/>
  <c r="P49" i="6"/>
  <c r="O49" i="6"/>
  <c r="N49" i="6"/>
  <c r="K49" i="6"/>
  <c r="J49" i="6"/>
  <c r="I49" i="6"/>
  <c r="H49" i="6"/>
  <c r="G49" i="6"/>
  <c r="F49" i="6"/>
  <c r="E49" i="6"/>
  <c r="D49" i="6"/>
  <c r="R48" i="6"/>
  <c r="Q48" i="6"/>
  <c r="P48" i="6"/>
  <c r="O48" i="6"/>
  <c r="N48" i="6"/>
  <c r="K48" i="6"/>
  <c r="J48" i="6"/>
  <c r="I48" i="6"/>
  <c r="H48" i="6"/>
  <c r="G48" i="6"/>
  <c r="F48" i="6"/>
  <c r="E48" i="6"/>
  <c r="D48" i="6"/>
  <c r="R47" i="6"/>
  <c r="Q47" i="6"/>
  <c r="P47" i="6"/>
  <c r="O47" i="6"/>
  <c r="N47" i="6"/>
  <c r="K47" i="6"/>
  <c r="J47" i="6"/>
  <c r="I47" i="6"/>
  <c r="H47" i="6"/>
  <c r="G47" i="6"/>
  <c r="F47" i="6"/>
  <c r="E47" i="6"/>
  <c r="D47" i="6"/>
  <c r="R46" i="6"/>
  <c r="Q46" i="6"/>
  <c r="P46" i="6"/>
  <c r="O46" i="6"/>
  <c r="N46" i="6"/>
  <c r="K46" i="6"/>
  <c r="J46" i="6"/>
  <c r="I46" i="6"/>
  <c r="H46" i="6"/>
  <c r="G46" i="6"/>
  <c r="F46" i="6"/>
  <c r="E46" i="6"/>
  <c r="D46" i="6"/>
  <c r="R45" i="6"/>
  <c r="Q45" i="6"/>
  <c r="P45" i="6"/>
  <c r="O45" i="6"/>
  <c r="N45" i="6"/>
  <c r="K45" i="6"/>
  <c r="J45" i="6"/>
  <c r="I45" i="6"/>
  <c r="H45" i="6"/>
  <c r="G45" i="6"/>
  <c r="F45" i="6"/>
  <c r="E45" i="6"/>
  <c r="D45" i="6"/>
  <c r="R44" i="6"/>
  <c r="Q44" i="6"/>
  <c r="P44" i="6"/>
  <c r="O44" i="6"/>
  <c r="N44" i="6"/>
  <c r="K44" i="6"/>
  <c r="J44" i="6"/>
  <c r="I44" i="6"/>
  <c r="H44" i="6"/>
  <c r="G44" i="6"/>
  <c r="F44" i="6"/>
  <c r="E44" i="6"/>
  <c r="D44" i="6"/>
  <c r="R43" i="6"/>
  <c r="Q43" i="6"/>
  <c r="P43" i="6"/>
  <c r="O43" i="6"/>
  <c r="N43" i="6"/>
  <c r="K43" i="6"/>
  <c r="J43" i="6"/>
  <c r="I43" i="6"/>
  <c r="H43" i="6"/>
  <c r="G43" i="6"/>
  <c r="F43" i="6"/>
  <c r="E43" i="6"/>
  <c r="D43" i="6"/>
  <c r="R42" i="6"/>
  <c r="Q42" i="6"/>
  <c r="P42" i="6"/>
  <c r="O42" i="6"/>
  <c r="N42" i="6"/>
  <c r="K42" i="6"/>
  <c r="J42" i="6"/>
  <c r="I42" i="6"/>
  <c r="H42" i="6"/>
  <c r="G42" i="6"/>
  <c r="F42" i="6"/>
  <c r="E42" i="6"/>
  <c r="D42" i="6"/>
  <c r="R41" i="6"/>
  <c r="Q41" i="6"/>
  <c r="P41" i="6"/>
  <c r="O41" i="6"/>
  <c r="N41" i="6"/>
  <c r="K41" i="6"/>
  <c r="J41" i="6"/>
  <c r="I41" i="6"/>
  <c r="H41" i="6"/>
  <c r="G41" i="6"/>
  <c r="F41" i="6"/>
  <c r="E41" i="6"/>
  <c r="D41" i="6"/>
  <c r="R40" i="6"/>
  <c r="Q40" i="6"/>
  <c r="P40" i="6"/>
  <c r="O40" i="6"/>
  <c r="N40" i="6"/>
  <c r="K40" i="6"/>
  <c r="J40" i="6"/>
  <c r="I40" i="6"/>
  <c r="H40" i="6"/>
  <c r="G40" i="6"/>
  <c r="F40" i="6"/>
  <c r="E40" i="6"/>
  <c r="D40" i="6"/>
  <c r="R39" i="6"/>
  <c r="Q39" i="6"/>
  <c r="P39" i="6"/>
  <c r="O39" i="6"/>
  <c r="N39" i="6"/>
  <c r="K39" i="6"/>
  <c r="J39" i="6"/>
  <c r="I39" i="6"/>
  <c r="H39" i="6"/>
  <c r="G39" i="6"/>
  <c r="F39" i="6"/>
  <c r="E39" i="6"/>
  <c r="D39" i="6"/>
  <c r="R38" i="6"/>
  <c r="Q38" i="6"/>
  <c r="P38" i="6"/>
  <c r="O38" i="6"/>
  <c r="N38" i="6"/>
  <c r="K38" i="6"/>
  <c r="J38" i="6"/>
  <c r="I38" i="6"/>
  <c r="H38" i="6"/>
  <c r="G38" i="6"/>
  <c r="F38" i="6"/>
  <c r="E38" i="6"/>
  <c r="D38" i="6"/>
  <c r="R37" i="6"/>
  <c r="Q37" i="6"/>
  <c r="P37" i="6"/>
  <c r="O37" i="6"/>
  <c r="N37" i="6"/>
  <c r="K37" i="6"/>
  <c r="J37" i="6"/>
  <c r="I37" i="6"/>
  <c r="H37" i="6"/>
  <c r="G37" i="6"/>
  <c r="F37" i="6"/>
  <c r="E37" i="6"/>
  <c r="D37" i="6"/>
  <c r="R36" i="6"/>
  <c r="Q36" i="6"/>
  <c r="P36" i="6"/>
  <c r="O36" i="6"/>
  <c r="N36" i="6"/>
  <c r="K36" i="6"/>
  <c r="J36" i="6"/>
  <c r="I36" i="6"/>
  <c r="H36" i="6"/>
  <c r="G36" i="6"/>
  <c r="F36" i="6"/>
  <c r="E36" i="6"/>
  <c r="D36" i="6"/>
  <c r="R34" i="6"/>
  <c r="Q34" i="6"/>
  <c r="P34" i="6"/>
  <c r="O34" i="6"/>
  <c r="N34" i="6"/>
  <c r="K34" i="6"/>
  <c r="J34" i="6"/>
  <c r="I34" i="6"/>
  <c r="H34" i="6"/>
  <c r="G34" i="6"/>
  <c r="F34" i="6"/>
  <c r="E34" i="6"/>
  <c r="D34" i="6"/>
  <c r="R33" i="6"/>
  <c r="Q33" i="6"/>
  <c r="P33" i="6"/>
  <c r="O33" i="6"/>
  <c r="N33" i="6"/>
  <c r="K33" i="6"/>
  <c r="J33" i="6"/>
  <c r="I33" i="6"/>
  <c r="H33" i="6"/>
  <c r="G33" i="6"/>
  <c r="F33" i="6"/>
  <c r="E33" i="6"/>
  <c r="D33" i="6"/>
  <c r="R32" i="6"/>
  <c r="Q32" i="6"/>
  <c r="P32" i="6"/>
  <c r="O32" i="6"/>
  <c r="N32" i="6"/>
  <c r="K32" i="6"/>
  <c r="J32" i="6"/>
  <c r="I32" i="6"/>
  <c r="H32" i="6"/>
  <c r="G32" i="6"/>
  <c r="F32" i="6"/>
  <c r="E32" i="6"/>
  <c r="D32" i="6"/>
  <c r="R31" i="6"/>
  <c r="Q31" i="6"/>
  <c r="P31" i="6"/>
  <c r="O31" i="6"/>
  <c r="N31" i="6"/>
  <c r="K31" i="6"/>
  <c r="J31" i="6"/>
  <c r="I31" i="6"/>
  <c r="H31" i="6"/>
  <c r="G31" i="6"/>
  <c r="F31" i="6"/>
  <c r="E31" i="6"/>
  <c r="D31" i="6"/>
  <c r="R30" i="6"/>
  <c r="Q30" i="6"/>
  <c r="P30" i="6"/>
  <c r="O30" i="6"/>
  <c r="N30" i="6"/>
  <c r="K30" i="6"/>
  <c r="J30" i="6"/>
  <c r="I30" i="6"/>
  <c r="H30" i="6"/>
  <c r="G30" i="6"/>
  <c r="F30" i="6"/>
  <c r="E30" i="6"/>
  <c r="D30" i="6"/>
  <c r="R28" i="6"/>
  <c r="Q28" i="6"/>
  <c r="P28" i="6"/>
  <c r="O28" i="6"/>
  <c r="N28" i="6"/>
  <c r="K28" i="6"/>
  <c r="J28" i="6"/>
  <c r="I28" i="6"/>
  <c r="H28" i="6"/>
  <c r="G28" i="6"/>
  <c r="F28" i="6"/>
  <c r="E28" i="6"/>
  <c r="D28" i="6"/>
  <c r="R27" i="6"/>
  <c r="Q27" i="6"/>
  <c r="P27" i="6"/>
  <c r="O27" i="6"/>
  <c r="N27" i="6"/>
  <c r="K27" i="6"/>
  <c r="J27" i="6"/>
  <c r="I27" i="6"/>
  <c r="H27" i="6"/>
  <c r="G27" i="6"/>
  <c r="F27" i="6"/>
  <c r="E27" i="6"/>
  <c r="D27" i="6"/>
  <c r="R26" i="6"/>
  <c r="Q26" i="6"/>
  <c r="P26" i="6"/>
  <c r="O26" i="6"/>
  <c r="N26" i="6"/>
  <c r="K26" i="6"/>
  <c r="J26" i="6"/>
  <c r="I26" i="6"/>
  <c r="H26" i="6"/>
  <c r="G26" i="6"/>
  <c r="F26" i="6"/>
  <c r="E26" i="6"/>
  <c r="D26" i="6"/>
  <c r="R25" i="6"/>
  <c r="Q25" i="6"/>
  <c r="P25" i="6"/>
  <c r="O25" i="6"/>
  <c r="N25" i="6"/>
  <c r="K25" i="6"/>
  <c r="J25" i="6"/>
  <c r="I25" i="6"/>
  <c r="H25" i="6"/>
  <c r="G25" i="6"/>
  <c r="F25" i="6"/>
  <c r="E25" i="6"/>
  <c r="D25" i="6"/>
  <c r="R24" i="6"/>
  <c r="Q24" i="6"/>
  <c r="P24" i="6"/>
  <c r="O24" i="6"/>
  <c r="N24" i="6"/>
  <c r="K24" i="6"/>
  <c r="J24" i="6"/>
  <c r="I24" i="6"/>
  <c r="H24" i="6"/>
  <c r="G24" i="6"/>
  <c r="F24" i="6"/>
  <c r="E24" i="6"/>
  <c r="D24" i="6"/>
  <c r="R23" i="6"/>
  <c r="Q23" i="6"/>
  <c r="P23" i="6"/>
  <c r="O23" i="6"/>
  <c r="N23" i="6"/>
  <c r="K23" i="6"/>
  <c r="J23" i="6"/>
  <c r="I23" i="6"/>
  <c r="H23" i="6"/>
  <c r="G23" i="6"/>
  <c r="F23" i="6"/>
  <c r="E23" i="6"/>
  <c r="D23" i="6"/>
  <c r="R22" i="6"/>
  <c r="Q22" i="6"/>
  <c r="P22" i="6"/>
  <c r="O22" i="6"/>
  <c r="N22" i="6"/>
  <c r="K22" i="6"/>
  <c r="J22" i="6"/>
  <c r="I22" i="6"/>
  <c r="H22" i="6"/>
  <c r="G22" i="6"/>
  <c r="F22" i="6"/>
  <c r="E22" i="6"/>
  <c r="D22" i="6"/>
  <c r="R21" i="6"/>
  <c r="Q21" i="6"/>
  <c r="P21" i="6"/>
  <c r="O21" i="6"/>
  <c r="N21" i="6"/>
  <c r="K21" i="6"/>
  <c r="J21" i="6"/>
  <c r="I21" i="6"/>
  <c r="H21" i="6"/>
  <c r="G21" i="6"/>
  <c r="F21" i="6"/>
  <c r="E21" i="6"/>
  <c r="D21" i="6"/>
  <c r="R20" i="6"/>
  <c r="Q20" i="6"/>
  <c r="P20" i="6"/>
  <c r="O20" i="6"/>
  <c r="N20" i="6"/>
  <c r="K20" i="6"/>
  <c r="J20" i="6"/>
  <c r="I20" i="6"/>
  <c r="H20" i="6"/>
  <c r="G20" i="6"/>
  <c r="F20" i="6"/>
  <c r="E20" i="6"/>
  <c r="D20" i="6"/>
  <c r="R19" i="6"/>
  <c r="Q19" i="6"/>
  <c r="P19" i="6"/>
  <c r="O19" i="6"/>
  <c r="N19" i="6"/>
  <c r="K19" i="6"/>
  <c r="J19" i="6"/>
  <c r="I19" i="6"/>
  <c r="H19" i="6"/>
  <c r="G19" i="6"/>
  <c r="F19" i="6"/>
  <c r="E19" i="6"/>
  <c r="D19" i="6"/>
  <c r="R17" i="6"/>
  <c r="Q17" i="6"/>
  <c r="P17" i="6"/>
  <c r="O17" i="6"/>
  <c r="N17" i="6"/>
  <c r="K17" i="6"/>
  <c r="J17" i="6"/>
  <c r="I17" i="6"/>
  <c r="H17" i="6"/>
  <c r="G17" i="6"/>
  <c r="F17" i="6"/>
  <c r="E17" i="6"/>
  <c r="D17" i="6"/>
  <c r="R16" i="6"/>
  <c r="Q16" i="6"/>
  <c r="P16" i="6"/>
  <c r="O16" i="6"/>
  <c r="N16" i="6"/>
  <c r="K16" i="6"/>
  <c r="J16" i="6"/>
  <c r="I16" i="6"/>
  <c r="H16" i="6"/>
  <c r="G16" i="6"/>
  <c r="F16" i="6"/>
  <c r="E16" i="6"/>
  <c r="D16" i="6"/>
  <c r="R15" i="6"/>
  <c r="Q15" i="6"/>
  <c r="P15" i="6"/>
  <c r="O15" i="6"/>
  <c r="N15" i="6"/>
  <c r="K15" i="6"/>
  <c r="J15" i="6"/>
  <c r="I15" i="6"/>
  <c r="H15" i="6"/>
  <c r="G15" i="6"/>
  <c r="F15" i="6"/>
  <c r="E15" i="6"/>
  <c r="D15" i="6"/>
  <c r="R14" i="6"/>
  <c r="Q14" i="6"/>
  <c r="P14" i="6"/>
  <c r="O14" i="6"/>
  <c r="N14" i="6"/>
  <c r="K14" i="6"/>
  <c r="J14" i="6"/>
  <c r="I14" i="6"/>
  <c r="H14" i="6"/>
  <c r="G14" i="6"/>
  <c r="F14" i="6"/>
  <c r="E14" i="6"/>
  <c r="D14" i="6"/>
  <c r="R13" i="6"/>
  <c r="Q13" i="6"/>
  <c r="P13" i="6"/>
  <c r="O13" i="6"/>
  <c r="N13" i="6"/>
  <c r="K13" i="6"/>
  <c r="J13" i="6"/>
  <c r="I13" i="6"/>
  <c r="H13" i="6"/>
  <c r="G13" i="6"/>
  <c r="F13" i="6"/>
  <c r="E13" i="6"/>
  <c r="D13" i="6"/>
  <c r="R12" i="6"/>
  <c r="Q12" i="6"/>
  <c r="P12" i="6"/>
  <c r="O12" i="6"/>
  <c r="N12" i="6"/>
  <c r="K12" i="6"/>
  <c r="J12" i="6"/>
  <c r="I12" i="6"/>
  <c r="H12" i="6"/>
  <c r="G12" i="6"/>
  <c r="F12" i="6"/>
  <c r="E12" i="6"/>
  <c r="D12" i="6"/>
  <c r="R11" i="6"/>
  <c r="Q11" i="6"/>
  <c r="P11" i="6"/>
  <c r="O11" i="6"/>
  <c r="N11" i="6"/>
  <c r="K11" i="6"/>
  <c r="J11" i="6"/>
  <c r="I11" i="6"/>
  <c r="H11" i="6"/>
  <c r="G11" i="6"/>
  <c r="F11" i="6"/>
  <c r="E11" i="6"/>
  <c r="D11" i="6"/>
  <c r="R10" i="6"/>
  <c r="Q10" i="6"/>
  <c r="P10" i="6"/>
  <c r="O10" i="6"/>
  <c r="N10" i="6"/>
  <c r="K10" i="6"/>
  <c r="J10" i="6"/>
  <c r="I10" i="6"/>
  <c r="H10" i="6"/>
  <c r="G10" i="6"/>
  <c r="F10" i="6"/>
  <c r="E10" i="6"/>
  <c r="D10" i="6"/>
  <c r="R9" i="6"/>
  <c r="Q9" i="6"/>
  <c r="P9" i="6"/>
  <c r="O9" i="6"/>
  <c r="N9" i="6"/>
  <c r="K9" i="6"/>
  <c r="J9" i="6"/>
  <c r="I9" i="6"/>
  <c r="H9" i="6"/>
  <c r="G9" i="6"/>
  <c r="F9" i="6"/>
  <c r="E9" i="6"/>
  <c r="D9" i="6"/>
  <c r="R8" i="6"/>
  <c r="Q8" i="6"/>
  <c r="P8" i="6"/>
  <c r="O8" i="6"/>
  <c r="N8" i="6"/>
  <c r="K8" i="6"/>
  <c r="J8" i="6"/>
  <c r="I8" i="6"/>
  <c r="H8" i="6"/>
  <c r="G8" i="6"/>
  <c r="F8" i="6"/>
  <c r="E8" i="6"/>
  <c r="D8" i="6"/>
  <c r="R7" i="6"/>
  <c r="Q7" i="6"/>
  <c r="P7" i="6"/>
  <c r="O7" i="6"/>
  <c r="N7" i="6"/>
  <c r="K7" i="6"/>
  <c r="J7" i="6"/>
  <c r="I7" i="6"/>
  <c r="H7" i="6"/>
  <c r="G7" i="6"/>
  <c r="F7" i="6"/>
  <c r="E7" i="6"/>
  <c r="D7" i="6"/>
  <c r="R6" i="6"/>
  <c r="Q6" i="6"/>
  <c r="P6" i="6"/>
  <c r="O6" i="6"/>
  <c r="N6" i="6"/>
  <c r="K6" i="6"/>
  <c r="J6" i="6"/>
  <c r="I6" i="6"/>
  <c r="H6" i="6"/>
  <c r="G6" i="6"/>
  <c r="F6" i="6"/>
  <c r="E6" i="6"/>
  <c r="D6" i="6"/>
  <c r="R5" i="6"/>
  <c r="Q5" i="6"/>
  <c r="P5" i="6"/>
  <c r="O5" i="6"/>
  <c r="N5" i="6"/>
  <c r="K5" i="6"/>
  <c r="J5" i="6"/>
  <c r="I5" i="6"/>
  <c r="H5" i="6"/>
  <c r="G5" i="6"/>
  <c r="F5" i="6"/>
  <c r="E5" i="6"/>
  <c r="D5" i="6"/>
  <c r="R4" i="6"/>
  <c r="Q4" i="6"/>
  <c r="P4" i="6"/>
  <c r="O4" i="6"/>
  <c r="N4" i="6"/>
  <c r="K4" i="6"/>
  <c r="J4" i="6"/>
  <c r="I4" i="6"/>
  <c r="H4" i="6"/>
  <c r="G4" i="6"/>
  <c r="F4" i="6"/>
  <c r="E4" i="6"/>
  <c r="D4" i="6"/>
  <c r="R36" i="4"/>
  <c r="Q36" i="4"/>
  <c r="P36" i="4"/>
  <c r="O36" i="4"/>
  <c r="N36" i="4"/>
  <c r="K36" i="4"/>
  <c r="J36" i="4"/>
  <c r="I36" i="4"/>
  <c r="H36" i="4"/>
  <c r="G36" i="4"/>
  <c r="F36" i="4"/>
  <c r="E36" i="4"/>
  <c r="D36" i="4"/>
  <c r="R347" i="5"/>
  <c r="Q347" i="5"/>
  <c r="P347" i="5"/>
  <c r="O347" i="5"/>
  <c r="N347" i="5"/>
  <c r="K347" i="5"/>
  <c r="J347" i="5"/>
  <c r="I347" i="5"/>
  <c r="H347" i="5"/>
  <c r="G347" i="5"/>
  <c r="F347" i="5"/>
  <c r="E347" i="5"/>
  <c r="D347" i="5"/>
  <c r="R346" i="5"/>
  <c r="Q346" i="5"/>
  <c r="P346" i="5"/>
  <c r="O346" i="5"/>
  <c r="N346" i="5"/>
  <c r="K346" i="5"/>
  <c r="J346" i="5"/>
  <c r="I346" i="5"/>
  <c r="H346" i="5"/>
  <c r="G346" i="5"/>
  <c r="F346" i="5"/>
  <c r="E346" i="5"/>
  <c r="D346" i="5"/>
  <c r="R345" i="5"/>
  <c r="Q345" i="5"/>
  <c r="P345" i="5"/>
  <c r="O345" i="5"/>
  <c r="N345" i="5"/>
  <c r="K345" i="5"/>
  <c r="J345" i="5"/>
  <c r="I345" i="5"/>
  <c r="H345" i="5"/>
  <c r="G345" i="5"/>
  <c r="F345" i="5"/>
  <c r="E345" i="5"/>
  <c r="D345" i="5"/>
  <c r="R344" i="5"/>
  <c r="Q344" i="5"/>
  <c r="P344" i="5"/>
  <c r="O344" i="5"/>
  <c r="N344" i="5"/>
  <c r="K344" i="5"/>
  <c r="J344" i="5"/>
  <c r="I344" i="5"/>
  <c r="H344" i="5"/>
  <c r="G344" i="5"/>
  <c r="F344" i="5"/>
  <c r="E344" i="5"/>
  <c r="D344" i="5"/>
  <c r="R343" i="5"/>
  <c r="Q343" i="5"/>
  <c r="P343" i="5"/>
  <c r="O343" i="5"/>
  <c r="N343" i="5"/>
  <c r="K343" i="5"/>
  <c r="J343" i="5"/>
  <c r="I343" i="5"/>
  <c r="H343" i="5"/>
  <c r="G343" i="5"/>
  <c r="F343" i="5"/>
  <c r="E343" i="5"/>
  <c r="D343" i="5"/>
  <c r="R342" i="5"/>
  <c r="Q342" i="5"/>
  <c r="P342" i="5"/>
  <c r="O342" i="5"/>
  <c r="N342" i="5"/>
  <c r="K342" i="5"/>
  <c r="J342" i="5"/>
  <c r="I342" i="5"/>
  <c r="H342" i="5"/>
  <c r="G342" i="5"/>
  <c r="F342" i="5"/>
  <c r="E342" i="5"/>
  <c r="D342" i="5"/>
  <c r="R341" i="5"/>
  <c r="Q341" i="5"/>
  <c r="P341" i="5"/>
  <c r="O341" i="5"/>
  <c r="N341" i="5"/>
  <c r="K341" i="5"/>
  <c r="J341" i="5"/>
  <c r="I341" i="5"/>
  <c r="H341" i="5"/>
  <c r="G341" i="5"/>
  <c r="F341" i="5"/>
  <c r="E341" i="5"/>
  <c r="D341" i="5"/>
  <c r="R340" i="5"/>
  <c r="Q340" i="5"/>
  <c r="P340" i="5"/>
  <c r="O340" i="5"/>
  <c r="N340" i="5"/>
  <c r="K340" i="5"/>
  <c r="J340" i="5"/>
  <c r="I340" i="5"/>
  <c r="H340" i="5"/>
  <c r="G340" i="5"/>
  <c r="F340" i="5"/>
  <c r="E340" i="5"/>
  <c r="D340" i="5"/>
  <c r="R339" i="5"/>
  <c r="Q339" i="5"/>
  <c r="P339" i="5"/>
  <c r="O339" i="5"/>
  <c r="N339" i="5"/>
  <c r="K339" i="5"/>
  <c r="J339" i="5"/>
  <c r="I339" i="5"/>
  <c r="H339" i="5"/>
  <c r="G339" i="5"/>
  <c r="F339" i="5"/>
  <c r="E339" i="5"/>
  <c r="D339" i="5"/>
  <c r="R338" i="5"/>
  <c r="Q338" i="5"/>
  <c r="P338" i="5"/>
  <c r="O338" i="5"/>
  <c r="N338" i="5"/>
  <c r="K338" i="5"/>
  <c r="J338" i="5"/>
  <c r="I338" i="5"/>
  <c r="H338" i="5"/>
  <c r="G338" i="5"/>
  <c r="F338" i="5"/>
  <c r="E338" i="5"/>
  <c r="D338" i="5"/>
  <c r="R314" i="5"/>
  <c r="Q314" i="5"/>
  <c r="P314" i="5"/>
  <c r="O314" i="5"/>
  <c r="N314" i="5"/>
  <c r="K314" i="5"/>
  <c r="J314" i="5"/>
  <c r="I314" i="5"/>
  <c r="H314" i="5"/>
  <c r="G314" i="5"/>
  <c r="F314" i="5"/>
  <c r="E314" i="5"/>
  <c r="D314" i="5"/>
  <c r="R313" i="5"/>
  <c r="Q313" i="5"/>
  <c r="P313" i="5"/>
  <c r="O313" i="5"/>
  <c r="N313" i="5"/>
  <c r="K313" i="5"/>
  <c r="J313" i="5"/>
  <c r="I313" i="5"/>
  <c r="H313" i="5"/>
  <c r="G313" i="5"/>
  <c r="F313" i="5"/>
  <c r="E313" i="5"/>
  <c r="D313" i="5"/>
  <c r="R312" i="5"/>
  <c r="Q312" i="5"/>
  <c r="P312" i="5"/>
  <c r="O312" i="5"/>
  <c r="N312" i="5"/>
  <c r="K312" i="5"/>
  <c r="J312" i="5"/>
  <c r="I312" i="5"/>
  <c r="H312" i="5"/>
  <c r="G312" i="5"/>
  <c r="F312" i="5"/>
  <c r="E312" i="5"/>
  <c r="D312" i="5"/>
  <c r="R311" i="5"/>
  <c r="Q311" i="5"/>
  <c r="P311" i="5"/>
  <c r="O311" i="5"/>
  <c r="N311" i="5"/>
  <c r="K311" i="5"/>
  <c r="J311" i="5"/>
  <c r="I311" i="5"/>
  <c r="H311" i="5"/>
  <c r="G311" i="5"/>
  <c r="F311" i="5"/>
  <c r="E311" i="5"/>
  <c r="D311" i="5"/>
  <c r="R310" i="5"/>
  <c r="Q310" i="5"/>
  <c r="P310" i="5"/>
  <c r="O310" i="5"/>
  <c r="N310" i="5"/>
  <c r="K310" i="5"/>
  <c r="J310" i="5"/>
  <c r="I310" i="5"/>
  <c r="H310" i="5"/>
  <c r="G310" i="5"/>
  <c r="F310" i="5"/>
  <c r="E310" i="5"/>
  <c r="D310" i="5"/>
  <c r="R309" i="5"/>
  <c r="Q309" i="5"/>
  <c r="P309" i="5"/>
  <c r="O309" i="5"/>
  <c r="N309" i="5"/>
  <c r="K309" i="5"/>
  <c r="J309" i="5"/>
  <c r="I309" i="5"/>
  <c r="H309" i="5"/>
  <c r="G309" i="5"/>
  <c r="F309" i="5"/>
  <c r="E309" i="5"/>
  <c r="D309" i="5"/>
  <c r="R308" i="5"/>
  <c r="Q308" i="5"/>
  <c r="P308" i="5"/>
  <c r="O308" i="5"/>
  <c r="N308" i="5"/>
  <c r="K308" i="5"/>
  <c r="J308" i="5"/>
  <c r="I308" i="5"/>
  <c r="H308" i="5"/>
  <c r="G308" i="5"/>
  <c r="F308" i="5"/>
  <c r="E308" i="5"/>
  <c r="D308" i="5"/>
  <c r="R307" i="5"/>
  <c r="Q307" i="5"/>
  <c r="P307" i="5"/>
  <c r="O307" i="5"/>
  <c r="N307" i="5"/>
  <c r="K307" i="5"/>
  <c r="J307" i="5"/>
  <c r="I307" i="5"/>
  <c r="H307" i="5"/>
  <c r="G307" i="5"/>
  <c r="F307" i="5"/>
  <c r="E307" i="5"/>
  <c r="D307" i="5"/>
  <c r="R306" i="5"/>
  <c r="Q306" i="5"/>
  <c r="P306" i="5"/>
  <c r="O306" i="5"/>
  <c r="N306" i="5"/>
  <c r="K306" i="5"/>
  <c r="J306" i="5"/>
  <c r="I306" i="5"/>
  <c r="H306" i="5"/>
  <c r="G306" i="5"/>
  <c r="F306" i="5"/>
  <c r="E306" i="5"/>
  <c r="D306" i="5"/>
  <c r="R305" i="5"/>
  <c r="Q305" i="5"/>
  <c r="P305" i="5"/>
  <c r="O305" i="5"/>
  <c r="N305" i="5"/>
  <c r="K305" i="5"/>
  <c r="J305" i="5"/>
  <c r="I305" i="5"/>
  <c r="H305" i="5"/>
  <c r="G305" i="5"/>
  <c r="F305" i="5"/>
  <c r="E305" i="5"/>
  <c r="D305" i="5"/>
  <c r="R304" i="5"/>
  <c r="Q304" i="5"/>
  <c r="P304" i="5"/>
  <c r="O304" i="5"/>
  <c r="N304" i="5"/>
  <c r="K304" i="5"/>
  <c r="J304" i="5"/>
  <c r="I304" i="5"/>
  <c r="H304" i="5"/>
  <c r="G304" i="5"/>
  <c r="F304" i="5"/>
  <c r="E304" i="5"/>
  <c r="D304" i="5"/>
  <c r="R303" i="5"/>
  <c r="Q303" i="5"/>
  <c r="P303" i="5"/>
  <c r="O303" i="5"/>
  <c r="N303" i="5"/>
  <c r="K303" i="5"/>
  <c r="J303" i="5"/>
  <c r="I303" i="5"/>
  <c r="H303" i="5"/>
  <c r="G303" i="5"/>
  <c r="F303" i="5"/>
  <c r="E303" i="5"/>
  <c r="D303" i="5"/>
  <c r="R302" i="5"/>
  <c r="Q302" i="5"/>
  <c r="P302" i="5"/>
  <c r="O302" i="5"/>
  <c r="N302" i="5"/>
  <c r="K302" i="5"/>
  <c r="J302" i="5"/>
  <c r="I302" i="5"/>
  <c r="H302" i="5"/>
  <c r="G302" i="5"/>
  <c r="F302" i="5"/>
  <c r="E302" i="5"/>
  <c r="D302" i="5"/>
  <c r="R301" i="5"/>
  <c r="Q301" i="5"/>
  <c r="P301" i="5"/>
  <c r="O301" i="5"/>
  <c r="N301" i="5"/>
  <c r="K301" i="5"/>
  <c r="J301" i="5"/>
  <c r="I301" i="5"/>
  <c r="H301" i="5"/>
  <c r="G301" i="5"/>
  <c r="F301" i="5"/>
  <c r="E301" i="5"/>
  <c r="D301" i="5"/>
  <c r="R300" i="5"/>
  <c r="Q300" i="5"/>
  <c r="P300" i="5"/>
  <c r="O300" i="5"/>
  <c r="N300" i="5"/>
  <c r="K300" i="5"/>
  <c r="J300" i="5"/>
  <c r="I300" i="5"/>
  <c r="H300" i="5"/>
  <c r="G300" i="5"/>
  <c r="F300" i="5"/>
  <c r="E300" i="5"/>
  <c r="D300" i="5"/>
  <c r="R299" i="5"/>
  <c r="Q299" i="5"/>
  <c r="P299" i="5"/>
  <c r="O299" i="5"/>
  <c r="N299" i="5"/>
  <c r="K299" i="5"/>
  <c r="J299" i="5"/>
  <c r="I299" i="5"/>
  <c r="H299" i="5"/>
  <c r="G299" i="5"/>
  <c r="F299" i="5"/>
  <c r="E299" i="5"/>
  <c r="D299" i="5"/>
  <c r="R298" i="5"/>
  <c r="Q298" i="5"/>
  <c r="P298" i="5"/>
  <c r="O298" i="5"/>
  <c r="N298" i="5"/>
  <c r="K298" i="5"/>
  <c r="J298" i="5"/>
  <c r="I298" i="5"/>
  <c r="H298" i="5"/>
  <c r="G298" i="5"/>
  <c r="F298" i="5"/>
  <c r="E298" i="5"/>
  <c r="D298" i="5"/>
  <c r="R297" i="5"/>
  <c r="Q297" i="5"/>
  <c r="P297" i="5"/>
  <c r="O297" i="5"/>
  <c r="N297" i="5"/>
  <c r="K297" i="5"/>
  <c r="J297" i="5"/>
  <c r="I297" i="5"/>
  <c r="H297" i="5"/>
  <c r="G297" i="5"/>
  <c r="F297" i="5"/>
  <c r="E297" i="5"/>
  <c r="D297" i="5"/>
  <c r="R296" i="5"/>
  <c r="Q296" i="5"/>
  <c r="P296" i="5"/>
  <c r="O296" i="5"/>
  <c r="N296" i="5"/>
  <c r="K296" i="5"/>
  <c r="J296" i="5"/>
  <c r="I296" i="5"/>
  <c r="H296" i="5"/>
  <c r="G296" i="5"/>
  <c r="F296" i="5"/>
  <c r="E296" i="5"/>
  <c r="D296" i="5"/>
  <c r="R295" i="5"/>
  <c r="Q295" i="5"/>
  <c r="P295" i="5"/>
  <c r="O295" i="5"/>
  <c r="N295" i="5"/>
  <c r="K295" i="5"/>
  <c r="J295" i="5"/>
  <c r="I295" i="5"/>
  <c r="H295" i="5"/>
  <c r="G295" i="5"/>
  <c r="F295" i="5"/>
  <c r="E295" i="5"/>
  <c r="D295" i="5"/>
  <c r="R294" i="5"/>
  <c r="Q294" i="5"/>
  <c r="P294" i="5"/>
  <c r="O294" i="5"/>
  <c r="N294" i="5"/>
  <c r="K294" i="5"/>
  <c r="J294" i="5"/>
  <c r="I294" i="5"/>
  <c r="H294" i="5"/>
  <c r="G294" i="5"/>
  <c r="F294" i="5"/>
  <c r="E294" i="5"/>
  <c r="D294" i="5"/>
  <c r="R293" i="5"/>
  <c r="Q293" i="5"/>
  <c r="P293" i="5"/>
  <c r="O293" i="5"/>
  <c r="N293" i="5"/>
  <c r="K293" i="5"/>
  <c r="J293" i="5"/>
  <c r="I293" i="5"/>
  <c r="H293" i="5"/>
  <c r="G293" i="5"/>
  <c r="F293" i="5"/>
  <c r="E293" i="5"/>
  <c r="D293" i="5"/>
  <c r="R292" i="5"/>
  <c r="Q292" i="5"/>
  <c r="P292" i="5"/>
  <c r="O292" i="5"/>
  <c r="N292" i="5"/>
  <c r="K292" i="5"/>
  <c r="J292" i="5"/>
  <c r="I292" i="5"/>
  <c r="H292" i="5"/>
  <c r="G292" i="5"/>
  <c r="F292" i="5"/>
  <c r="E292" i="5"/>
  <c r="D292" i="5"/>
  <c r="R291" i="5"/>
  <c r="Q291" i="5"/>
  <c r="P291" i="5"/>
  <c r="O291" i="5"/>
  <c r="N291" i="5"/>
  <c r="K291" i="5"/>
  <c r="J291" i="5"/>
  <c r="I291" i="5"/>
  <c r="H291" i="5"/>
  <c r="G291" i="5"/>
  <c r="F291" i="5"/>
  <c r="E291" i="5"/>
  <c r="D291" i="5"/>
  <c r="R290" i="5"/>
  <c r="Q290" i="5"/>
  <c r="P290" i="5"/>
  <c r="O290" i="5"/>
  <c r="N290" i="5"/>
  <c r="K290" i="5"/>
  <c r="J290" i="5"/>
  <c r="I290" i="5"/>
  <c r="H290" i="5"/>
  <c r="G290" i="5"/>
  <c r="F290" i="5"/>
  <c r="E290" i="5"/>
  <c r="D290" i="5"/>
  <c r="R289" i="5"/>
  <c r="Q289" i="5"/>
  <c r="P289" i="5"/>
  <c r="O289" i="5"/>
  <c r="N289" i="5"/>
  <c r="K289" i="5"/>
  <c r="J289" i="5"/>
  <c r="I289" i="5"/>
  <c r="H289" i="5"/>
  <c r="G289" i="5"/>
  <c r="F289" i="5"/>
  <c r="E289" i="5"/>
  <c r="D289" i="5"/>
  <c r="R288" i="5"/>
  <c r="Q288" i="5"/>
  <c r="P288" i="5"/>
  <c r="O288" i="5"/>
  <c r="N288" i="5"/>
  <c r="K288" i="5"/>
  <c r="J288" i="5"/>
  <c r="I288" i="5"/>
  <c r="H288" i="5"/>
  <c r="G288" i="5"/>
  <c r="F288" i="5"/>
  <c r="E288" i="5"/>
  <c r="D288" i="5"/>
  <c r="R287" i="5"/>
  <c r="Q287" i="5"/>
  <c r="P287" i="5"/>
  <c r="O287" i="5"/>
  <c r="N287" i="5"/>
  <c r="K287" i="5"/>
  <c r="J287" i="5"/>
  <c r="I287" i="5"/>
  <c r="H287" i="5"/>
  <c r="G287" i="5"/>
  <c r="F287" i="5"/>
  <c r="E287" i="5"/>
  <c r="D287" i="5"/>
  <c r="R286" i="5"/>
  <c r="Q286" i="5"/>
  <c r="P286" i="5"/>
  <c r="O286" i="5"/>
  <c r="N286" i="5"/>
  <c r="K286" i="5"/>
  <c r="J286" i="5"/>
  <c r="I286" i="5"/>
  <c r="H286" i="5"/>
  <c r="G286" i="5"/>
  <c r="F286" i="5"/>
  <c r="E286" i="5"/>
  <c r="D286" i="5"/>
  <c r="R285" i="5"/>
  <c r="Q285" i="5"/>
  <c r="P285" i="5"/>
  <c r="O285" i="5"/>
  <c r="N285" i="5"/>
  <c r="K285" i="5"/>
  <c r="J285" i="5"/>
  <c r="I285" i="5"/>
  <c r="H285" i="5"/>
  <c r="G285" i="5"/>
  <c r="F285" i="5"/>
  <c r="E285" i="5"/>
  <c r="D285" i="5"/>
  <c r="R284" i="5"/>
  <c r="Q284" i="5"/>
  <c r="P284" i="5"/>
  <c r="O284" i="5"/>
  <c r="N284" i="5"/>
  <c r="K284" i="5"/>
  <c r="J284" i="5"/>
  <c r="I284" i="5"/>
  <c r="H284" i="5"/>
  <c r="G284" i="5"/>
  <c r="F284" i="5"/>
  <c r="E284" i="5"/>
  <c r="D284" i="5"/>
  <c r="R283" i="5"/>
  <c r="Q283" i="5"/>
  <c r="P283" i="5"/>
  <c r="O283" i="5"/>
  <c r="N283" i="5"/>
  <c r="K283" i="5"/>
  <c r="J283" i="5"/>
  <c r="I283" i="5"/>
  <c r="H283" i="5"/>
  <c r="G283" i="5"/>
  <c r="F283" i="5"/>
  <c r="E283" i="5"/>
  <c r="D283" i="5"/>
  <c r="R250" i="5"/>
  <c r="Q250" i="5"/>
  <c r="P250" i="5"/>
  <c r="O250" i="5"/>
  <c r="N250" i="5"/>
  <c r="K250" i="5"/>
  <c r="J250" i="5"/>
  <c r="I250" i="5"/>
  <c r="H250" i="5"/>
  <c r="G250" i="5"/>
  <c r="F250" i="5"/>
  <c r="E250" i="5"/>
  <c r="D250" i="5"/>
  <c r="R249" i="5"/>
  <c r="Q249" i="5"/>
  <c r="P249" i="5"/>
  <c r="O249" i="5"/>
  <c r="N249" i="5"/>
  <c r="K249" i="5"/>
  <c r="J249" i="5"/>
  <c r="I249" i="5"/>
  <c r="H249" i="5"/>
  <c r="G249" i="5"/>
  <c r="F249" i="5"/>
  <c r="E249" i="5"/>
  <c r="D249" i="5"/>
  <c r="R248" i="5"/>
  <c r="Q248" i="5"/>
  <c r="P248" i="5"/>
  <c r="O248" i="5"/>
  <c r="N248" i="5"/>
  <c r="K248" i="5"/>
  <c r="J248" i="5"/>
  <c r="I248" i="5"/>
  <c r="H248" i="5"/>
  <c r="G248" i="5"/>
  <c r="F248" i="5"/>
  <c r="E248" i="5"/>
  <c r="D248" i="5"/>
  <c r="R247" i="5"/>
  <c r="Q247" i="5"/>
  <c r="P247" i="5"/>
  <c r="O247" i="5"/>
  <c r="N247" i="5"/>
  <c r="K247" i="5"/>
  <c r="J247" i="5"/>
  <c r="I247" i="5"/>
  <c r="H247" i="5"/>
  <c r="G247" i="5"/>
  <c r="F247" i="5"/>
  <c r="E247" i="5"/>
  <c r="D247" i="5"/>
  <c r="R246" i="5"/>
  <c r="Q246" i="5"/>
  <c r="P246" i="5"/>
  <c r="O246" i="5"/>
  <c r="N246" i="5"/>
  <c r="K246" i="5"/>
  <c r="J246" i="5"/>
  <c r="I246" i="5"/>
  <c r="H246" i="5"/>
  <c r="G246" i="5"/>
  <c r="F246" i="5"/>
  <c r="E246" i="5"/>
  <c r="D246" i="5"/>
  <c r="R245" i="5"/>
  <c r="Q245" i="5"/>
  <c r="P245" i="5"/>
  <c r="O245" i="5"/>
  <c r="N245" i="5"/>
  <c r="K245" i="5"/>
  <c r="J245" i="5"/>
  <c r="I245" i="5"/>
  <c r="H245" i="5"/>
  <c r="G245" i="5"/>
  <c r="F245" i="5"/>
  <c r="E245" i="5"/>
  <c r="D245" i="5"/>
  <c r="R244" i="5"/>
  <c r="Q244" i="5"/>
  <c r="P244" i="5"/>
  <c r="O244" i="5"/>
  <c r="N244" i="5"/>
  <c r="K244" i="5"/>
  <c r="J244" i="5"/>
  <c r="I244" i="5"/>
  <c r="H244" i="5"/>
  <c r="G244" i="5"/>
  <c r="F244" i="5"/>
  <c r="E244" i="5"/>
  <c r="D244" i="5"/>
  <c r="R243" i="5"/>
  <c r="Q243" i="5"/>
  <c r="P243" i="5"/>
  <c r="O243" i="5"/>
  <c r="N243" i="5"/>
  <c r="K243" i="5"/>
  <c r="J243" i="5"/>
  <c r="I243" i="5"/>
  <c r="H243" i="5"/>
  <c r="G243" i="5"/>
  <c r="F243" i="5"/>
  <c r="E243" i="5"/>
  <c r="D243" i="5"/>
  <c r="R242" i="5"/>
  <c r="Q242" i="5"/>
  <c r="P242" i="5"/>
  <c r="O242" i="5"/>
  <c r="N242" i="5"/>
  <c r="K242" i="5"/>
  <c r="J242" i="5"/>
  <c r="I242" i="5"/>
  <c r="H242" i="5"/>
  <c r="G242" i="5"/>
  <c r="F242" i="5"/>
  <c r="E242" i="5"/>
  <c r="D242" i="5"/>
  <c r="R241" i="5"/>
  <c r="Q241" i="5"/>
  <c r="P241" i="5"/>
  <c r="O241" i="5"/>
  <c r="N241" i="5"/>
  <c r="K241" i="5"/>
  <c r="J241" i="5"/>
  <c r="I241" i="5"/>
  <c r="H241" i="5"/>
  <c r="G241" i="5"/>
  <c r="F241" i="5"/>
  <c r="E241" i="5"/>
  <c r="D241" i="5"/>
  <c r="R240" i="5"/>
  <c r="Q240" i="5"/>
  <c r="P240" i="5"/>
  <c r="O240" i="5"/>
  <c r="N240" i="5"/>
  <c r="K240" i="5"/>
  <c r="J240" i="5"/>
  <c r="I240" i="5"/>
  <c r="H240" i="5"/>
  <c r="G240" i="5"/>
  <c r="F240" i="5"/>
  <c r="E240" i="5"/>
  <c r="D240" i="5"/>
  <c r="R239" i="5"/>
  <c r="Q239" i="5"/>
  <c r="P239" i="5"/>
  <c r="O239" i="5"/>
  <c r="N239" i="5"/>
  <c r="K239" i="5"/>
  <c r="J239" i="5"/>
  <c r="I239" i="5"/>
  <c r="H239" i="5"/>
  <c r="G239" i="5"/>
  <c r="F239" i="5"/>
  <c r="E239" i="5"/>
  <c r="D239" i="5"/>
  <c r="R238" i="5"/>
  <c r="Q238" i="5"/>
  <c r="P238" i="5"/>
  <c r="O238" i="5"/>
  <c r="N238" i="5"/>
  <c r="K238" i="5"/>
  <c r="J238" i="5"/>
  <c r="I238" i="5"/>
  <c r="H238" i="5"/>
  <c r="G238" i="5"/>
  <c r="F238" i="5"/>
  <c r="E238" i="5"/>
  <c r="D238" i="5"/>
  <c r="R237" i="5"/>
  <c r="Q237" i="5"/>
  <c r="P237" i="5"/>
  <c r="O237" i="5"/>
  <c r="N237" i="5"/>
  <c r="K237" i="5"/>
  <c r="J237" i="5"/>
  <c r="I237" i="5"/>
  <c r="H237" i="5"/>
  <c r="G237" i="5"/>
  <c r="F237" i="5"/>
  <c r="E237" i="5"/>
  <c r="D237" i="5"/>
  <c r="R236" i="5"/>
  <c r="Q236" i="5"/>
  <c r="P236" i="5"/>
  <c r="O236" i="5"/>
  <c r="N236" i="5"/>
  <c r="K236" i="5"/>
  <c r="J236" i="5"/>
  <c r="I236" i="5"/>
  <c r="H236" i="5"/>
  <c r="G236" i="5"/>
  <c r="F236" i="5"/>
  <c r="E236" i="5"/>
  <c r="D236" i="5"/>
  <c r="R235" i="5"/>
  <c r="Q235" i="5"/>
  <c r="P235" i="5"/>
  <c r="O235" i="5"/>
  <c r="N235" i="5"/>
  <c r="K235" i="5"/>
  <c r="J235" i="5"/>
  <c r="I235" i="5"/>
  <c r="H235" i="5"/>
  <c r="G235" i="5"/>
  <c r="F235" i="5"/>
  <c r="E235" i="5"/>
  <c r="D235" i="5"/>
  <c r="R234" i="5"/>
  <c r="Q234" i="5"/>
  <c r="P234" i="5"/>
  <c r="O234" i="5"/>
  <c r="N234" i="5"/>
  <c r="K234" i="5"/>
  <c r="J234" i="5"/>
  <c r="I234" i="5"/>
  <c r="H234" i="5"/>
  <c r="G234" i="5"/>
  <c r="F234" i="5"/>
  <c r="E234" i="5"/>
  <c r="D234" i="5"/>
  <c r="R233" i="5"/>
  <c r="Q233" i="5"/>
  <c r="P233" i="5"/>
  <c r="O233" i="5"/>
  <c r="N233" i="5"/>
  <c r="K233" i="5"/>
  <c r="J233" i="5"/>
  <c r="I233" i="5"/>
  <c r="H233" i="5"/>
  <c r="G233" i="5"/>
  <c r="F233" i="5"/>
  <c r="E233" i="5"/>
  <c r="D233" i="5"/>
  <c r="R232" i="5"/>
  <c r="Q232" i="5"/>
  <c r="P232" i="5"/>
  <c r="O232" i="5"/>
  <c r="N232" i="5"/>
  <c r="K232" i="5"/>
  <c r="J232" i="5"/>
  <c r="I232" i="5"/>
  <c r="H232" i="5"/>
  <c r="G232" i="5"/>
  <c r="F232" i="5"/>
  <c r="E232" i="5"/>
  <c r="D232" i="5"/>
  <c r="R231" i="5"/>
  <c r="Q231" i="5"/>
  <c r="P231" i="5"/>
  <c r="O231" i="5"/>
  <c r="N231" i="5"/>
  <c r="K231" i="5"/>
  <c r="J231" i="5"/>
  <c r="I231" i="5"/>
  <c r="H231" i="5"/>
  <c r="G231" i="5"/>
  <c r="F231" i="5"/>
  <c r="E231" i="5"/>
  <c r="D231" i="5"/>
  <c r="R230" i="5"/>
  <c r="Q230" i="5"/>
  <c r="P230" i="5"/>
  <c r="O230" i="5"/>
  <c r="N230" i="5"/>
  <c r="K230" i="5"/>
  <c r="J230" i="5"/>
  <c r="I230" i="5"/>
  <c r="H230" i="5"/>
  <c r="G230" i="5"/>
  <c r="F230" i="5"/>
  <c r="E230" i="5"/>
  <c r="D230" i="5"/>
  <c r="R229" i="5"/>
  <c r="Q229" i="5"/>
  <c r="P229" i="5"/>
  <c r="O229" i="5"/>
  <c r="N229" i="5"/>
  <c r="K229" i="5"/>
  <c r="J229" i="5"/>
  <c r="I229" i="5"/>
  <c r="H229" i="5"/>
  <c r="G229" i="5"/>
  <c r="F229" i="5"/>
  <c r="E229" i="5"/>
  <c r="D229" i="5"/>
  <c r="R228" i="5"/>
  <c r="Q228" i="5"/>
  <c r="P228" i="5"/>
  <c r="O228" i="5"/>
  <c r="N228" i="5"/>
  <c r="K228" i="5"/>
  <c r="J228" i="5"/>
  <c r="I228" i="5"/>
  <c r="H228" i="5"/>
  <c r="G228" i="5"/>
  <c r="F228" i="5"/>
  <c r="E228" i="5"/>
  <c r="D228" i="5"/>
  <c r="R227" i="5"/>
  <c r="Q227" i="5"/>
  <c r="P227" i="5"/>
  <c r="O227" i="5"/>
  <c r="N227" i="5"/>
  <c r="K227" i="5"/>
  <c r="J227" i="5"/>
  <c r="I227" i="5"/>
  <c r="H227" i="5"/>
  <c r="G227" i="5"/>
  <c r="F227" i="5"/>
  <c r="E227" i="5"/>
  <c r="D227" i="5"/>
  <c r="R226" i="5"/>
  <c r="Q226" i="5"/>
  <c r="P226" i="5"/>
  <c r="O226" i="5"/>
  <c r="N226" i="5"/>
  <c r="K226" i="5"/>
  <c r="J226" i="5"/>
  <c r="I226" i="5"/>
  <c r="H226" i="5"/>
  <c r="G226" i="5"/>
  <c r="F226" i="5"/>
  <c r="E226" i="5"/>
  <c r="D226" i="5"/>
  <c r="R225" i="5"/>
  <c r="Q225" i="5"/>
  <c r="P225" i="5"/>
  <c r="O225" i="5"/>
  <c r="N225" i="5"/>
  <c r="K225" i="5"/>
  <c r="J225" i="5"/>
  <c r="I225" i="5"/>
  <c r="H225" i="5"/>
  <c r="G225" i="5"/>
  <c r="F225" i="5"/>
  <c r="E225" i="5"/>
  <c r="D225" i="5"/>
  <c r="R224" i="5"/>
  <c r="Q224" i="5"/>
  <c r="P224" i="5"/>
  <c r="O224" i="5"/>
  <c r="N224" i="5"/>
  <c r="K224" i="5"/>
  <c r="J224" i="5"/>
  <c r="I224" i="5"/>
  <c r="H224" i="5"/>
  <c r="G224" i="5"/>
  <c r="F224" i="5"/>
  <c r="E224" i="5"/>
  <c r="D224" i="5"/>
  <c r="R223" i="5"/>
  <c r="Q223" i="5"/>
  <c r="P223" i="5"/>
  <c r="O223" i="5"/>
  <c r="N223" i="5"/>
  <c r="K223" i="5"/>
  <c r="J223" i="5"/>
  <c r="I223" i="5"/>
  <c r="H223" i="5"/>
  <c r="G223" i="5"/>
  <c r="F223" i="5"/>
  <c r="E223" i="5"/>
  <c r="D223" i="5"/>
  <c r="R222" i="5"/>
  <c r="Q222" i="5"/>
  <c r="P222" i="5"/>
  <c r="O222" i="5"/>
  <c r="N222" i="5"/>
  <c r="K222" i="5"/>
  <c r="J222" i="5"/>
  <c r="I222" i="5"/>
  <c r="H222" i="5"/>
  <c r="G222" i="5"/>
  <c r="F222" i="5"/>
  <c r="E222" i="5"/>
  <c r="D222" i="5"/>
  <c r="R221" i="5"/>
  <c r="Q221" i="5"/>
  <c r="P221" i="5"/>
  <c r="O221" i="5"/>
  <c r="N221" i="5"/>
  <c r="K221" i="5"/>
  <c r="J221" i="5"/>
  <c r="I221" i="5"/>
  <c r="H221" i="5"/>
  <c r="G221" i="5"/>
  <c r="F221" i="5"/>
  <c r="E221" i="5"/>
  <c r="D221" i="5"/>
  <c r="R220" i="5"/>
  <c r="Q220" i="5"/>
  <c r="P220" i="5"/>
  <c r="O220" i="5"/>
  <c r="N220" i="5"/>
  <c r="K220" i="5"/>
  <c r="J220" i="5"/>
  <c r="I220" i="5"/>
  <c r="H220" i="5"/>
  <c r="G220" i="5"/>
  <c r="F220" i="5"/>
  <c r="E220" i="5"/>
  <c r="D220" i="5"/>
  <c r="R219" i="5"/>
  <c r="Q219" i="5"/>
  <c r="P219" i="5"/>
  <c r="O219" i="5"/>
  <c r="N219" i="5"/>
  <c r="K219" i="5"/>
  <c r="J219" i="5"/>
  <c r="I219" i="5"/>
  <c r="H219" i="5"/>
  <c r="G219" i="5"/>
  <c r="F219" i="5"/>
  <c r="E219" i="5"/>
  <c r="D219" i="5"/>
  <c r="R218" i="5"/>
  <c r="Q218" i="5"/>
  <c r="P218" i="5"/>
  <c r="O218" i="5"/>
  <c r="N218" i="5"/>
  <c r="K218" i="5"/>
  <c r="J218" i="5"/>
  <c r="I218" i="5"/>
  <c r="H218" i="5"/>
  <c r="G218" i="5"/>
  <c r="F218" i="5"/>
  <c r="E218" i="5"/>
  <c r="D218" i="5"/>
  <c r="R217" i="5"/>
  <c r="Q217" i="5"/>
  <c r="P217" i="5"/>
  <c r="O217" i="5"/>
  <c r="N217" i="5"/>
  <c r="K217" i="5"/>
  <c r="J217" i="5"/>
  <c r="I217" i="5"/>
  <c r="H217" i="5"/>
  <c r="G217" i="5"/>
  <c r="F217" i="5"/>
  <c r="E217" i="5"/>
  <c r="D217" i="5"/>
  <c r="R216" i="5"/>
  <c r="Q216" i="5"/>
  <c r="P216" i="5"/>
  <c r="O216" i="5"/>
  <c r="N216" i="5"/>
  <c r="K216" i="5"/>
  <c r="J216" i="5"/>
  <c r="I216" i="5"/>
  <c r="H216" i="5"/>
  <c r="G216" i="5"/>
  <c r="F216" i="5"/>
  <c r="E216" i="5"/>
  <c r="D216" i="5"/>
  <c r="R215" i="5"/>
  <c r="Q215" i="5"/>
  <c r="P215" i="5"/>
  <c r="O215" i="5"/>
  <c r="N215" i="5"/>
  <c r="K215" i="5"/>
  <c r="J215" i="5"/>
  <c r="I215" i="5"/>
  <c r="H215" i="5"/>
  <c r="G215" i="5"/>
  <c r="F215" i="5"/>
  <c r="E215" i="5"/>
  <c r="D215" i="5"/>
  <c r="R214" i="5"/>
  <c r="Q214" i="5"/>
  <c r="P214" i="5"/>
  <c r="O214" i="5"/>
  <c r="N214" i="5"/>
  <c r="K214" i="5"/>
  <c r="J214" i="5"/>
  <c r="I214" i="5"/>
  <c r="H214" i="5"/>
  <c r="G214" i="5"/>
  <c r="F214" i="5"/>
  <c r="E214" i="5"/>
  <c r="D214" i="5"/>
  <c r="R213" i="5"/>
  <c r="Q213" i="5"/>
  <c r="P213" i="5"/>
  <c r="O213" i="5"/>
  <c r="N213" i="5"/>
  <c r="K213" i="5"/>
  <c r="J213" i="5"/>
  <c r="I213" i="5"/>
  <c r="H213" i="5"/>
  <c r="G213" i="5"/>
  <c r="F213" i="5"/>
  <c r="E213" i="5"/>
  <c r="D213" i="5"/>
  <c r="R212" i="5"/>
  <c r="Q212" i="5"/>
  <c r="P212" i="5"/>
  <c r="O212" i="5"/>
  <c r="N212" i="5"/>
  <c r="K212" i="5"/>
  <c r="J212" i="5"/>
  <c r="I212" i="5"/>
  <c r="H212" i="5"/>
  <c r="G212" i="5"/>
  <c r="F212" i="5"/>
  <c r="E212" i="5"/>
  <c r="D212" i="5"/>
  <c r="R211" i="5"/>
  <c r="Q211" i="5"/>
  <c r="P211" i="5"/>
  <c r="O211" i="5"/>
  <c r="N211" i="5"/>
  <c r="K211" i="5"/>
  <c r="J211" i="5"/>
  <c r="I211" i="5"/>
  <c r="H211" i="5"/>
  <c r="G211" i="5"/>
  <c r="F211" i="5"/>
  <c r="E211" i="5"/>
  <c r="D211" i="5"/>
  <c r="R210" i="5"/>
  <c r="Q210" i="5"/>
  <c r="P210" i="5"/>
  <c r="O210" i="5"/>
  <c r="N210" i="5"/>
  <c r="K210" i="5"/>
  <c r="J210" i="5"/>
  <c r="I210" i="5"/>
  <c r="H210" i="5"/>
  <c r="G210" i="5"/>
  <c r="F210" i="5"/>
  <c r="E210" i="5"/>
  <c r="D210" i="5"/>
  <c r="R209" i="5"/>
  <c r="Q209" i="5"/>
  <c r="P209" i="5"/>
  <c r="O209" i="5"/>
  <c r="N209" i="5"/>
  <c r="K209" i="5"/>
  <c r="J209" i="5"/>
  <c r="I209" i="5"/>
  <c r="H209" i="5"/>
  <c r="G209" i="5"/>
  <c r="F209" i="5"/>
  <c r="E209" i="5"/>
  <c r="D209" i="5"/>
  <c r="R208" i="5"/>
  <c r="Q208" i="5"/>
  <c r="P208" i="5"/>
  <c r="O208" i="5"/>
  <c r="N208" i="5"/>
  <c r="K208" i="5"/>
  <c r="J208" i="5"/>
  <c r="I208" i="5"/>
  <c r="H208" i="5"/>
  <c r="G208" i="5"/>
  <c r="F208" i="5"/>
  <c r="E208" i="5"/>
  <c r="D208" i="5"/>
  <c r="R207" i="5"/>
  <c r="Q207" i="5"/>
  <c r="P207" i="5"/>
  <c r="O207" i="5"/>
  <c r="N207" i="5"/>
  <c r="K207" i="5"/>
  <c r="J207" i="5"/>
  <c r="I207" i="5"/>
  <c r="H207" i="5"/>
  <c r="G207" i="5"/>
  <c r="F207" i="5"/>
  <c r="E207" i="5"/>
  <c r="D207" i="5"/>
  <c r="R206" i="5"/>
  <c r="Q206" i="5"/>
  <c r="P206" i="5"/>
  <c r="O206" i="5"/>
  <c r="N206" i="5"/>
  <c r="K206" i="5"/>
  <c r="J206" i="5"/>
  <c r="I206" i="5"/>
  <c r="H206" i="5"/>
  <c r="G206" i="5"/>
  <c r="F206" i="5"/>
  <c r="E206" i="5"/>
  <c r="D206" i="5"/>
  <c r="R205" i="5"/>
  <c r="Q205" i="5"/>
  <c r="P205" i="5"/>
  <c r="O205" i="5"/>
  <c r="N205" i="5"/>
  <c r="K205" i="5"/>
  <c r="J205" i="5"/>
  <c r="I205" i="5"/>
  <c r="H205" i="5"/>
  <c r="G205" i="5"/>
  <c r="F205" i="5"/>
  <c r="E205" i="5"/>
  <c r="D205" i="5"/>
  <c r="R204" i="5"/>
  <c r="Q204" i="5"/>
  <c r="P204" i="5"/>
  <c r="O204" i="5"/>
  <c r="N204" i="5"/>
  <c r="K204" i="5"/>
  <c r="J204" i="5"/>
  <c r="I204" i="5"/>
  <c r="H204" i="5"/>
  <c r="G204" i="5"/>
  <c r="F204" i="5"/>
  <c r="E204" i="5"/>
  <c r="D204" i="5"/>
  <c r="R203" i="5"/>
  <c r="Q203" i="5"/>
  <c r="P203" i="5"/>
  <c r="O203" i="5"/>
  <c r="N203" i="5"/>
  <c r="K203" i="5"/>
  <c r="J203" i="5"/>
  <c r="I203" i="5"/>
  <c r="H203" i="5"/>
  <c r="G203" i="5"/>
  <c r="F203" i="5"/>
  <c r="E203" i="5"/>
  <c r="D203" i="5"/>
  <c r="R202" i="5"/>
  <c r="Q202" i="5"/>
  <c r="P202" i="5"/>
  <c r="O202" i="5"/>
  <c r="N202" i="5"/>
  <c r="K202" i="5"/>
  <c r="J202" i="5"/>
  <c r="I202" i="5"/>
  <c r="H202" i="5"/>
  <c r="G202" i="5"/>
  <c r="F202" i="5"/>
  <c r="E202" i="5"/>
  <c r="D202" i="5"/>
  <c r="R201" i="5"/>
  <c r="Q201" i="5"/>
  <c r="P201" i="5"/>
  <c r="O201" i="5"/>
  <c r="N201" i="5"/>
  <c r="K201" i="5"/>
  <c r="J201" i="5"/>
  <c r="I201" i="5"/>
  <c r="H201" i="5"/>
  <c r="G201" i="5"/>
  <c r="F201" i="5"/>
  <c r="E201" i="5"/>
  <c r="D201" i="5"/>
  <c r="R200" i="5"/>
  <c r="Q200" i="5"/>
  <c r="P200" i="5"/>
  <c r="O200" i="5"/>
  <c r="N200" i="5"/>
  <c r="K200" i="5"/>
  <c r="J200" i="5"/>
  <c r="I200" i="5"/>
  <c r="H200" i="5"/>
  <c r="G200" i="5"/>
  <c r="F200" i="5"/>
  <c r="E200" i="5"/>
  <c r="D200" i="5"/>
  <c r="R199" i="5"/>
  <c r="Q199" i="5"/>
  <c r="P199" i="5"/>
  <c r="O199" i="5"/>
  <c r="N199" i="5"/>
  <c r="K199" i="5"/>
  <c r="J199" i="5"/>
  <c r="I199" i="5"/>
  <c r="H199" i="5"/>
  <c r="G199" i="5"/>
  <c r="F199" i="5"/>
  <c r="E199" i="5"/>
  <c r="D199" i="5"/>
  <c r="R198" i="5"/>
  <c r="Q198" i="5"/>
  <c r="P198" i="5"/>
  <c r="O198" i="5"/>
  <c r="N198" i="5"/>
  <c r="K198" i="5"/>
  <c r="J198" i="5"/>
  <c r="I198" i="5"/>
  <c r="H198" i="5"/>
  <c r="G198" i="5"/>
  <c r="F198" i="5"/>
  <c r="E198" i="5"/>
  <c r="D198" i="5"/>
  <c r="R197" i="5"/>
  <c r="Q197" i="5"/>
  <c r="P197" i="5"/>
  <c r="O197" i="5"/>
  <c r="N197" i="5"/>
  <c r="K197" i="5"/>
  <c r="J197" i="5"/>
  <c r="I197" i="5"/>
  <c r="H197" i="5"/>
  <c r="G197" i="5"/>
  <c r="F197" i="5"/>
  <c r="E197" i="5"/>
  <c r="D197" i="5"/>
  <c r="R196" i="5"/>
  <c r="Q196" i="5"/>
  <c r="P196" i="5"/>
  <c r="O196" i="5"/>
  <c r="N196" i="5"/>
  <c r="K196" i="5"/>
  <c r="J196" i="5"/>
  <c r="I196" i="5"/>
  <c r="H196" i="5"/>
  <c r="G196" i="5"/>
  <c r="F196" i="5"/>
  <c r="E196" i="5"/>
  <c r="D196" i="5"/>
  <c r="R195" i="5"/>
  <c r="Q195" i="5"/>
  <c r="P195" i="5"/>
  <c r="O195" i="5"/>
  <c r="N195" i="5"/>
  <c r="K195" i="5"/>
  <c r="J195" i="5"/>
  <c r="I195" i="5"/>
  <c r="H195" i="5"/>
  <c r="G195" i="5"/>
  <c r="F195" i="5"/>
  <c r="E195" i="5"/>
  <c r="D195" i="5"/>
  <c r="R194" i="5"/>
  <c r="Q194" i="5"/>
  <c r="P194" i="5"/>
  <c r="O194" i="5"/>
  <c r="N194" i="5"/>
  <c r="K194" i="5"/>
  <c r="J194" i="5"/>
  <c r="I194" i="5"/>
  <c r="H194" i="5"/>
  <c r="G194" i="5"/>
  <c r="F194" i="5"/>
  <c r="E194" i="5"/>
  <c r="D194" i="5"/>
  <c r="R193" i="5"/>
  <c r="Q193" i="5"/>
  <c r="P193" i="5"/>
  <c r="O193" i="5"/>
  <c r="N193" i="5"/>
  <c r="K193" i="5"/>
  <c r="J193" i="5"/>
  <c r="I193" i="5"/>
  <c r="H193" i="5"/>
  <c r="G193" i="5"/>
  <c r="F193" i="5"/>
  <c r="E193" i="5"/>
  <c r="D193" i="5"/>
  <c r="R192" i="5"/>
  <c r="Q192" i="5"/>
  <c r="P192" i="5"/>
  <c r="O192" i="5"/>
  <c r="N192" i="5"/>
  <c r="K192" i="5"/>
  <c r="J192" i="5"/>
  <c r="I192" i="5"/>
  <c r="H192" i="5"/>
  <c r="G192" i="5"/>
  <c r="F192" i="5"/>
  <c r="E192" i="5"/>
  <c r="D192" i="5"/>
  <c r="R191" i="5"/>
  <c r="Q191" i="5"/>
  <c r="P191" i="5"/>
  <c r="O191" i="5"/>
  <c r="N191" i="5"/>
  <c r="K191" i="5"/>
  <c r="J191" i="5"/>
  <c r="I191" i="5"/>
  <c r="H191" i="5"/>
  <c r="G191" i="5"/>
  <c r="F191" i="5"/>
  <c r="E191" i="5"/>
  <c r="D191" i="5"/>
  <c r="R190" i="5"/>
  <c r="Q190" i="5"/>
  <c r="P190" i="5"/>
  <c r="O190" i="5"/>
  <c r="N190" i="5"/>
  <c r="K190" i="5"/>
  <c r="J190" i="5"/>
  <c r="I190" i="5"/>
  <c r="H190" i="5"/>
  <c r="G190" i="5"/>
  <c r="F190" i="5"/>
  <c r="E190" i="5"/>
  <c r="D190" i="5"/>
  <c r="R189" i="5"/>
  <c r="Q189" i="5"/>
  <c r="P189" i="5"/>
  <c r="O189" i="5"/>
  <c r="N189" i="5"/>
  <c r="K189" i="5"/>
  <c r="J189" i="5"/>
  <c r="I189" i="5"/>
  <c r="H189" i="5"/>
  <c r="G189" i="5"/>
  <c r="F189" i="5"/>
  <c r="E189" i="5"/>
  <c r="D189" i="5"/>
  <c r="R188" i="5"/>
  <c r="Q188" i="5"/>
  <c r="P188" i="5"/>
  <c r="O188" i="5"/>
  <c r="N188" i="5"/>
  <c r="K188" i="5"/>
  <c r="J188" i="5"/>
  <c r="I188" i="5"/>
  <c r="H188" i="5"/>
  <c r="G188" i="5"/>
  <c r="F188" i="5"/>
  <c r="E188" i="5"/>
  <c r="D188" i="5"/>
  <c r="R187" i="5"/>
  <c r="Q187" i="5"/>
  <c r="P187" i="5"/>
  <c r="O187" i="5"/>
  <c r="N187" i="5"/>
  <c r="K187" i="5"/>
  <c r="J187" i="5"/>
  <c r="I187" i="5"/>
  <c r="H187" i="5"/>
  <c r="G187" i="5"/>
  <c r="F187" i="5"/>
  <c r="E187" i="5"/>
  <c r="D187" i="5"/>
  <c r="R186" i="5"/>
  <c r="Q186" i="5"/>
  <c r="P186" i="5"/>
  <c r="O186" i="5"/>
  <c r="N186" i="5"/>
  <c r="K186" i="5"/>
  <c r="J186" i="5"/>
  <c r="I186" i="5"/>
  <c r="H186" i="5"/>
  <c r="G186" i="5"/>
  <c r="F186" i="5"/>
  <c r="E186" i="5"/>
  <c r="D186" i="5"/>
  <c r="R185" i="5"/>
  <c r="Q185" i="5"/>
  <c r="P185" i="5"/>
  <c r="O185" i="5"/>
  <c r="N185" i="5"/>
  <c r="K185" i="5"/>
  <c r="J185" i="5"/>
  <c r="I185" i="5"/>
  <c r="H185" i="5"/>
  <c r="G185" i="5"/>
  <c r="F185" i="5"/>
  <c r="E185" i="5"/>
  <c r="D185" i="5"/>
  <c r="R184" i="5"/>
  <c r="Q184" i="5"/>
  <c r="P184" i="5"/>
  <c r="O184" i="5"/>
  <c r="N184" i="5"/>
  <c r="K184" i="5"/>
  <c r="J184" i="5"/>
  <c r="I184" i="5"/>
  <c r="H184" i="5"/>
  <c r="G184" i="5"/>
  <c r="F184" i="5"/>
  <c r="E184" i="5"/>
  <c r="D184" i="5"/>
  <c r="R183" i="5"/>
  <c r="Q183" i="5"/>
  <c r="P183" i="5"/>
  <c r="O183" i="5"/>
  <c r="N183" i="5"/>
  <c r="K183" i="5"/>
  <c r="J183" i="5"/>
  <c r="I183" i="5"/>
  <c r="H183" i="5"/>
  <c r="G183" i="5"/>
  <c r="F183" i="5"/>
  <c r="E183" i="5"/>
  <c r="D183" i="5"/>
  <c r="R182" i="5"/>
  <c r="Q182" i="5"/>
  <c r="P182" i="5"/>
  <c r="O182" i="5"/>
  <c r="N182" i="5"/>
  <c r="K182" i="5"/>
  <c r="J182" i="5"/>
  <c r="I182" i="5"/>
  <c r="H182" i="5"/>
  <c r="G182" i="5"/>
  <c r="F182" i="5"/>
  <c r="E182" i="5"/>
  <c r="D182" i="5"/>
  <c r="R181" i="5"/>
  <c r="Q181" i="5"/>
  <c r="P181" i="5"/>
  <c r="O181" i="5"/>
  <c r="N181" i="5"/>
  <c r="K181" i="5"/>
  <c r="J181" i="5"/>
  <c r="I181" i="5"/>
  <c r="H181" i="5"/>
  <c r="G181" i="5"/>
  <c r="F181" i="5"/>
  <c r="E181" i="5"/>
  <c r="D181" i="5"/>
  <c r="R180" i="5"/>
  <c r="Q180" i="5"/>
  <c r="P180" i="5"/>
  <c r="O180" i="5"/>
  <c r="N180" i="5"/>
  <c r="K180" i="5"/>
  <c r="J180" i="5"/>
  <c r="I180" i="5"/>
  <c r="H180" i="5"/>
  <c r="G180" i="5"/>
  <c r="F180" i="5"/>
  <c r="E180" i="5"/>
  <c r="D180" i="5"/>
  <c r="R179" i="5"/>
  <c r="Q179" i="5"/>
  <c r="P179" i="5"/>
  <c r="O179" i="5"/>
  <c r="N179" i="5"/>
  <c r="K179" i="5"/>
  <c r="J179" i="5"/>
  <c r="I179" i="5"/>
  <c r="H179" i="5"/>
  <c r="G179" i="5"/>
  <c r="F179" i="5"/>
  <c r="E179" i="5"/>
  <c r="D179" i="5"/>
  <c r="R178" i="5"/>
  <c r="Q178" i="5"/>
  <c r="P178" i="5"/>
  <c r="O178" i="5"/>
  <c r="N178" i="5"/>
  <c r="K178" i="5"/>
  <c r="J178" i="5"/>
  <c r="I178" i="5"/>
  <c r="H178" i="5"/>
  <c r="G178" i="5"/>
  <c r="F178" i="5"/>
  <c r="E178" i="5"/>
  <c r="D178" i="5"/>
  <c r="R172" i="5"/>
  <c r="Q172" i="5"/>
  <c r="P172" i="5"/>
  <c r="O172" i="5"/>
  <c r="N172" i="5"/>
  <c r="K172" i="5"/>
  <c r="J172" i="5"/>
  <c r="I172" i="5"/>
  <c r="H172" i="5"/>
  <c r="G172" i="5"/>
  <c r="F172" i="5"/>
  <c r="E172" i="5"/>
  <c r="D172" i="5"/>
  <c r="R171" i="5"/>
  <c r="Q171" i="5"/>
  <c r="P171" i="5"/>
  <c r="O171" i="5"/>
  <c r="N171" i="5"/>
  <c r="K171" i="5"/>
  <c r="J171" i="5"/>
  <c r="I171" i="5"/>
  <c r="H171" i="5"/>
  <c r="G171" i="5"/>
  <c r="F171" i="5"/>
  <c r="E171" i="5"/>
  <c r="D171" i="5"/>
  <c r="R170" i="5"/>
  <c r="Q170" i="5"/>
  <c r="P170" i="5"/>
  <c r="O170" i="5"/>
  <c r="N170" i="5"/>
  <c r="K170" i="5"/>
  <c r="J170" i="5"/>
  <c r="I170" i="5"/>
  <c r="H170" i="5"/>
  <c r="G170" i="5"/>
  <c r="F170" i="5"/>
  <c r="E170" i="5"/>
  <c r="D170" i="5"/>
  <c r="R169" i="5"/>
  <c r="Q169" i="5"/>
  <c r="P169" i="5"/>
  <c r="O169" i="5"/>
  <c r="N169" i="5"/>
  <c r="K169" i="5"/>
  <c r="J169" i="5"/>
  <c r="I169" i="5"/>
  <c r="H169" i="5"/>
  <c r="G169" i="5"/>
  <c r="F169" i="5"/>
  <c r="E169" i="5"/>
  <c r="D169" i="5"/>
  <c r="R151" i="5"/>
  <c r="Q151" i="5"/>
  <c r="P151" i="5"/>
  <c r="O151" i="5"/>
  <c r="N151" i="5"/>
  <c r="K151" i="5"/>
  <c r="J151" i="5"/>
  <c r="I151" i="5"/>
  <c r="H151" i="5"/>
  <c r="G151" i="5"/>
  <c r="F151" i="5"/>
  <c r="E151" i="5"/>
  <c r="D151" i="5"/>
  <c r="R150" i="5"/>
  <c r="Q150" i="5"/>
  <c r="P150" i="5"/>
  <c r="O150" i="5"/>
  <c r="N150" i="5"/>
  <c r="K150" i="5"/>
  <c r="J150" i="5"/>
  <c r="I150" i="5"/>
  <c r="H150" i="5"/>
  <c r="G150" i="5"/>
  <c r="F150" i="5"/>
  <c r="E150" i="5"/>
  <c r="D150" i="5"/>
  <c r="R149" i="5"/>
  <c r="Q149" i="5"/>
  <c r="P149" i="5"/>
  <c r="O149" i="5"/>
  <c r="N149" i="5"/>
  <c r="K149" i="5"/>
  <c r="J149" i="5"/>
  <c r="I149" i="5"/>
  <c r="H149" i="5"/>
  <c r="G149" i="5"/>
  <c r="F149" i="5"/>
  <c r="E149" i="5"/>
  <c r="D149" i="5"/>
  <c r="R148" i="5"/>
  <c r="Q148" i="5"/>
  <c r="P148" i="5"/>
  <c r="O148" i="5"/>
  <c r="N148" i="5"/>
  <c r="K148" i="5"/>
  <c r="J148" i="5"/>
  <c r="I148" i="5"/>
  <c r="H148" i="5"/>
  <c r="G148" i="5"/>
  <c r="F148" i="5"/>
  <c r="E148" i="5"/>
  <c r="D148" i="5"/>
  <c r="R147" i="5"/>
  <c r="Q147" i="5"/>
  <c r="P147" i="5"/>
  <c r="O147" i="5"/>
  <c r="N147" i="5"/>
  <c r="K147" i="5"/>
  <c r="J147" i="5"/>
  <c r="I147" i="5"/>
  <c r="H147" i="5"/>
  <c r="G147" i="5"/>
  <c r="F147" i="5"/>
  <c r="E147" i="5"/>
  <c r="D147" i="5"/>
  <c r="R145" i="5"/>
  <c r="Q145" i="5"/>
  <c r="P145" i="5"/>
  <c r="O145" i="5"/>
  <c r="N145" i="5"/>
  <c r="K145" i="5"/>
  <c r="J145" i="5"/>
  <c r="I145" i="5"/>
  <c r="H145" i="5"/>
  <c r="G145" i="5"/>
  <c r="F145" i="5"/>
  <c r="E145" i="5"/>
  <c r="D145" i="5"/>
  <c r="R144" i="5"/>
  <c r="Q144" i="5"/>
  <c r="P144" i="5"/>
  <c r="O144" i="5"/>
  <c r="N144" i="5"/>
  <c r="K144" i="5"/>
  <c r="J144" i="5"/>
  <c r="I144" i="5"/>
  <c r="H144" i="5"/>
  <c r="G144" i="5"/>
  <c r="F144" i="5"/>
  <c r="E144" i="5"/>
  <c r="D144" i="5"/>
  <c r="R143" i="5"/>
  <c r="Q143" i="5"/>
  <c r="P143" i="5"/>
  <c r="O143" i="5"/>
  <c r="N143" i="5"/>
  <c r="K143" i="5"/>
  <c r="J143" i="5"/>
  <c r="I143" i="5"/>
  <c r="H143" i="5"/>
  <c r="G143" i="5"/>
  <c r="F143" i="5"/>
  <c r="E143" i="5"/>
  <c r="D143" i="5"/>
  <c r="R142" i="5"/>
  <c r="Q142" i="5"/>
  <c r="P142" i="5"/>
  <c r="O142" i="5"/>
  <c r="N142" i="5"/>
  <c r="K142" i="5"/>
  <c r="J142" i="5"/>
  <c r="I142" i="5"/>
  <c r="H142" i="5"/>
  <c r="G142" i="5"/>
  <c r="F142" i="5"/>
  <c r="E142" i="5"/>
  <c r="D142" i="5"/>
  <c r="R141" i="5"/>
  <c r="Q141" i="5"/>
  <c r="P141" i="5"/>
  <c r="O141" i="5"/>
  <c r="N141" i="5"/>
  <c r="K141" i="5"/>
  <c r="J141" i="5"/>
  <c r="I141" i="5"/>
  <c r="H141" i="5"/>
  <c r="G141" i="5"/>
  <c r="F141" i="5"/>
  <c r="E141" i="5"/>
  <c r="D141" i="5"/>
  <c r="R140" i="5"/>
  <c r="Q140" i="5"/>
  <c r="P140" i="5"/>
  <c r="O140" i="5"/>
  <c r="N140" i="5"/>
  <c r="K140" i="5"/>
  <c r="J140" i="5"/>
  <c r="I140" i="5"/>
  <c r="H140" i="5"/>
  <c r="G140" i="5"/>
  <c r="F140" i="5"/>
  <c r="E140" i="5"/>
  <c r="D140" i="5"/>
  <c r="R139" i="5"/>
  <c r="Q139" i="5"/>
  <c r="P139" i="5"/>
  <c r="O139" i="5"/>
  <c r="N139" i="5"/>
  <c r="K139" i="5"/>
  <c r="J139" i="5"/>
  <c r="I139" i="5"/>
  <c r="H139" i="5"/>
  <c r="G139" i="5"/>
  <c r="F139" i="5"/>
  <c r="E139" i="5"/>
  <c r="D139" i="5"/>
  <c r="R138" i="5"/>
  <c r="Q138" i="5"/>
  <c r="P138" i="5"/>
  <c r="O138" i="5"/>
  <c r="N138" i="5"/>
  <c r="K138" i="5"/>
  <c r="J138" i="5"/>
  <c r="I138" i="5"/>
  <c r="H138" i="5"/>
  <c r="G138" i="5"/>
  <c r="F138" i="5"/>
  <c r="E138" i="5"/>
  <c r="D138" i="5"/>
  <c r="R137" i="5"/>
  <c r="Q137" i="5"/>
  <c r="P137" i="5"/>
  <c r="O137" i="5"/>
  <c r="N137" i="5"/>
  <c r="K137" i="5"/>
  <c r="J137" i="5"/>
  <c r="I137" i="5"/>
  <c r="H137" i="5"/>
  <c r="G137" i="5"/>
  <c r="F137" i="5"/>
  <c r="E137" i="5"/>
  <c r="D137" i="5"/>
  <c r="R136" i="5"/>
  <c r="Q136" i="5"/>
  <c r="P136" i="5"/>
  <c r="O136" i="5"/>
  <c r="N136" i="5"/>
  <c r="K136" i="5"/>
  <c r="J136" i="5"/>
  <c r="I136" i="5"/>
  <c r="H136" i="5"/>
  <c r="G136" i="5"/>
  <c r="F136" i="5"/>
  <c r="E136" i="5"/>
  <c r="D136" i="5"/>
  <c r="R135" i="5"/>
  <c r="Q135" i="5"/>
  <c r="P135" i="5"/>
  <c r="O135" i="5"/>
  <c r="N135" i="5"/>
  <c r="K135" i="5"/>
  <c r="J135" i="5"/>
  <c r="I135" i="5"/>
  <c r="H135" i="5"/>
  <c r="G135" i="5"/>
  <c r="F135" i="5"/>
  <c r="E135" i="5"/>
  <c r="D135" i="5"/>
  <c r="R133" i="5"/>
  <c r="Q133" i="5"/>
  <c r="P133" i="5"/>
  <c r="O133" i="5"/>
  <c r="N133" i="5"/>
  <c r="K133" i="5"/>
  <c r="J133" i="5"/>
  <c r="I133" i="5"/>
  <c r="H133" i="5"/>
  <c r="G133" i="5"/>
  <c r="F133" i="5"/>
  <c r="E133" i="5"/>
  <c r="D133" i="5"/>
  <c r="R132" i="5"/>
  <c r="Q132" i="5"/>
  <c r="P132" i="5"/>
  <c r="O132" i="5"/>
  <c r="N132" i="5"/>
  <c r="K132" i="5"/>
  <c r="J132" i="5"/>
  <c r="I132" i="5"/>
  <c r="H132" i="5"/>
  <c r="G132" i="5"/>
  <c r="F132" i="5"/>
  <c r="E132" i="5"/>
  <c r="D132" i="5"/>
  <c r="R131" i="5"/>
  <c r="Q131" i="5"/>
  <c r="P131" i="5"/>
  <c r="O131" i="5"/>
  <c r="N131" i="5"/>
  <c r="K131" i="5"/>
  <c r="J131" i="5"/>
  <c r="I131" i="5"/>
  <c r="H131" i="5"/>
  <c r="G131" i="5"/>
  <c r="F131" i="5"/>
  <c r="E131" i="5"/>
  <c r="D131" i="5"/>
  <c r="R130" i="5"/>
  <c r="Q130" i="5"/>
  <c r="P130" i="5"/>
  <c r="O130" i="5"/>
  <c r="N130" i="5"/>
  <c r="K130" i="5"/>
  <c r="J130" i="5"/>
  <c r="I130" i="5"/>
  <c r="H130" i="5"/>
  <c r="G130" i="5"/>
  <c r="F130" i="5"/>
  <c r="E130" i="5"/>
  <c r="D130" i="5"/>
  <c r="R129" i="5"/>
  <c r="Q129" i="5"/>
  <c r="P129" i="5"/>
  <c r="O129" i="5"/>
  <c r="N129" i="5"/>
  <c r="K129" i="5"/>
  <c r="J129" i="5"/>
  <c r="I129" i="5"/>
  <c r="H129" i="5"/>
  <c r="G129" i="5"/>
  <c r="F129" i="5"/>
  <c r="E129" i="5"/>
  <c r="D129" i="5"/>
  <c r="R110" i="5"/>
  <c r="Q110" i="5"/>
  <c r="P110" i="5"/>
  <c r="O110" i="5"/>
  <c r="N110" i="5"/>
  <c r="K110" i="5"/>
  <c r="J110" i="5"/>
  <c r="I110" i="5"/>
  <c r="H110" i="5"/>
  <c r="G110" i="5"/>
  <c r="F110" i="5"/>
  <c r="E110" i="5"/>
  <c r="D110" i="5"/>
  <c r="R108" i="5"/>
  <c r="Q108" i="5"/>
  <c r="P108" i="5"/>
  <c r="O108" i="5"/>
  <c r="N108" i="5"/>
  <c r="K108" i="5"/>
  <c r="J108" i="5"/>
  <c r="I108" i="5"/>
  <c r="H108" i="5"/>
  <c r="G108" i="5"/>
  <c r="F108" i="5"/>
  <c r="E108" i="5"/>
  <c r="D108" i="5"/>
  <c r="R106" i="5"/>
  <c r="Q106" i="5"/>
  <c r="P106" i="5"/>
  <c r="O106" i="5"/>
  <c r="N106" i="5"/>
  <c r="K106" i="5"/>
  <c r="J106" i="5"/>
  <c r="I106" i="5"/>
  <c r="H106" i="5"/>
  <c r="G106" i="5"/>
  <c r="F106" i="5"/>
  <c r="E106" i="5"/>
  <c r="D106" i="5"/>
  <c r="R105" i="5"/>
  <c r="Q105" i="5"/>
  <c r="P105" i="5"/>
  <c r="O105" i="5"/>
  <c r="N105" i="5"/>
  <c r="K105" i="5"/>
  <c r="J105" i="5"/>
  <c r="I105" i="5"/>
  <c r="H105" i="5"/>
  <c r="G105" i="5"/>
  <c r="F105" i="5"/>
  <c r="E105" i="5"/>
  <c r="D105" i="5"/>
  <c r="R104" i="5"/>
  <c r="Q104" i="5"/>
  <c r="P104" i="5"/>
  <c r="O104" i="5"/>
  <c r="N104" i="5"/>
  <c r="K104" i="5"/>
  <c r="J104" i="5"/>
  <c r="I104" i="5"/>
  <c r="H104" i="5"/>
  <c r="G104" i="5"/>
  <c r="F104" i="5"/>
  <c r="E104" i="5"/>
  <c r="D104" i="5"/>
  <c r="R103" i="5"/>
  <c r="Q103" i="5"/>
  <c r="P103" i="5"/>
  <c r="O103" i="5"/>
  <c r="N103" i="5"/>
  <c r="K103" i="5"/>
  <c r="J103" i="5"/>
  <c r="I103" i="5"/>
  <c r="H103" i="5"/>
  <c r="G103" i="5"/>
  <c r="F103" i="5"/>
  <c r="E103" i="5"/>
  <c r="D103" i="5"/>
  <c r="R102" i="5"/>
  <c r="Q102" i="5"/>
  <c r="P102" i="5"/>
  <c r="O102" i="5"/>
  <c r="N102" i="5"/>
  <c r="K102" i="5"/>
  <c r="J102" i="5"/>
  <c r="I102" i="5"/>
  <c r="H102" i="5"/>
  <c r="G102" i="5"/>
  <c r="F102" i="5"/>
  <c r="E102" i="5"/>
  <c r="D102" i="5"/>
  <c r="R101" i="5"/>
  <c r="Q101" i="5"/>
  <c r="P101" i="5"/>
  <c r="O101" i="5"/>
  <c r="N101" i="5"/>
  <c r="K101" i="5"/>
  <c r="J101" i="5"/>
  <c r="I101" i="5"/>
  <c r="H101" i="5"/>
  <c r="G101" i="5"/>
  <c r="F101" i="5"/>
  <c r="E101" i="5"/>
  <c r="D101" i="5"/>
  <c r="R100" i="5"/>
  <c r="Q100" i="5"/>
  <c r="P100" i="5"/>
  <c r="O100" i="5"/>
  <c r="N100" i="5"/>
  <c r="K100" i="5"/>
  <c r="J100" i="5"/>
  <c r="I100" i="5"/>
  <c r="H100" i="5"/>
  <c r="G100" i="5"/>
  <c r="F100" i="5"/>
  <c r="E100" i="5"/>
  <c r="D100" i="5"/>
  <c r="R99" i="5"/>
  <c r="Q99" i="5"/>
  <c r="P99" i="5"/>
  <c r="O99" i="5"/>
  <c r="N99" i="5"/>
  <c r="K99" i="5"/>
  <c r="J99" i="5"/>
  <c r="I99" i="5"/>
  <c r="H99" i="5"/>
  <c r="G99" i="5"/>
  <c r="F99" i="5"/>
  <c r="E99" i="5"/>
  <c r="D99" i="5"/>
  <c r="R98" i="5"/>
  <c r="Q98" i="5"/>
  <c r="P98" i="5"/>
  <c r="O98" i="5"/>
  <c r="N98" i="5"/>
  <c r="K98" i="5"/>
  <c r="J98" i="5"/>
  <c r="I98" i="5"/>
  <c r="H98" i="5"/>
  <c r="G98" i="5"/>
  <c r="F98" i="5"/>
  <c r="E98" i="5"/>
  <c r="D98" i="5"/>
  <c r="R97" i="5"/>
  <c r="Q97" i="5"/>
  <c r="P97" i="5"/>
  <c r="O97" i="5"/>
  <c r="N97" i="5"/>
  <c r="K97" i="5"/>
  <c r="J97" i="5"/>
  <c r="I97" i="5"/>
  <c r="H97" i="5"/>
  <c r="G97" i="5"/>
  <c r="F97" i="5"/>
  <c r="E97" i="5"/>
  <c r="D97" i="5"/>
  <c r="R96" i="5"/>
  <c r="Q96" i="5"/>
  <c r="P96" i="5"/>
  <c r="O96" i="5"/>
  <c r="N96" i="5"/>
  <c r="K96" i="5"/>
  <c r="J96" i="5"/>
  <c r="I96" i="5"/>
  <c r="H96" i="5"/>
  <c r="G96" i="5"/>
  <c r="F96" i="5"/>
  <c r="E96" i="5"/>
  <c r="D96" i="5"/>
  <c r="R95" i="5"/>
  <c r="Q95" i="5"/>
  <c r="P95" i="5"/>
  <c r="O95" i="5"/>
  <c r="N95" i="5"/>
  <c r="K95" i="5"/>
  <c r="J95" i="5"/>
  <c r="I95" i="5"/>
  <c r="H95" i="5"/>
  <c r="G95" i="5"/>
  <c r="F95" i="5"/>
  <c r="E95" i="5"/>
  <c r="D95" i="5"/>
  <c r="R94" i="5"/>
  <c r="Q94" i="5"/>
  <c r="P94" i="5"/>
  <c r="O94" i="5"/>
  <c r="N94" i="5"/>
  <c r="K94" i="5"/>
  <c r="J94" i="5"/>
  <c r="I94" i="5"/>
  <c r="H94" i="5"/>
  <c r="G94" i="5"/>
  <c r="F94" i="5"/>
  <c r="E94" i="5"/>
  <c r="D94" i="5"/>
  <c r="R93" i="5"/>
  <c r="Q93" i="5"/>
  <c r="P93" i="5"/>
  <c r="O93" i="5"/>
  <c r="N93" i="5"/>
  <c r="K93" i="5"/>
  <c r="J93" i="5"/>
  <c r="I93" i="5"/>
  <c r="H93" i="5"/>
  <c r="G93" i="5"/>
  <c r="F93" i="5"/>
  <c r="E93" i="5"/>
  <c r="D93" i="5"/>
  <c r="R92" i="5"/>
  <c r="Q92" i="5"/>
  <c r="P92" i="5"/>
  <c r="O92" i="5"/>
  <c r="N92" i="5"/>
  <c r="K92" i="5"/>
  <c r="J92" i="5"/>
  <c r="I92" i="5"/>
  <c r="H92" i="5"/>
  <c r="G92" i="5"/>
  <c r="F92" i="5"/>
  <c r="E92" i="5"/>
  <c r="D92" i="5"/>
  <c r="R91" i="5"/>
  <c r="Q91" i="5"/>
  <c r="P91" i="5"/>
  <c r="O91" i="5"/>
  <c r="N91" i="5"/>
  <c r="K91" i="5"/>
  <c r="J91" i="5"/>
  <c r="I91" i="5"/>
  <c r="H91" i="5"/>
  <c r="G91" i="5"/>
  <c r="F91" i="5"/>
  <c r="E91" i="5"/>
  <c r="D91" i="5"/>
  <c r="R90" i="5"/>
  <c r="Q90" i="5"/>
  <c r="P90" i="5"/>
  <c r="O90" i="5"/>
  <c r="N90" i="5"/>
  <c r="K90" i="5"/>
  <c r="J90" i="5"/>
  <c r="I90" i="5"/>
  <c r="H90" i="5"/>
  <c r="G90" i="5"/>
  <c r="F90" i="5"/>
  <c r="E90" i="5"/>
  <c r="D90" i="5"/>
  <c r="R89" i="5"/>
  <c r="Q89" i="5"/>
  <c r="P89" i="5"/>
  <c r="O89" i="5"/>
  <c r="N89" i="5"/>
  <c r="K89" i="5"/>
  <c r="J89" i="5"/>
  <c r="I89" i="5"/>
  <c r="H89" i="5"/>
  <c r="G89" i="5"/>
  <c r="F89" i="5"/>
  <c r="E89" i="5"/>
  <c r="D89" i="5"/>
  <c r="R88" i="5"/>
  <c r="Q88" i="5"/>
  <c r="P88" i="5"/>
  <c r="O88" i="5"/>
  <c r="N88" i="5"/>
  <c r="K88" i="5"/>
  <c r="J88" i="5"/>
  <c r="I88" i="5"/>
  <c r="H88" i="5"/>
  <c r="G88" i="5"/>
  <c r="F88" i="5"/>
  <c r="E88" i="5"/>
  <c r="D88" i="5"/>
  <c r="R87" i="5"/>
  <c r="Q87" i="5"/>
  <c r="P87" i="5"/>
  <c r="O87" i="5"/>
  <c r="N87" i="5"/>
  <c r="K87" i="5"/>
  <c r="J87" i="5"/>
  <c r="I87" i="5"/>
  <c r="H87" i="5"/>
  <c r="G87" i="5"/>
  <c r="F87" i="5"/>
  <c r="E87" i="5"/>
  <c r="D87" i="5"/>
  <c r="R86" i="5"/>
  <c r="Q86" i="5"/>
  <c r="P86" i="5"/>
  <c r="O86" i="5"/>
  <c r="N86" i="5"/>
  <c r="K86" i="5"/>
  <c r="J86" i="5"/>
  <c r="I86" i="5"/>
  <c r="H86" i="5"/>
  <c r="G86" i="5"/>
  <c r="F86" i="5"/>
  <c r="E86" i="5"/>
  <c r="D86" i="5"/>
  <c r="R85" i="5"/>
  <c r="Q85" i="5"/>
  <c r="P85" i="5"/>
  <c r="O85" i="5"/>
  <c r="N85" i="5"/>
  <c r="K85" i="5"/>
  <c r="J85" i="5"/>
  <c r="I85" i="5"/>
  <c r="H85" i="5"/>
  <c r="G85" i="5"/>
  <c r="F85" i="5"/>
  <c r="E85" i="5"/>
  <c r="D85" i="5"/>
  <c r="R84" i="5"/>
  <c r="Q84" i="5"/>
  <c r="P84" i="5"/>
  <c r="O84" i="5"/>
  <c r="N84" i="5"/>
  <c r="K84" i="5"/>
  <c r="J84" i="5"/>
  <c r="I84" i="5"/>
  <c r="H84" i="5"/>
  <c r="G84" i="5"/>
  <c r="F84" i="5"/>
  <c r="E84" i="5"/>
  <c r="D84" i="5"/>
  <c r="R83" i="5"/>
  <c r="Q83" i="5"/>
  <c r="P83" i="5"/>
  <c r="O83" i="5"/>
  <c r="N83" i="5"/>
  <c r="K83" i="5"/>
  <c r="J83" i="5"/>
  <c r="I83" i="5"/>
  <c r="H83" i="5"/>
  <c r="G83" i="5"/>
  <c r="F83" i="5"/>
  <c r="E83" i="5"/>
  <c r="D83" i="5"/>
  <c r="R82" i="5"/>
  <c r="Q82" i="5"/>
  <c r="P82" i="5"/>
  <c r="O82" i="5"/>
  <c r="N82" i="5"/>
  <c r="K82" i="5"/>
  <c r="J82" i="5"/>
  <c r="I82" i="5"/>
  <c r="H82" i="5"/>
  <c r="G82" i="5"/>
  <c r="F82" i="5"/>
  <c r="E82" i="5"/>
  <c r="D82" i="5"/>
  <c r="R81" i="5"/>
  <c r="Q81" i="5"/>
  <c r="P81" i="5"/>
  <c r="O81" i="5"/>
  <c r="N81" i="5"/>
  <c r="K81" i="5"/>
  <c r="J81" i="5"/>
  <c r="I81" i="5"/>
  <c r="H81" i="5"/>
  <c r="G81" i="5"/>
  <c r="F81" i="5"/>
  <c r="E81" i="5"/>
  <c r="D81" i="5"/>
  <c r="R80" i="5"/>
  <c r="Q80" i="5"/>
  <c r="P80" i="5"/>
  <c r="O80" i="5"/>
  <c r="N80" i="5"/>
  <c r="K80" i="5"/>
  <c r="J80" i="5"/>
  <c r="I80" i="5"/>
  <c r="H80" i="5"/>
  <c r="G80" i="5"/>
  <c r="F80" i="5"/>
  <c r="E80" i="5"/>
  <c r="D80" i="5"/>
  <c r="R79" i="5"/>
  <c r="Q79" i="5"/>
  <c r="P79" i="5"/>
  <c r="O79" i="5"/>
  <c r="N79" i="5"/>
  <c r="K79" i="5"/>
  <c r="J79" i="5"/>
  <c r="I79" i="5"/>
  <c r="H79" i="5"/>
  <c r="G79" i="5"/>
  <c r="F79" i="5"/>
  <c r="E79" i="5"/>
  <c r="D79" i="5"/>
  <c r="R78" i="5"/>
  <c r="Q78" i="5"/>
  <c r="P78" i="5"/>
  <c r="O78" i="5"/>
  <c r="N78" i="5"/>
  <c r="K78" i="5"/>
  <c r="J78" i="5"/>
  <c r="I78" i="5"/>
  <c r="H78" i="5"/>
  <c r="G78" i="5"/>
  <c r="F78" i="5"/>
  <c r="E78" i="5"/>
  <c r="D78" i="5"/>
  <c r="R77" i="5"/>
  <c r="Q77" i="5"/>
  <c r="P77" i="5"/>
  <c r="O77" i="5"/>
  <c r="N77" i="5"/>
  <c r="K77" i="5"/>
  <c r="J77" i="5"/>
  <c r="I77" i="5"/>
  <c r="H77" i="5"/>
  <c r="G77" i="5"/>
  <c r="F77" i="5"/>
  <c r="E77" i="5"/>
  <c r="D77" i="5"/>
  <c r="R76" i="5"/>
  <c r="Q76" i="5"/>
  <c r="P76" i="5"/>
  <c r="O76" i="5"/>
  <c r="N76" i="5"/>
  <c r="K76" i="5"/>
  <c r="J76" i="5"/>
  <c r="I76" i="5"/>
  <c r="H76" i="5"/>
  <c r="G76" i="5"/>
  <c r="F76" i="5"/>
  <c r="E76" i="5"/>
  <c r="D76" i="5"/>
  <c r="R74" i="5"/>
  <c r="Q74" i="5"/>
  <c r="P74" i="5"/>
  <c r="O74" i="5"/>
  <c r="N74" i="5"/>
  <c r="K74" i="5"/>
  <c r="J74" i="5"/>
  <c r="I74" i="5"/>
  <c r="H74" i="5"/>
  <c r="G74" i="5"/>
  <c r="F74" i="5"/>
  <c r="E74" i="5"/>
  <c r="D74" i="5"/>
  <c r="R73" i="5"/>
  <c r="Q73" i="5"/>
  <c r="P73" i="5"/>
  <c r="O73" i="5"/>
  <c r="N73" i="5"/>
  <c r="K73" i="5"/>
  <c r="J73" i="5"/>
  <c r="I73" i="5"/>
  <c r="H73" i="5"/>
  <c r="G73" i="5"/>
  <c r="F73" i="5"/>
  <c r="E73" i="5"/>
  <c r="D73" i="5"/>
  <c r="R72" i="5"/>
  <c r="Q72" i="5"/>
  <c r="P72" i="5"/>
  <c r="O72" i="5"/>
  <c r="N72" i="5"/>
  <c r="K72" i="5"/>
  <c r="J72" i="5"/>
  <c r="I72" i="5"/>
  <c r="H72" i="5"/>
  <c r="G72" i="5"/>
  <c r="F72" i="5"/>
  <c r="E72" i="5"/>
  <c r="D72" i="5"/>
  <c r="R71" i="5"/>
  <c r="Q71" i="5"/>
  <c r="P71" i="5"/>
  <c r="O71" i="5"/>
  <c r="N71" i="5"/>
  <c r="K71" i="5"/>
  <c r="J71" i="5"/>
  <c r="I71" i="5"/>
  <c r="H71" i="5"/>
  <c r="G71" i="5"/>
  <c r="F71" i="5"/>
  <c r="E71" i="5"/>
  <c r="D71" i="5"/>
  <c r="R69" i="5"/>
  <c r="Q69" i="5"/>
  <c r="P69" i="5"/>
  <c r="O69" i="5"/>
  <c r="N69" i="5"/>
  <c r="K69" i="5"/>
  <c r="J69" i="5"/>
  <c r="I69" i="5"/>
  <c r="H69" i="5"/>
  <c r="G69" i="5"/>
  <c r="F69" i="5"/>
  <c r="E69" i="5"/>
  <c r="D69" i="5"/>
  <c r="R68" i="5"/>
  <c r="Q68" i="5"/>
  <c r="P68" i="5"/>
  <c r="O68" i="5"/>
  <c r="N68" i="5"/>
  <c r="K68" i="5"/>
  <c r="J68" i="5"/>
  <c r="I68" i="5"/>
  <c r="H68" i="5"/>
  <c r="G68" i="5"/>
  <c r="F68" i="5"/>
  <c r="E68" i="5"/>
  <c r="D68" i="5"/>
  <c r="R67" i="5"/>
  <c r="Q67" i="5"/>
  <c r="P67" i="5"/>
  <c r="O67" i="5"/>
  <c r="N67" i="5"/>
  <c r="K67" i="5"/>
  <c r="J67" i="5"/>
  <c r="I67" i="5"/>
  <c r="H67" i="5"/>
  <c r="G67" i="5"/>
  <c r="F67" i="5"/>
  <c r="E67" i="5"/>
  <c r="D67" i="5"/>
  <c r="R66" i="5"/>
  <c r="Q66" i="5"/>
  <c r="P66" i="5"/>
  <c r="O66" i="5"/>
  <c r="N66" i="5"/>
  <c r="K66" i="5"/>
  <c r="J66" i="5"/>
  <c r="I66" i="5"/>
  <c r="H66" i="5"/>
  <c r="G66" i="5"/>
  <c r="F66" i="5"/>
  <c r="E66" i="5"/>
  <c r="D66" i="5"/>
  <c r="R65" i="5"/>
  <c r="Q65" i="5"/>
  <c r="P65" i="5"/>
  <c r="O65" i="5"/>
  <c r="N65" i="5"/>
  <c r="K65" i="5"/>
  <c r="J65" i="5"/>
  <c r="I65" i="5"/>
  <c r="H65" i="5"/>
  <c r="G65" i="5"/>
  <c r="F65" i="5"/>
  <c r="E65" i="5"/>
  <c r="D65" i="5"/>
  <c r="R64" i="5"/>
  <c r="Q64" i="5"/>
  <c r="P64" i="5"/>
  <c r="O64" i="5"/>
  <c r="N64" i="5"/>
  <c r="K64" i="5"/>
  <c r="J64" i="5"/>
  <c r="I64" i="5"/>
  <c r="H64" i="5"/>
  <c r="G64" i="5"/>
  <c r="F64" i="5"/>
  <c r="E64" i="5"/>
  <c r="D64" i="5"/>
  <c r="R62" i="5"/>
  <c r="Q62" i="5"/>
  <c r="P62" i="5"/>
  <c r="O62" i="5"/>
  <c r="N62" i="5"/>
  <c r="K62" i="5"/>
  <c r="J62" i="5"/>
  <c r="I62" i="5"/>
  <c r="H62" i="5"/>
  <c r="G62" i="5"/>
  <c r="F62" i="5"/>
  <c r="E62" i="5"/>
  <c r="D62" i="5"/>
  <c r="R61" i="5"/>
  <c r="Q61" i="5"/>
  <c r="P61" i="5"/>
  <c r="O61" i="5"/>
  <c r="N61" i="5"/>
  <c r="K61" i="5"/>
  <c r="J61" i="5"/>
  <c r="I61" i="5"/>
  <c r="H61" i="5"/>
  <c r="G61" i="5"/>
  <c r="F61" i="5"/>
  <c r="E61" i="5"/>
  <c r="D61" i="5"/>
  <c r="R60" i="5"/>
  <c r="Q60" i="5"/>
  <c r="P60" i="5"/>
  <c r="O60" i="5"/>
  <c r="N60" i="5"/>
  <c r="K60" i="5"/>
  <c r="J60" i="5"/>
  <c r="I60" i="5"/>
  <c r="H60" i="5"/>
  <c r="G60" i="5"/>
  <c r="F60" i="5"/>
  <c r="E60" i="5"/>
  <c r="D60" i="5"/>
  <c r="R59" i="5"/>
  <c r="Q59" i="5"/>
  <c r="P59" i="5"/>
  <c r="O59" i="5"/>
  <c r="N59" i="5"/>
  <c r="K59" i="5"/>
  <c r="J59" i="5"/>
  <c r="I59" i="5"/>
  <c r="H59" i="5"/>
  <c r="G59" i="5"/>
  <c r="F59" i="5"/>
  <c r="E59" i="5"/>
  <c r="D59" i="5"/>
  <c r="R58" i="5"/>
  <c r="Q58" i="5"/>
  <c r="P58" i="5"/>
  <c r="O58" i="5"/>
  <c r="N58" i="5"/>
  <c r="K58" i="5"/>
  <c r="J58" i="5"/>
  <c r="I58" i="5"/>
  <c r="H58" i="5"/>
  <c r="G58" i="5"/>
  <c r="F58" i="5"/>
  <c r="E58" i="5"/>
  <c r="D58" i="5"/>
  <c r="R56" i="5"/>
  <c r="Q56" i="5"/>
  <c r="P56" i="5"/>
  <c r="O56" i="5"/>
  <c r="N56" i="5"/>
  <c r="K56" i="5"/>
  <c r="J56" i="5"/>
  <c r="I56" i="5"/>
  <c r="H56" i="5"/>
  <c r="G56" i="5"/>
  <c r="F56" i="5"/>
  <c r="E56" i="5"/>
  <c r="D56" i="5"/>
  <c r="R55" i="5"/>
  <c r="Q55" i="5"/>
  <c r="P55" i="5"/>
  <c r="O55" i="5"/>
  <c r="N55" i="5"/>
  <c r="K55" i="5"/>
  <c r="J55" i="5"/>
  <c r="I55" i="5"/>
  <c r="H55" i="5"/>
  <c r="G55" i="5"/>
  <c r="F55" i="5"/>
  <c r="E55" i="5"/>
  <c r="D55" i="5"/>
  <c r="R54" i="5"/>
  <c r="Q54" i="5"/>
  <c r="P54" i="5"/>
  <c r="O54" i="5"/>
  <c r="N54" i="5"/>
  <c r="K54" i="5"/>
  <c r="J54" i="5"/>
  <c r="I54" i="5"/>
  <c r="H54" i="5"/>
  <c r="G54" i="5"/>
  <c r="F54" i="5"/>
  <c r="E54" i="5"/>
  <c r="D54" i="5"/>
  <c r="R53" i="5"/>
  <c r="Q53" i="5"/>
  <c r="P53" i="5"/>
  <c r="O53" i="5"/>
  <c r="N53" i="5"/>
  <c r="K53" i="5"/>
  <c r="J53" i="5"/>
  <c r="I53" i="5"/>
  <c r="H53" i="5"/>
  <c r="G53" i="5"/>
  <c r="F53" i="5"/>
  <c r="E53" i="5"/>
  <c r="D53" i="5"/>
  <c r="R52" i="5"/>
  <c r="Q52" i="5"/>
  <c r="P52" i="5"/>
  <c r="O52" i="5"/>
  <c r="N52" i="5"/>
  <c r="K52" i="5"/>
  <c r="J52" i="5"/>
  <c r="I52" i="5"/>
  <c r="H52" i="5"/>
  <c r="G52" i="5"/>
  <c r="F52" i="5"/>
  <c r="E52" i="5"/>
  <c r="D52" i="5"/>
  <c r="R51" i="5"/>
  <c r="Q51" i="5"/>
  <c r="P51" i="5"/>
  <c r="O51" i="5"/>
  <c r="N51" i="5"/>
  <c r="K51" i="5"/>
  <c r="J51" i="5"/>
  <c r="I51" i="5"/>
  <c r="H51" i="5"/>
  <c r="G51" i="5"/>
  <c r="F51" i="5"/>
  <c r="E51" i="5"/>
  <c r="D51" i="5"/>
  <c r="R50" i="5"/>
  <c r="Q50" i="5"/>
  <c r="P50" i="5"/>
  <c r="O50" i="5"/>
  <c r="N50" i="5"/>
  <c r="K50" i="5"/>
  <c r="J50" i="5"/>
  <c r="I50" i="5"/>
  <c r="H50" i="5"/>
  <c r="G50" i="5"/>
  <c r="F50" i="5"/>
  <c r="E50" i="5"/>
  <c r="D50" i="5"/>
  <c r="R49" i="5"/>
  <c r="Q49" i="5"/>
  <c r="P49" i="5"/>
  <c r="O49" i="5"/>
  <c r="N49" i="5"/>
  <c r="K49" i="5"/>
  <c r="J49" i="5"/>
  <c r="I49" i="5"/>
  <c r="H49" i="5"/>
  <c r="G49" i="5"/>
  <c r="F49" i="5"/>
  <c r="E49" i="5"/>
  <c r="D49" i="5"/>
  <c r="R48" i="5"/>
  <c r="Q48" i="5"/>
  <c r="P48" i="5"/>
  <c r="O48" i="5"/>
  <c r="N48" i="5"/>
  <c r="K48" i="5"/>
  <c r="J48" i="5"/>
  <c r="I48" i="5"/>
  <c r="H48" i="5"/>
  <c r="G48" i="5"/>
  <c r="F48" i="5"/>
  <c r="E48" i="5"/>
  <c r="D48" i="5"/>
  <c r="R47" i="5"/>
  <c r="Q47" i="5"/>
  <c r="P47" i="5"/>
  <c r="O47" i="5"/>
  <c r="N47" i="5"/>
  <c r="K47" i="5"/>
  <c r="J47" i="5"/>
  <c r="I47" i="5"/>
  <c r="H47" i="5"/>
  <c r="G47" i="5"/>
  <c r="F47" i="5"/>
  <c r="E47" i="5"/>
  <c r="D47" i="5"/>
  <c r="R46" i="5"/>
  <c r="Q46" i="5"/>
  <c r="P46" i="5"/>
  <c r="O46" i="5"/>
  <c r="N46" i="5"/>
  <c r="K46" i="5"/>
  <c r="J46" i="5"/>
  <c r="I46" i="5"/>
  <c r="H46" i="5"/>
  <c r="G46" i="5"/>
  <c r="F46" i="5"/>
  <c r="E46" i="5"/>
  <c r="D46" i="5"/>
  <c r="R45" i="5"/>
  <c r="Q45" i="5"/>
  <c r="P45" i="5"/>
  <c r="O45" i="5"/>
  <c r="N45" i="5"/>
  <c r="K45" i="5"/>
  <c r="J45" i="5"/>
  <c r="I45" i="5"/>
  <c r="H45" i="5"/>
  <c r="G45" i="5"/>
  <c r="F45" i="5"/>
  <c r="E45" i="5"/>
  <c r="D45" i="5"/>
  <c r="R44" i="5"/>
  <c r="Q44" i="5"/>
  <c r="P44" i="5"/>
  <c r="O44" i="5"/>
  <c r="N44" i="5"/>
  <c r="K44" i="5"/>
  <c r="J44" i="5"/>
  <c r="I44" i="5"/>
  <c r="H44" i="5"/>
  <c r="G44" i="5"/>
  <c r="F44" i="5"/>
  <c r="E44" i="5"/>
  <c r="D44" i="5"/>
  <c r="R43" i="5"/>
  <c r="Q43" i="5"/>
  <c r="P43" i="5"/>
  <c r="O43" i="5"/>
  <c r="N43" i="5"/>
  <c r="K43" i="5"/>
  <c r="J43" i="5"/>
  <c r="I43" i="5"/>
  <c r="H43" i="5"/>
  <c r="G43" i="5"/>
  <c r="F43" i="5"/>
  <c r="E43" i="5"/>
  <c r="D43" i="5"/>
  <c r="R42" i="5"/>
  <c r="Q42" i="5"/>
  <c r="P42" i="5"/>
  <c r="O42" i="5"/>
  <c r="N42" i="5"/>
  <c r="K42" i="5"/>
  <c r="J42" i="5"/>
  <c r="I42" i="5"/>
  <c r="H42" i="5"/>
  <c r="G42" i="5"/>
  <c r="F42" i="5"/>
  <c r="E42" i="5"/>
  <c r="D42" i="5"/>
  <c r="R41" i="5"/>
  <c r="Q41" i="5"/>
  <c r="P41" i="5"/>
  <c r="O41" i="5"/>
  <c r="N41" i="5"/>
  <c r="K41" i="5"/>
  <c r="J41" i="5"/>
  <c r="I41" i="5"/>
  <c r="H41" i="5"/>
  <c r="G41" i="5"/>
  <c r="F41" i="5"/>
  <c r="E41" i="5"/>
  <c r="D41" i="5"/>
  <c r="R40" i="5"/>
  <c r="Q40" i="5"/>
  <c r="P40" i="5"/>
  <c r="O40" i="5"/>
  <c r="N40" i="5"/>
  <c r="K40" i="5"/>
  <c r="J40" i="5"/>
  <c r="I40" i="5"/>
  <c r="H40" i="5"/>
  <c r="G40" i="5"/>
  <c r="F40" i="5"/>
  <c r="E40" i="5"/>
  <c r="D40" i="5"/>
  <c r="R39" i="5"/>
  <c r="Q39" i="5"/>
  <c r="P39" i="5"/>
  <c r="O39" i="5"/>
  <c r="N39" i="5"/>
  <c r="K39" i="5"/>
  <c r="J39" i="5"/>
  <c r="I39" i="5"/>
  <c r="H39" i="5"/>
  <c r="G39" i="5"/>
  <c r="F39" i="5"/>
  <c r="E39" i="5"/>
  <c r="D39" i="5"/>
  <c r="R38" i="5"/>
  <c r="Q38" i="5"/>
  <c r="P38" i="5"/>
  <c r="O38" i="5"/>
  <c r="N38" i="5"/>
  <c r="K38" i="5"/>
  <c r="J38" i="5"/>
  <c r="I38" i="5"/>
  <c r="H38" i="5"/>
  <c r="G38" i="5"/>
  <c r="F38" i="5"/>
  <c r="E38" i="5"/>
  <c r="D38" i="5"/>
  <c r="R37" i="5"/>
  <c r="Q37" i="5"/>
  <c r="P37" i="5"/>
  <c r="O37" i="5"/>
  <c r="N37" i="5"/>
  <c r="K37" i="5"/>
  <c r="J37" i="5"/>
  <c r="I37" i="5"/>
  <c r="H37" i="5"/>
  <c r="G37" i="5"/>
  <c r="F37" i="5"/>
  <c r="E37" i="5"/>
  <c r="D37" i="5"/>
  <c r="R36" i="5"/>
  <c r="Q36" i="5"/>
  <c r="P36" i="5"/>
  <c r="O36" i="5"/>
  <c r="N36" i="5"/>
  <c r="K36" i="5"/>
  <c r="J36" i="5"/>
  <c r="I36" i="5"/>
  <c r="H36" i="5"/>
  <c r="G36" i="5"/>
  <c r="F36" i="5"/>
  <c r="E36" i="5"/>
  <c r="D36" i="5"/>
  <c r="R35" i="5"/>
  <c r="Q35" i="5"/>
  <c r="P35" i="5"/>
  <c r="O35" i="5"/>
  <c r="N35" i="5"/>
  <c r="K35" i="5"/>
  <c r="J35" i="5"/>
  <c r="I35" i="5"/>
  <c r="H35" i="5"/>
  <c r="G35" i="5"/>
  <c r="F35" i="5"/>
  <c r="E35" i="5"/>
  <c r="D35" i="5"/>
  <c r="R34" i="5"/>
  <c r="Q34" i="5"/>
  <c r="P34" i="5"/>
  <c r="O34" i="5"/>
  <c r="N34" i="5"/>
  <c r="K34" i="5"/>
  <c r="J34" i="5"/>
  <c r="I34" i="5"/>
  <c r="H34" i="5"/>
  <c r="G34" i="5"/>
  <c r="F34" i="5"/>
  <c r="E34" i="5"/>
  <c r="D34" i="5"/>
  <c r="R33" i="5"/>
  <c r="Q33" i="5"/>
  <c r="P33" i="5"/>
  <c r="O33" i="5"/>
  <c r="N33" i="5"/>
  <c r="K33" i="5"/>
  <c r="J33" i="5"/>
  <c r="I33" i="5"/>
  <c r="H33" i="5"/>
  <c r="G33" i="5"/>
  <c r="F33" i="5"/>
  <c r="E33" i="5"/>
  <c r="D33" i="5"/>
  <c r="R14" i="5"/>
  <c r="Q14" i="5"/>
  <c r="P14" i="5"/>
  <c r="O14" i="5"/>
  <c r="N14" i="5"/>
  <c r="K14" i="5"/>
  <c r="J14" i="5"/>
  <c r="I14" i="5"/>
  <c r="H14" i="5"/>
  <c r="G14" i="5"/>
  <c r="F14" i="5"/>
  <c r="E14" i="5"/>
  <c r="D14" i="5"/>
  <c r="R13" i="5"/>
  <c r="Q13" i="5"/>
  <c r="P13" i="5"/>
  <c r="O13" i="5"/>
  <c r="N13" i="5"/>
  <c r="K13" i="5"/>
  <c r="J13" i="5"/>
  <c r="I13" i="5"/>
  <c r="H13" i="5"/>
  <c r="G13" i="5"/>
  <c r="F13" i="5"/>
  <c r="E13" i="5"/>
  <c r="D13" i="5"/>
  <c r="R12" i="5"/>
  <c r="Q12" i="5"/>
  <c r="P12" i="5"/>
  <c r="O12" i="5"/>
  <c r="N12" i="5"/>
  <c r="K12" i="5"/>
  <c r="J12" i="5"/>
  <c r="I12" i="5"/>
  <c r="H12" i="5"/>
  <c r="G12" i="5"/>
  <c r="F12" i="5"/>
  <c r="E12" i="5"/>
  <c r="D12" i="5"/>
  <c r="R10" i="5"/>
  <c r="Q10" i="5"/>
  <c r="P10" i="5"/>
  <c r="O10" i="5"/>
  <c r="N10" i="5"/>
  <c r="K10" i="5"/>
  <c r="J10" i="5"/>
  <c r="I10" i="5"/>
  <c r="H10" i="5"/>
  <c r="G10" i="5"/>
  <c r="F10" i="5"/>
  <c r="E10" i="5"/>
  <c r="D10" i="5"/>
  <c r="R9" i="5"/>
  <c r="Q9" i="5"/>
  <c r="P9" i="5"/>
  <c r="O9" i="5"/>
  <c r="N9" i="5"/>
  <c r="K9" i="5"/>
  <c r="J9" i="5"/>
  <c r="I9" i="5"/>
  <c r="H9" i="5"/>
  <c r="G9" i="5"/>
  <c r="F9" i="5"/>
  <c r="E9" i="5"/>
  <c r="D9" i="5"/>
  <c r="R8" i="5"/>
  <c r="Q8" i="5"/>
  <c r="P8" i="5"/>
  <c r="O8" i="5"/>
  <c r="N8" i="5"/>
  <c r="K8" i="5"/>
  <c r="J8" i="5"/>
  <c r="I8" i="5"/>
  <c r="H8" i="5"/>
  <c r="G8" i="5"/>
  <c r="F8" i="5"/>
  <c r="E8" i="5"/>
  <c r="D8" i="5"/>
  <c r="R6" i="5"/>
  <c r="Q6" i="5"/>
  <c r="P6" i="5"/>
  <c r="O6" i="5"/>
  <c r="N6" i="5"/>
  <c r="K6" i="5"/>
  <c r="J6" i="5"/>
  <c r="I6" i="5"/>
  <c r="H6" i="5"/>
  <c r="G6" i="5"/>
  <c r="F6" i="5"/>
  <c r="E6" i="5"/>
  <c r="D6" i="5"/>
  <c r="R5" i="5"/>
  <c r="Q5" i="5"/>
  <c r="P5" i="5"/>
  <c r="O5" i="5"/>
  <c r="N5" i="5"/>
  <c r="K5" i="5"/>
  <c r="J5" i="5"/>
  <c r="I5" i="5"/>
  <c r="H5" i="5"/>
  <c r="G5" i="5"/>
  <c r="F5" i="5"/>
  <c r="E5" i="5"/>
  <c r="D5" i="5"/>
  <c r="R4" i="5"/>
  <c r="Q4" i="5"/>
  <c r="P4" i="5"/>
  <c r="O4" i="5"/>
  <c r="N4" i="5"/>
  <c r="K4" i="5"/>
  <c r="J4" i="5"/>
  <c r="I4" i="5"/>
  <c r="H4" i="5"/>
  <c r="G4" i="5"/>
  <c r="F4" i="5"/>
  <c r="E4" i="5"/>
  <c r="D4" i="5"/>
  <c r="R312" i="3"/>
  <c r="Q312" i="3"/>
  <c r="P312" i="3"/>
  <c r="O312" i="3"/>
  <c r="N312" i="3"/>
  <c r="K312" i="3"/>
  <c r="J312" i="3"/>
  <c r="I312" i="3"/>
  <c r="H312" i="3"/>
  <c r="G312" i="3"/>
  <c r="F312" i="3"/>
  <c r="E312" i="3"/>
  <c r="D312" i="3"/>
  <c r="R311" i="3"/>
  <c r="Q311" i="3"/>
  <c r="P311" i="3"/>
  <c r="O311" i="3"/>
  <c r="N311" i="3"/>
  <c r="K311" i="3"/>
  <c r="J311" i="3"/>
  <c r="I311" i="3"/>
  <c r="H311" i="3"/>
  <c r="G311" i="3"/>
  <c r="F311" i="3"/>
  <c r="E311" i="3"/>
  <c r="D311" i="3"/>
  <c r="R310" i="3"/>
  <c r="Q310" i="3"/>
  <c r="P310" i="3"/>
  <c r="O310" i="3"/>
  <c r="N310" i="3"/>
  <c r="K310" i="3"/>
  <c r="J310" i="3"/>
  <c r="I310" i="3"/>
  <c r="H310" i="3"/>
  <c r="G310" i="3"/>
  <c r="F310" i="3"/>
  <c r="E310" i="3"/>
  <c r="D310" i="3"/>
  <c r="R309" i="3"/>
  <c r="Q309" i="3"/>
  <c r="P309" i="3"/>
  <c r="O309" i="3"/>
  <c r="N309" i="3"/>
  <c r="K309" i="3"/>
  <c r="J309" i="3"/>
  <c r="I309" i="3"/>
  <c r="H309" i="3"/>
  <c r="G309" i="3"/>
  <c r="F309" i="3"/>
  <c r="E309" i="3"/>
  <c r="D309" i="3"/>
  <c r="R308" i="3"/>
  <c r="Q308" i="3"/>
  <c r="P308" i="3"/>
  <c r="O308" i="3"/>
  <c r="N308" i="3"/>
  <c r="K308" i="3"/>
  <c r="J308" i="3"/>
  <c r="I308" i="3"/>
  <c r="H308" i="3"/>
  <c r="G308" i="3"/>
  <c r="F308" i="3"/>
  <c r="E308" i="3"/>
  <c r="D308" i="3"/>
  <c r="R307" i="3"/>
  <c r="Q307" i="3"/>
  <c r="P307" i="3"/>
  <c r="O307" i="3"/>
  <c r="N307" i="3"/>
  <c r="K307" i="3"/>
  <c r="J307" i="3"/>
  <c r="I307" i="3"/>
  <c r="H307" i="3"/>
  <c r="G307" i="3"/>
  <c r="F307" i="3"/>
  <c r="E307" i="3"/>
  <c r="D307" i="3"/>
  <c r="R306" i="3"/>
  <c r="Q306" i="3"/>
  <c r="P306" i="3"/>
  <c r="O306" i="3"/>
  <c r="N306" i="3"/>
  <c r="K306" i="3"/>
  <c r="J306" i="3"/>
  <c r="I306" i="3"/>
  <c r="H306" i="3"/>
  <c r="G306" i="3"/>
  <c r="F306" i="3"/>
  <c r="E306" i="3"/>
  <c r="D306" i="3"/>
  <c r="R305" i="3"/>
  <c r="Q305" i="3"/>
  <c r="P305" i="3"/>
  <c r="O305" i="3"/>
  <c r="N305" i="3"/>
  <c r="K305" i="3"/>
  <c r="J305" i="3"/>
  <c r="I305" i="3"/>
  <c r="H305" i="3"/>
  <c r="G305" i="3"/>
  <c r="F305" i="3"/>
  <c r="E305" i="3"/>
  <c r="D305" i="3"/>
  <c r="R304" i="3"/>
  <c r="Q304" i="3"/>
  <c r="P304" i="3"/>
  <c r="O304" i="3"/>
  <c r="N304" i="3"/>
  <c r="K304" i="3"/>
  <c r="J304" i="3"/>
  <c r="I304" i="3"/>
  <c r="H304" i="3"/>
  <c r="G304" i="3"/>
  <c r="F304" i="3"/>
  <c r="E304" i="3"/>
  <c r="D304" i="3"/>
  <c r="R303" i="3"/>
  <c r="Q303" i="3"/>
  <c r="P303" i="3"/>
  <c r="O303" i="3"/>
  <c r="N303" i="3"/>
  <c r="K303" i="3"/>
  <c r="J303" i="3"/>
  <c r="I303" i="3"/>
  <c r="H303" i="3"/>
  <c r="G303" i="3"/>
  <c r="F303" i="3"/>
  <c r="E303" i="3"/>
  <c r="D303" i="3"/>
  <c r="R302" i="3"/>
  <c r="Q302" i="3"/>
  <c r="P302" i="3"/>
  <c r="O302" i="3"/>
  <c r="N302" i="3"/>
  <c r="K302" i="3"/>
  <c r="J302" i="3"/>
  <c r="I302" i="3"/>
  <c r="H302" i="3"/>
  <c r="G302" i="3"/>
  <c r="F302" i="3"/>
  <c r="E302" i="3"/>
  <c r="D302" i="3"/>
  <c r="R301" i="3"/>
  <c r="Q301" i="3"/>
  <c r="P301" i="3"/>
  <c r="O301" i="3"/>
  <c r="N301" i="3"/>
  <c r="K301" i="3"/>
  <c r="J301" i="3"/>
  <c r="I301" i="3"/>
  <c r="H301" i="3"/>
  <c r="G301" i="3"/>
  <c r="F301" i="3"/>
  <c r="E301" i="3"/>
  <c r="D301" i="3"/>
  <c r="R300" i="3"/>
  <c r="Q300" i="3"/>
  <c r="P300" i="3"/>
  <c r="O300" i="3"/>
  <c r="N300" i="3"/>
  <c r="K300" i="3"/>
  <c r="J300" i="3"/>
  <c r="I300" i="3"/>
  <c r="H300" i="3"/>
  <c r="G300" i="3"/>
  <c r="F300" i="3"/>
  <c r="E300" i="3"/>
  <c r="D300" i="3"/>
  <c r="R299" i="3"/>
  <c r="Q299" i="3"/>
  <c r="P299" i="3"/>
  <c r="O299" i="3"/>
  <c r="N299" i="3"/>
  <c r="K299" i="3"/>
  <c r="J299" i="3"/>
  <c r="I299" i="3"/>
  <c r="H299" i="3"/>
  <c r="G299" i="3"/>
  <c r="F299" i="3"/>
  <c r="E299" i="3"/>
  <c r="D299" i="3"/>
  <c r="R298" i="3"/>
  <c r="Q298" i="3"/>
  <c r="P298" i="3"/>
  <c r="O298" i="3"/>
  <c r="N298" i="3"/>
  <c r="K298" i="3"/>
  <c r="J298" i="3"/>
  <c r="I298" i="3"/>
  <c r="H298" i="3"/>
  <c r="G298" i="3"/>
  <c r="F298" i="3"/>
  <c r="E298" i="3"/>
  <c r="D298" i="3"/>
  <c r="R297" i="3"/>
  <c r="Q297" i="3"/>
  <c r="P297" i="3"/>
  <c r="O297" i="3"/>
  <c r="N297" i="3"/>
  <c r="K297" i="3"/>
  <c r="J297" i="3"/>
  <c r="I297" i="3"/>
  <c r="H297" i="3"/>
  <c r="G297" i="3"/>
  <c r="F297" i="3"/>
  <c r="E297" i="3"/>
  <c r="D297" i="3"/>
  <c r="R296" i="3"/>
  <c r="Q296" i="3"/>
  <c r="P296" i="3"/>
  <c r="O296" i="3"/>
  <c r="N296" i="3"/>
  <c r="K296" i="3"/>
  <c r="J296" i="3"/>
  <c r="I296" i="3"/>
  <c r="H296" i="3"/>
  <c r="G296" i="3"/>
  <c r="F296" i="3"/>
  <c r="E296" i="3"/>
  <c r="D296" i="3"/>
  <c r="R295" i="3"/>
  <c r="Q295" i="3"/>
  <c r="P295" i="3"/>
  <c r="O295" i="3"/>
  <c r="N295" i="3"/>
  <c r="K295" i="3"/>
  <c r="J295" i="3"/>
  <c r="I295" i="3"/>
  <c r="H295" i="3"/>
  <c r="G295" i="3"/>
  <c r="F295" i="3"/>
  <c r="E295" i="3"/>
  <c r="D295" i="3"/>
  <c r="R294" i="3"/>
  <c r="Q294" i="3"/>
  <c r="P294" i="3"/>
  <c r="O294" i="3"/>
  <c r="N294" i="3"/>
  <c r="K294" i="3"/>
  <c r="J294" i="3"/>
  <c r="I294" i="3"/>
  <c r="H294" i="3"/>
  <c r="G294" i="3"/>
  <c r="F294" i="3"/>
  <c r="E294" i="3"/>
  <c r="D294" i="3"/>
  <c r="R293" i="3"/>
  <c r="Q293" i="3"/>
  <c r="P293" i="3"/>
  <c r="O293" i="3"/>
  <c r="N293" i="3"/>
  <c r="K293" i="3"/>
  <c r="J293" i="3"/>
  <c r="I293" i="3"/>
  <c r="H293" i="3"/>
  <c r="G293" i="3"/>
  <c r="F293" i="3"/>
  <c r="E293" i="3"/>
  <c r="D293" i="3"/>
  <c r="R292" i="3"/>
  <c r="Q292" i="3"/>
  <c r="P292" i="3"/>
  <c r="O292" i="3"/>
  <c r="N292" i="3"/>
  <c r="K292" i="3"/>
  <c r="J292" i="3"/>
  <c r="I292" i="3"/>
  <c r="H292" i="3"/>
  <c r="G292" i="3"/>
  <c r="F292" i="3"/>
  <c r="E292" i="3"/>
  <c r="D292" i="3"/>
  <c r="R291" i="3"/>
  <c r="Q291" i="3"/>
  <c r="P291" i="3"/>
  <c r="O291" i="3"/>
  <c r="N291" i="3"/>
  <c r="K291" i="3"/>
  <c r="J291" i="3"/>
  <c r="I291" i="3"/>
  <c r="H291" i="3"/>
  <c r="G291" i="3"/>
  <c r="F291" i="3"/>
  <c r="E291" i="3"/>
  <c r="D291" i="3"/>
  <c r="R290" i="3"/>
  <c r="Q290" i="3"/>
  <c r="P290" i="3"/>
  <c r="O290" i="3"/>
  <c r="N290" i="3"/>
  <c r="K290" i="3"/>
  <c r="J290" i="3"/>
  <c r="I290" i="3"/>
  <c r="H290" i="3"/>
  <c r="G290" i="3"/>
  <c r="F290" i="3"/>
  <c r="E290" i="3"/>
  <c r="D290" i="3"/>
  <c r="R289" i="3"/>
  <c r="Q289" i="3"/>
  <c r="P289" i="3"/>
  <c r="O289" i="3"/>
  <c r="N289" i="3"/>
  <c r="K289" i="3"/>
  <c r="J289" i="3"/>
  <c r="I289" i="3"/>
  <c r="H289" i="3"/>
  <c r="G289" i="3"/>
  <c r="F289" i="3"/>
  <c r="E289" i="3"/>
  <c r="D289" i="3"/>
  <c r="R288" i="3"/>
  <c r="Q288" i="3"/>
  <c r="P288" i="3"/>
  <c r="O288" i="3"/>
  <c r="N288" i="3"/>
  <c r="K288" i="3"/>
  <c r="J288" i="3"/>
  <c r="I288" i="3"/>
  <c r="H288" i="3"/>
  <c r="G288" i="3"/>
  <c r="F288" i="3"/>
  <c r="E288" i="3"/>
  <c r="D288" i="3"/>
  <c r="R287" i="3"/>
  <c r="Q287" i="3"/>
  <c r="P287" i="3"/>
  <c r="O287" i="3"/>
  <c r="N287" i="3"/>
  <c r="K287" i="3"/>
  <c r="J287" i="3"/>
  <c r="I287" i="3"/>
  <c r="H287" i="3"/>
  <c r="G287" i="3"/>
  <c r="F287" i="3"/>
  <c r="E287" i="3"/>
  <c r="D287" i="3"/>
  <c r="R286" i="3"/>
  <c r="Q286" i="3"/>
  <c r="P286" i="3"/>
  <c r="O286" i="3"/>
  <c r="N286" i="3"/>
  <c r="K286" i="3"/>
  <c r="J286" i="3"/>
  <c r="I286" i="3"/>
  <c r="H286" i="3"/>
  <c r="G286" i="3"/>
  <c r="F286" i="3"/>
  <c r="E286" i="3"/>
  <c r="D286" i="3"/>
  <c r="R285" i="3"/>
  <c r="Q285" i="3"/>
  <c r="P285" i="3"/>
  <c r="O285" i="3"/>
  <c r="N285" i="3"/>
  <c r="K285" i="3"/>
  <c r="J285" i="3"/>
  <c r="I285" i="3"/>
  <c r="H285" i="3"/>
  <c r="G285" i="3"/>
  <c r="F285" i="3"/>
  <c r="E285" i="3"/>
  <c r="D285" i="3"/>
  <c r="R284" i="3"/>
  <c r="Q284" i="3"/>
  <c r="P284" i="3"/>
  <c r="O284" i="3"/>
  <c r="N284" i="3"/>
  <c r="K284" i="3"/>
  <c r="J284" i="3"/>
  <c r="I284" i="3"/>
  <c r="H284" i="3"/>
  <c r="G284" i="3"/>
  <c r="F284" i="3"/>
  <c r="E284" i="3"/>
  <c r="D284" i="3"/>
  <c r="R283" i="3"/>
  <c r="Q283" i="3"/>
  <c r="P283" i="3"/>
  <c r="O283" i="3"/>
  <c r="N283" i="3"/>
  <c r="K283" i="3"/>
  <c r="J283" i="3"/>
  <c r="I283" i="3"/>
  <c r="H283" i="3"/>
  <c r="G283" i="3"/>
  <c r="F283" i="3"/>
  <c r="E283" i="3"/>
  <c r="D283" i="3"/>
  <c r="R282" i="3"/>
  <c r="Q282" i="3"/>
  <c r="P282" i="3"/>
  <c r="O282" i="3"/>
  <c r="N282" i="3"/>
  <c r="K282" i="3"/>
  <c r="J282" i="3"/>
  <c r="I282" i="3"/>
  <c r="H282" i="3"/>
  <c r="G282" i="3"/>
  <c r="F282" i="3"/>
  <c r="E282" i="3"/>
  <c r="D282" i="3"/>
  <c r="R281" i="3"/>
  <c r="Q281" i="3"/>
  <c r="P281" i="3"/>
  <c r="O281" i="3"/>
  <c r="N281" i="3"/>
  <c r="K281" i="3"/>
  <c r="J281" i="3"/>
  <c r="I281" i="3"/>
  <c r="H281" i="3"/>
  <c r="G281" i="3"/>
  <c r="F281" i="3"/>
  <c r="E281" i="3"/>
  <c r="D281" i="3"/>
  <c r="R280" i="3"/>
  <c r="Q280" i="3"/>
  <c r="P280" i="3"/>
  <c r="O280" i="3"/>
  <c r="N280" i="3"/>
  <c r="K280" i="3"/>
  <c r="J280" i="3"/>
  <c r="I280" i="3"/>
  <c r="H280" i="3"/>
  <c r="G280" i="3"/>
  <c r="F280" i="3"/>
  <c r="E280" i="3"/>
  <c r="D280" i="3"/>
  <c r="R279" i="3"/>
  <c r="Q279" i="3"/>
  <c r="P279" i="3"/>
  <c r="O279" i="3"/>
  <c r="N279" i="3"/>
  <c r="K279" i="3"/>
  <c r="J279" i="3"/>
  <c r="I279" i="3"/>
  <c r="H279" i="3"/>
  <c r="G279" i="3"/>
  <c r="F279" i="3"/>
  <c r="E279" i="3"/>
  <c r="D279" i="3"/>
  <c r="R278" i="3"/>
  <c r="Q278" i="3"/>
  <c r="P278" i="3"/>
  <c r="O278" i="3"/>
  <c r="N278" i="3"/>
  <c r="K278" i="3"/>
  <c r="J278" i="3"/>
  <c r="I278" i="3"/>
  <c r="H278" i="3"/>
  <c r="G278" i="3"/>
  <c r="F278" i="3"/>
  <c r="E278" i="3"/>
  <c r="D278" i="3"/>
  <c r="R277" i="3"/>
  <c r="Q277" i="3"/>
  <c r="P277" i="3"/>
  <c r="O277" i="3"/>
  <c r="N277" i="3"/>
  <c r="K277" i="3"/>
  <c r="J277" i="3"/>
  <c r="I277" i="3"/>
  <c r="H277" i="3"/>
  <c r="G277" i="3"/>
  <c r="F277" i="3"/>
  <c r="E277" i="3"/>
  <c r="D277" i="3"/>
  <c r="R276" i="3"/>
  <c r="Q276" i="3"/>
  <c r="P276" i="3"/>
  <c r="O276" i="3"/>
  <c r="N276" i="3"/>
  <c r="K276" i="3"/>
  <c r="J276" i="3"/>
  <c r="I276" i="3"/>
  <c r="H276" i="3"/>
  <c r="G276" i="3"/>
  <c r="F276" i="3"/>
  <c r="E276" i="3"/>
  <c r="D276" i="3"/>
  <c r="R275" i="3"/>
  <c r="Q275" i="3"/>
  <c r="P275" i="3"/>
  <c r="O275" i="3"/>
  <c r="N275" i="3"/>
  <c r="K275" i="3"/>
  <c r="J275" i="3"/>
  <c r="I275" i="3"/>
  <c r="H275" i="3"/>
  <c r="G275" i="3"/>
  <c r="F275" i="3"/>
  <c r="E275" i="3"/>
  <c r="D275" i="3"/>
  <c r="R274" i="3"/>
  <c r="Q274" i="3"/>
  <c r="P274" i="3"/>
  <c r="O274" i="3"/>
  <c r="N274" i="3"/>
  <c r="K274" i="3"/>
  <c r="J274" i="3"/>
  <c r="I274" i="3"/>
  <c r="H274" i="3"/>
  <c r="G274" i="3"/>
  <c r="F274" i="3"/>
  <c r="E274" i="3"/>
  <c r="D274" i="3"/>
  <c r="R273" i="3"/>
  <c r="Q273" i="3"/>
  <c r="P273" i="3"/>
  <c r="O273" i="3"/>
  <c r="N273" i="3"/>
  <c r="K273" i="3"/>
  <c r="J273" i="3"/>
  <c r="I273" i="3"/>
  <c r="H273" i="3"/>
  <c r="G273" i="3"/>
  <c r="F273" i="3"/>
  <c r="E273" i="3"/>
  <c r="D273" i="3"/>
  <c r="R272" i="3"/>
  <c r="Q272" i="3"/>
  <c r="P272" i="3"/>
  <c r="O272" i="3"/>
  <c r="N272" i="3"/>
  <c r="K272" i="3"/>
  <c r="J272" i="3"/>
  <c r="I272" i="3"/>
  <c r="H272" i="3"/>
  <c r="G272" i="3"/>
  <c r="F272" i="3"/>
  <c r="E272" i="3"/>
  <c r="D272" i="3"/>
  <c r="R271" i="3"/>
  <c r="Q271" i="3"/>
  <c r="P271" i="3"/>
  <c r="O271" i="3"/>
  <c r="N271" i="3"/>
  <c r="K271" i="3"/>
  <c r="J271" i="3"/>
  <c r="I271" i="3"/>
  <c r="H271" i="3"/>
  <c r="G271" i="3"/>
  <c r="F271" i="3"/>
  <c r="E271" i="3"/>
  <c r="D271" i="3"/>
  <c r="R270" i="3"/>
  <c r="Q270" i="3"/>
  <c r="P270" i="3"/>
  <c r="O270" i="3"/>
  <c r="N270" i="3"/>
  <c r="K270" i="3"/>
  <c r="J270" i="3"/>
  <c r="I270" i="3"/>
  <c r="H270" i="3"/>
  <c r="G270" i="3"/>
  <c r="F270" i="3"/>
  <c r="E270" i="3"/>
  <c r="D270" i="3"/>
  <c r="R269" i="3"/>
  <c r="Q269" i="3"/>
  <c r="P269" i="3"/>
  <c r="O269" i="3"/>
  <c r="N269" i="3"/>
  <c r="K269" i="3"/>
  <c r="J269" i="3"/>
  <c r="I269" i="3"/>
  <c r="H269" i="3"/>
  <c r="G269" i="3"/>
  <c r="F269" i="3"/>
  <c r="E269" i="3"/>
  <c r="D269" i="3"/>
  <c r="R268" i="3"/>
  <c r="Q268" i="3"/>
  <c r="P268" i="3"/>
  <c r="O268" i="3"/>
  <c r="N268" i="3"/>
  <c r="K268" i="3"/>
  <c r="J268" i="3"/>
  <c r="I268" i="3"/>
  <c r="H268" i="3"/>
  <c r="G268" i="3"/>
  <c r="F268" i="3"/>
  <c r="E268" i="3"/>
  <c r="D268" i="3"/>
  <c r="R267" i="3"/>
  <c r="Q267" i="3"/>
  <c r="P267" i="3"/>
  <c r="O267" i="3"/>
  <c r="N267" i="3"/>
  <c r="K267" i="3"/>
  <c r="J267" i="3"/>
  <c r="I267" i="3"/>
  <c r="H267" i="3"/>
  <c r="G267" i="3"/>
  <c r="F267" i="3"/>
  <c r="E267" i="3"/>
  <c r="D267" i="3"/>
  <c r="R266" i="3"/>
  <c r="Q266" i="3"/>
  <c r="P266" i="3"/>
  <c r="O266" i="3"/>
  <c r="N266" i="3"/>
  <c r="K266" i="3"/>
  <c r="J266" i="3"/>
  <c r="I266" i="3"/>
  <c r="H266" i="3"/>
  <c r="G266" i="3"/>
  <c r="F266" i="3"/>
  <c r="E266" i="3"/>
  <c r="D266" i="3"/>
  <c r="R265" i="3"/>
  <c r="Q265" i="3"/>
  <c r="P265" i="3"/>
  <c r="O265" i="3"/>
  <c r="N265" i="3"/>
  <c r="K265" i="3"/>
  <c r="J265" i="3"/>
  <c r="I265" i="3"/>
  <c r="H265" i="3"/>
  <c r="G265" i="3"/>
  <c r="F265" i="3"/>
  <c r="E265" i="3"/>
  <c r="D265" i="3"/>
  <c r="R264" i="3"/>
  <c r="Q264" i="3"/>
  <c r="P264" i="3"/>
  <c r="O264" i="3"/>
  <c r="N264" i="3"/>
  <c r="K264" i="3"/>
  <c r="J264" i="3"/>
  <c r="I264" i="3"/>
  <c r="H264" i="3"/>
  <c r="G264" i="3"/>
  <c r="F264" i="3"/>
  <c r="E264" i="3"/>
  <c r="D264" i="3"/>
  <c r="R263" i="3"/>
  <c r="Q263" i="3"/>
  <c r="P263" i="3"/>
  <c r="O263" i="3"/>
  <c r="N263" i="3"/>
  <c r="K263" i="3"/>
  <c r="J263" i="3"/>
  <c r="I263" i="3"/>
  <c r="H263" i="3"/>
  <c r="G263" i="3"/>
  <c r="F263" i="3"/>
  <c r="E263" i="3"/>
  <c r="D263" i="3"/>
  <c r="R262" i="3"/>
  <c r="Q262" i="3"/>
  <c r="P262" i="3"/>
  <c r="O262" i="3"/>
  <c r="N262" i="3"/>
  <c r="K262" i="3"/>
  <c r="J262" i="3"/>
  <c r="I262" i="3"/>
  <c r="H262" i="3"/>
  <c r="G262" i="3"/>
  <c r="F262" i="3"/>
  <c r="E262" i="3"/>
  <c r="D262" i="3"/>
  <c r="R202" i="3"/>
  <c r="Q202" i="3"/>
  <c r="P202" i="3"/>
  <c r="O202" i="3"/>
  <c r="N202" i="3"/>
  <c r="K202" i="3"/>
  <c r="J202" i="3"/>
  <c r="I202" i="3"/>
  <c r="H202" i="3"/>
  <c r="G202" i="3"/>
  <c r="F202" i="3"/>
  <c r="E202" i="3"/>
  <c r="D202" i="3"/>
  <c r="R201" i="3"/>
  <c r="Q201" i="3"/>
  <c r="P201" i="3"/>
  <c r="O201" i="3"/>
  <c r="N201" i="3"/>
  <c r="K201" i="3"/>
  <c r="J201" i="3"/>
  <c r="I201" i="3"/>
  <c r="H201" i="3"/>
  <c r="G201" i="3"/>
  <c r="F201" i="3"/>
  <c r="E201" i="3"/>
  <c r="D201" i="3"/>
  <c r="R200" i="3"/>
  <c r="Q200" i="3"/>
  <c r="P200" i="3"/>
  <c r="O200" i="3"/>
  <c r="N200" i="3"/>
  <c r="K200" i="3"/>
  <c r="J200" i="3"/>
  <c r="I200" i="3"/>
  <c r="H200" i="3"/>
  <c r="G200" i="3"/>
  <c r="F200" i="3"/>
  <c r="E200" i="3"/>
  <c r="D200" i="3"/>
  <c r="R199" i="3"/>
  <c r="Q199" i="3"/>
  <c r="P199" i="3"/>
  <c r="O199" i="3"/>
  <c r="N199" i="3"/>
  <c r="K199" i="3"/>
  <c r="J199" i="3"/>
  <c r="I199" i="3"/>
  <c r="H199" i="3"/>
  <c r="G199" i="3"/>
  <c r="F199" i="3"/>
  <c r="E199" i="3"/>
  <c r="D199" i="3"/>
  <c r="R198" i="3"/>
  <c r="Q198" i="3"/>
  <c r="P198" i="3"/>
  <c r="O198" i="3"/>
  <c r="N198" i="3"/>
  <c r="K198" i="3"/>
  <c r="J198" i="3"/>
  <c r="I198" i="3"/>
  <c r="H198" i="3"/>
  <c r="G198" i="3"/>
  <c r="F198" i="3"/>
  <c r="E198" i="3"/>
  <c r="D198" i="3"/>
  <c r="R197" i="3"/>
  <c r="Q197" i="3"/>
  <c r="P197" i="3"/>
  <c r="O197" i="3"/>
  <c r="N197" i="3"/>
  <c r="K197" i="3"/>
  <c r="J197" i="3"/>
  <c r="I197" i="3"/>
  <c r="H197" i="3"/>
  <c r="G197" i="3"/>
  <c r="F197" i="3"/>
  <c r="E197" i="3"/>
  <c r="D197" i="3"/>
  <c r="R196" i="3"/>
  <c r="Q196" i="3"/>
  <c r="P196" i="3"/>
  <c r="O196" i="3"/>
  <c r="N196" i="3"/>
  <c r="K196" i="3"/>
  <c r="J196" i="3"/>
  <c r="I196" i="3"/>
  <c r="H196" i="3"/>
  <c r="G196" i="3"/>
  <c r="F196" i="3"/>
  <c r="E196" i="3"/>
  <c r="D196" i="3"/>
  <c r="R195" i="3"/>
  <c r="Q195" i="3"/>
  <c r="P195" i="3"/>
  <c r="O195" i="3"/>
  <c r="N195" i="3"/>
  <c r="K195" i="3"/>
  <c r="J195" i="3"/>
  <c r="I195" i="3"/>
  <c r="H195" i="3"/>
  <c r="G195" i="3"/>
  <c r="F195" i="3"/>
  <c r="E195" i="3"/>
  <c r="D195" i="3"/>
  <c r="R194" i="3"/>
  <c r="Q194" i="3"/>
  <c r="P194" i="3"/>
  <c r="O194" i="3"/>
  <c r="N194" i="3"/>
  <c r="K194" i="3"/>
  <c r="J194" i="3"/>
  <c r="I194" i="3"/>
  <c r="H194" i="3"/>
  <c r="G194" i="3"/>
  <c r="F194" i="3"/>
  <c r="E194" i="3"/>
  <c r="D194" i="3"/>
  <c r="R193" i="3"/>
  <c r="Q193" i="3"/>
  <c r="P193" i="3"/>
  <c r="O193" i="3"/>
  <c r="N193" i="3"/>
  <c r="K193" i="3"/>
  <c r="J193" i="3"/>
  <c r="I193" i="3"/>
  <c r="H193" i="3"/>
  <c r="G193" i="3"/>
  <c r="F193" i="3"/>
  <c r="E193" i="3"/>
  <c r="D193" i="3"/>
  <c r="R192" i="3"/>
  <c r="Q192" i="3"/>
  <c r="P192" i="3"/>
  <c r="O192" i="3"/>
  <c r="N192" i="3"/>
  <c r="K192" i="3"/>
  <c r="J192" i="3"/>
  <c r="I192" i="3"/>
  <c r="H192" i="3"/>
  <c r="G192" i="3"/>
  <c r="F192" i="3"/>
  <c r="E192" i="3"/>
  <c r="D192" i="3"/>
  <c r="R191" i="3"/>
  <c r="Q191" i="3"/>
  <c r="P191" i="3"/>
  <c r="O191" i="3"/>
  <c r="N191" i="3"/>
  <c r="K191" i="3"/>
  <c r="J191" i="3"/>
  <c r="I191" i="3"/>
  <c r="H191" i="3"/>
  <c r="G191" i="3"/>
  <c r="F191" i="3"/>
  <c r="E191" i="3"/>
  <c r="D191" i="3"/>
  <c r="R190" i="3"/>
  <c r="Q190" i="3"/>
  <c r="P190" i="3"/>
  <c r="O190" i="3"/>
  <c r="N190" i="3"/>
  <c r="K190" i="3"/>
  <c r="J190" i="3"/>
  <c r="I190" i="3"/>
  <c r="H190" i="3"/>
  <c r="G190" i="3"/>
  <c r="F190" i="3"/>
  <c r="E190" i="3"/>
  <c r="D190" i="3"/>
  <c r="R189" i="3"/>
  <c r="Q189" i="3"/>
  <c r="P189" i="3"/>
  <c r="O189" i="3"/>
  <c r="N189" i="3"/>
  <c r="K189" i="3"/>
  <c r="J189" i="3"/>
  <c r="I189" i="3"/>
  <c r="H189" i="3"/>
  <c r="G189" i="3"/>
  <c r="F189" i="3"/>
  <c r="E189" i="3"/>
  <c r="D189" i="3"/>
  <c r="R188" i="3"/>
  <c r="Q188" i="3"/>
  <c r="P188" i="3"/>
  <c r="O188" i="3"/>
  <c r="N188" i="3"/>
  <c r="K188" i="3"/>
  <c r="J188" i="3"/>
  <c r="I188" i="3"/>
  <c r="H188" i="3"/>
  <c r="G188" i="3"/>
  <c r="F188" i="3"/>
  <c r="E188" i="3"/>
  <c r="D188" i="3"/>
  <c r="R187" i="3"/>
  <c r="Q187" i="3"/>
  <c r="P187" i="3"/>
  <c r="O187" i="3"/>
  <c r="N187" i="3"/>
  <c r="K187" i="3"/>
  <c r="J187" i="3"/>
  <c r="I187" i="3"/>
  <c r="H187" i="3"/>
  <c r="G187" i="3"/>
  <c r="F187" i="3"/>
  <c r="E187" i="3"/>
  <c r="D187" i="3"/>
  <c r="R186" i="3"/>
  <c r="Q186" i="3"/>
  <c r="P186" i="3"/>
  <c r="O186" i="3"/>
  <c r="N186" i="3"/>
  <c r="K186" i="3"/>
  <c r="J186" i="3"/>
  <c r="I186" i="3"/>
  <c r="H186" i="3"/>
  <c r="G186" i="3"/>
  <c r="F186" i="3"/>
  <c r="E186" i="3"/>
  <c r="D186" i="3"/>
  <c r="R185" i="3"/>
  <c r="Q185" i="3"/>
  <c r="P185" i="3"/>
  <c r="O185" i="3"/>
  <c r="N185" i="3"/>
  <c r="K185" i="3"/>
  <c r="J185" i="3"/>
  <c r="I185" i="3"/>
  <c r="H185" i="3"/>
  <c r="G185" i="3"/>
  <c r="F185" i="3"/>
  <c r="E185" i="3"/>
  <c r="D185" i="3"/>
  <c r="R184" i="3"/>
  <c r="Q184" i="3"/>
  <c r="P184" i="3"/>
  <c r="O184" i="3"/>
  <c r="N184" i="3"/>
  <c r="K184" i="3"/>
  <c r="J184" i="3"/>
  <c r="I184" i="3"/>
  <c r="H184" i="3"/>
  <c r="G184" i="3"/>
  <c r="F184" i="3"/>
  <c r="E184" i="3"/>
  <c r="D184" i="3"/>
  <c r="R183" i="3"/>
  <c r="Q183" i="3"/>
  <c r="P183" i="3"/>
  <c r="O183" i="3"/>
  <c r="N183" i="3"/>
  <c r="K183" i="3"/>
  <c r="J183" i="3"/>
  <c r="I183" i="3"/>
  <c r="H183" i="3"/>
  <c r="G183" i="3"/>
  <c r="F183" i="3"/>
  <c r="E183" i="3"/>
  <c r="D183" i="3"/>
  <c r="R182" i="3"/>
  <c r="Q182" i="3"/>
  <c r="P182" i="3"/>
  <c r="O182" i="3"/>
  <c r="N182" i="3"/>
  <c r="K182" i="3"/>
  <c r="J182" i="3"/>
  <c r="I182" i="3"/>
  <c r="H182" i="3"/>
  <c r="G182" i="3"/>
  <c r="F182" i="3"/>
  <c r="E182" i="3"/>
  <c r="D182" i="3"/>
  <c r="R181" i="3"/>
  <c r="Q181" i="3"/>
  <c r="P181" i="3"/>
  <c r="O181" i="3"/>
  <c r="N181" i="3"/>
  <c r="K181" i="3"/>
  <c r="J181" i="3"/>
  <c r="I181" i="3"/>
  <c r="H181" i="3"/>
  <c r="G181" i="3"/>
  <c r="F181" i="3"/>
  <c r="E181" i="3"/>
  <c r="D181" i="3"/>
  <c r="R180" i="3"/>
  <c r="Q180" i="3"/>
  <c r="P180" i="3"/>
  <c r="O180" i="3"/>
  <c r="N180" i="3"/>
  <c r="K180" i="3"/>
  <c r="J180" i="3"/>
  <c r="I180" i="3"/>
  <c r="H180" i="3"/>
  <c r="G180" i="3"/>
  <c r="F180" i="3"/>
  <c r="E180" i="3"/>
  <c r="D180" i="3"/>
  <c r="R179" i="3"/>
  <c r="Q179" i="3"/>
  <c r="P179" i="3"/>
  <c r="O179" i="3"/>
  <c r="N179" i="3"/>
  <c r="K179" i="3"/>
  <c r="J179" i="3"/>
  <c r="I179" i="3"/>
  <c r="H179" i="3"/>
  <c r="G179" i="3"/>
  <c r="F179" i="3"/>
  <c r="E179" i="3"/>
  <c r="D179" i="3"/>
  <c r="R178" i="3"/>
  <c r="Q178" i="3"/>
  <c r="P178" i="3"/>
  <c r="O178" i="3"/>
  <c r="N178" i="3"/>
  <c r="K178" i="3"/>
  <c r="J178" i="3"/>
  <c r="I178" i="3"/>
  <c r="H178" i="3"/>
  <c r="G178" i="3"/>
  <c r="F178" i="3"/>
  <c r="E178" i="3"/>
  <c r="D178" i="3"/>
  <c r="R177" i="3"/>
  <c r="Q177" i="3"/>
  <c r="P177" i="3"/>
  <c r="O177" i="3"/>
  <c r="N177" i="3"/>
  <c r="K177" i="3"/>
  <c r="J177" i="3"/>
  <c r="I177" i="3"/>
  <c r="H177" i="3"/>
  <c r="G177" i="3"/>
  <c r="F177" i="3"/>
  <c r="E177" i="3"/>
  <c r="D177" i="3"/>
  <c r="R176" i="3"/>
  <c r="Q176" i="3"/>
  <c r="P176" i="3"/>
  <c r="O176" i="3"/>
  <c r="N176" i="3"/>
  <c r="K176" i="3"/>
  <c r="J176" i="3"/>
  <c r="I176" i="3"/>
  <c r="H176" i="3"/>
  <c r="G176" i="3"/>
  <c r="F176" i="3"/>
  <c r="E176" i="3"/>
  <c r="D176" i="3"/>
  <c r="R175" i="3"/>
  <c r="Q175" i="3"/>
  <c r="P175" i="3"/>
  <c r="O175" i="3"/>
  <c r="N175" i="3"/>
  <c r="K175" i="3"/>
  <c r="J175" i="3"/>
  <c r="I175" i="3"/>
  <c r="H175" i="3"/>
  <c r="G175" i="3"/>
  <c r="F175" i="3"/>
  <c r="E175" i="3"/>
  <c r="D175" i="3"/>
  <c r="R174" i="3"/>
  <c r="Q174" i="3"/>
  <c r="P174" i="3"/>
  <c r="O174" i="3"/>
  <c r="N174" i="3"/>
  <c r="K174" i="3"/>
  <c r="J174" i="3"/>
  <c r="I174" i="3"/>
  <c r="H174" i="3"/>
  <c r="G174" i="3"/>
  <c r="F174" i="3"/>
  <c r="E174" i="3"/>
  <c r="D174" i="3"/>
  <c r="R173" i="3"/>
  <c r="Q173" i="3"/>
  <c r="P173" i="3"/>
  <c r="O173" i="3"/>
  <c r="N173" i="3"/>
  <c r="K173" i="3"/>
  <c r="J173" i="3"/>
  <c r="I173" i="3"/>
  <c r="H173" i="3"/>
  <c r="G173" i="3"/>
  <c r="F173" i="3"/>
  <c r="E173" i="3"/>
  <c r="D173" i="3"/>
  <c r="R172" i="3"/>
  <c r="Q172" i="3"/>
  <c r="P172" i="3"/>
  <c r="O172" i="3"/>
  <c r="N172" i="3"/>
  <c r="K172" i="3"/>
  <c r="J172" i="3"/>
  <c r="I172" i="3"/>
  <c r="H172" i="3"/>
  <c r="G172" i="3"/>
  <c r="F172" i="3"/>
  <c r="E172" i="3"/>
  <c r="D172" i="3"/>
  <c r="R171" i="3"/>
  <c r="Q171" i="3"/>
  <c r="P171" i="3"/>
  <c r="O171" i="3"/>
  <c r="N171" i="3"/>
  <c r="K171" i="3"/>
  <c r="J171" i="3"/>
  <c r="I171" i="3"/>
  <c r="H171" i="3"/>
  <c r="G171" i="3"/>
  <c r="F171" i="3"/>
  <c r="E171" i="3"/>
  <c r="D171" i="3"/>
  <c r="R170" i="3"/>
  <c r="Q170" i="3"/>
  <c r="P170" i="3"/>
  <c r="O170" i="3"/>
  <c r="N170" i="3"/>
  <c r="K170" i="3"/>
  <c r="J170" i="3"/>
  <c r="I170" i="3"/>
  <c r="H170" i="3"/>
  <c r="G170" i="3"/>
  <c r="F170" i="3"/>
  <c r="E170" i="3"/>
  <c r="D170" i="3"/>
  <c r="R169" i="3"/>
  <c r="Q169" i="3"/>
  <c r="P169" i="3"/>
  <c r="O169" i="3"/>
  <c r="N169" i="3"/>
  <c r="K169" i="3"/>
  <c r="J169" i="3"/>
  <c r="I169" i="3"/>
  <c r="H169" i="3"/>
  <c r="G169" i="3"/>
  <c r="F169" i="3"/>
  <c r="E169" i="3"/>
  <c r="D169" i="3"/>
  <c r="R168" i="3"/>
  <c r="Q168" i="3"/>
  <c r="P168" i="3"/>
  <c r="O168" i="3"/>
  <c r="N168" i="3"/>
  <c r="K168" i="3"/>
  <c r="J168" i="3"/>
  <c r="I168" i="3"/>
  <c r="H168" i="3"/>
  <c r="G168" i="3"/>
  <c r="F168" i="3"/>
  <c r="E168" i="3"/>
  <c r="D168" i="3"/>
  <c r="R167" i="3"/>
  <c r="Q167" i="3"/>
  <c r="P167" i="3"/>
  <c r="O167" i="3"/>
  <c r="N167" i="3"/>
  <c r="K167" i="3"/>
  <c r="J167" i="3"/>
  <c r="I167" i="3"/>
  <c r="H167" i="3"/>
  <c r="G167" i="3"/>
  <c r="F167" i="3"/>
  <c r="E167" i="3"/>
  <c r="D167" i="3"/>
  <c r="R166" i="3"/>
  <c r="Q166" i="3"/>
  <c r="P166" i="3"/>
  <c r="O166" i="3"/>
  <c r="N166" i="3"/>
  <c r="K166" i="3"/>
  <c r="J166" i="3"/>
  <c r="I166" i="3"/>
  <c r="H166" i="3"/>
  <c r="G166" i="3"/>
  <c r="F166" i="3"/>
  <c r="E166" i="3"/>
  <c r="D166" i="3"/>
  <c r="R165" i="3"/>
  <c r="Q165" i="3"/>
  <c r="P165" i="3"/>
  <c r="O165" i="3"/>
  <c r="N165" i="3"/>
  <c r="K165" i="3"/>
  <c r="J165" i="3"/>
  <c r="I165" i="3"/>
  <c r="H165" i="3"/>
  <c r="G165" i="3"/>
  <c r="F165" i="3"/>
  <c r="E165" i="3"/>
  <c r="D165" i="3"/>
  <c r="R164" i="3"/>
  <c r="Q164" i="3"/>
  <c r="P164" i="3"/>
  <c r="O164" i="3"/>
  <c r="N164" i="3"/>
  <c r="K164" i="3"/>
  <c r="J164" i="3"/>
  <c r="I164" i="3"/>
  <c r="H164" i="3"/>
  <c r="G164" i="3"/>
  <c r="F164" i="3"/>
  <c r="E164" i="3"/>
  <c r="D164" i="3"/>
  <c r="R163" i="3"/>
  <c r="Q163" i="3"/>
  <c r="P163" i="3"/>
  <c r="O163" i="3"/>
  <c r="N163" i="3"/>
  <c r="K163" i="3"/>
  <c r="J163" i="3"/>
  <c r="I163" i="3"/>
  <c r="H163" i="3"/>
  <c r="G163" i="3"/>
  <c r="F163" i="3"/>
  <c r="E163" i="3"/>
  <c r="D163" i="3"/>
  <c r="R162" i="3"/>
  <c r="Q162" i="3"/>
  <c r="P162" i="3"/>
  <c r="O162" i="3"/>
  <c r="N162" i="3"/>
  <c r="K162" i="3"/>
  <c r="J162" i="3"/>
  <c r="I162" i="3"/>
  <c r="H162" i="3"/>
  <c r="G162" i="3"/>
  <c r="F162" i="3"/>
  <c r="E162" i="3"/>
  <c r="D162" i="3"/>
  <c r="R161" i="3"/>
  <c r="Q161" i="3"/>
  <c r="P161" i="3"/>
  <c r="O161" i="3"/>
  <c r="N161" i="3"/>
  <c r="K161" i="3"/>
  <c r="J161" i="3"/>
  <c r="I161" i="3"/>
  <c r="H161" i="3"/>
  <c r="G161" i="3"/>
  <c r="F161" i="3"/>
  <c r="E161" i="3"/>
  <c r="D161" i="3"/>
  <c r="R160" i="3"/>
  <c r="Q160" i="3"/>
  <c r="P160" i="3"/>
  <c r="O160" i="3"/>
  <c r="N160" i="3"/>
  <c r="K160" i="3"/>
  <c r="J160" i="3"/>
  <c r="I160" i="3"/>
  <c r="H160" i="3"/>
  <c r="G160" i="3"/>
  <c r="F160" i="3"/>
  <c r="E160" i="3"/>
  <c r="D160" i="3"/>
  <c r="R159" i="3"/>
  <c r="Q159" i="3"/>
  <c r="P159" i="3"/>
  <c r="O159" i="3"/>
  <c r="N159" i="3"/>
  <c r="K159" i="3"/>
  <c r="J159" i="3"/>
  <c r="I159" i="3"/>
  <c r="H159" i="3"/>
  <c r="G159" i="3"/>
  <c r="F159" i="3"/>
  <c r="E159" i="3"/>
  <c r="D159" i="3"/>
  <c r="R158" i="3"/>
  <c r="Q158" i="3"/>
  <c r="P158" i="3"/>
  <c r="O158" i="3"/>
  <c r="N158" i="3"/>
  <c r="K158" i="3"/>
  <c r="J158" i="3"/>
  <c r="I158" i="3"/>
  <c r="H158" i="3"/>
  <c r="G158" i="3"/>
  <c r="F158" i="3"/>
  <c r="E158" i="3"/>
  <c r="D158" i="3"/>
  <c r="R157" i="3"/>
  <c r="Q157" i="3"/>
  <c r="P157" i="3"/>
  <c r="O157" i="3"/>
  <c r="N157" i="3"/>
  <c r="K157" i="3"/>
  <c r="J157" i="3"/>
  <c r="I157" i="3"/>
  <c r="H157" i="3"/>
  <c r="G157" i="3"/>
  <c r="F157" i="3"/>
  <c r="E157" i="3"/>
  <c r="D157" i="3"/>
  <c r="R156" i="3"/>
  <c r="Q156" i="3"/>
  <c r="P156" i="3"/>
  <c r="O156" i="3"/>
  <c r="N156" i="3"/>
  <c r="K156" i="3"/>
  <c r="J156" i="3"/>
  <c r="I156" i="3"/>
  <c r="H156" i="3"/>
  <c r="G156" i="3"/>
  <c r="F156" i="3"/>
  <c r="E156" i="3"/>
  <c r="D156" i="3"/>
  <c r="R155" i="3"/>
  <c r="Q155" i="3"/>
  <c r="P155" i="3"/>
  <c r="O155" i="3"/>
  <c r="N155" i="3"/>
  <c r="K155" i="3"/>
  <c r="J155" i="3"/>
  <c r="I155" i="3"/>
  <c r="H155" i="3"/>
  <c r="G155" i="3"/>
  <c r="F155" i="3"/>
  <c r="E155" i="3"/>
  <c r="D155" i="3"/>
  <c r="R154" i="3"/>
  <c r="Q154" i="3"/>
  <c r="P154" i="3"/>
  <c r="O154" i="3"/>
  <c r="N154" i="3"/>
  <c r="K154" i="3"/>
  <c r="J154" i="3"/>
  <c r="I154" i="3"/>
  <c r="H154" i="3"/>
  <c r="G154" i="3"/>
  <c r="F154" i="3"/>
  <c r="E154" i="3"/>
  <c r="D154" i="3"/>
  <c r="R153" i="3"/>
  <c r="Q153" i="3"/>
  <c r="P153" i="3"/>
  <c r="O153" i="3"/>
  <c r="N153" i="3"/>
  <c r="K153" i="3"/>
  <c r="J153" i="3"/>
  <c r="I153" i="3"/>
  <c r="H153" i="3"/>
  <c r="G153" i="3"/>
  <c r="F153" i="3"/>
  <c r="E153" i="3"/>
  <c r="D153" i="3"/>
  <c r="R152" i="3"/>
  <c r="Q152" i="3"/>
  <c r="P152" i="3"/>
  <c r="O152" i="3"/>
  <c r="N152" i="3"/>
  <c r="K152" i="3"/>
  <c r="J152" i="3"/>
  <c r="I152" i="3"/>
  <c r="H152" i="3"/>
  <c r="G152" i="3"/>
  <c r="F152" i="3"/>
  <c r="E152" i="3"/>
  <c r="D152" i="3"/>
  <c r="R151" i="3"/>
  <c r="Q151" i="3"/>
  <c r="P151" i="3"/>
  <c r="O151" i="3"/>
  <c r="N151" i="3"/>
  <c r="K151" i="3"/>
  <c r="J151" i="3"/>
  <c r="I151" i="3"/>
  <c r="H151" i="3"/>
  <c r="G151" i="3"/>
  <c r="F151" i="3"/>
  <c r="E151" i="3"/>
  <c r="D151" i="3"/>
  <c r="R150" i="3"/>
  <c r="Q150" i="3"/>
  <c r="P150" i="3"/>
  <c r="O150" i="3"/>
  <c r="N150" i="3"/>
  <c r="K150" i="3"/>
  <c r="J150" i="3"/>
  <c r="I150" i="3"/>
  <c r="H150" i="3"/>
  <c r="G150" i="3"/>
  <c r="F150" i="3"/>
  <c r="E150" i="3"/>
  <c r="D150" i="3"/>
  <c r="R149" i="3"/>
  <c r="Q149" i="3"/>
  <c r="P149" i="3"/>
  <c r="O149" i="3"/>
  <c r="N149" i="3"/>
  <c r="K149" i="3"/>
  <c r="J149" i="3"/>
  <c r="I149" i="3"/>
  <c r="H149" i="3"/>
  <c r="G149" i="3"/>
  <c r="F149" i="3"/>
  <c r="E149" i="3"/>
  <c r="D149" i="3"/>
  <c r="R148" i="3"/>
  <c r="Q148" i="3"/>
  <c r="P148" i="3"/>
  <c r="O148" i="3"/>
  <c r="N148" i="3"/>
  <c r="K148" i="3"/>
  <c r="J148" i="3"/>
  <c r="I148" i="3"/>
  <c r="H148" i="3"/>
  <c r="G148" i="3"/>
  <c r="F148" i="3"/>
  <c r="E148" i="3"/>
  <c r="D148" i="3"/>
  <c r="R147" i="3"/>
  <c r="Q147" i="3"/>
  <c r="P147" i="3"/>
  <c r="O147" i="3"/>
  <c r="N147" i="3"/>
  <c r="K147" i="3"/>
  <c r="J147" i="3"/>
  <c r="I147" i="3"/>
  <c r="H147" i="3"/>
  <c r="G147" i="3"/>
  <c r="F147" i="3"/>
  <c r="E147" i="3"/>
  <c r="D147" i="3"/>
  <c r="R146" i="3"/>
  <c r="Q146" i="3"/>
  <c r="P146" i="3"/>
  <c r="O146" i="3"/>
  <c r="N146" i="3"/>
  <c r="K146" i="3"/>
  <c r="J146" i="3"/>
  <c r="I146" i="3"/>
  <c r="H146" i="3"/>
  <c r="G146" i="3"/>
  <c r="F146" i="3"/>
  <c r="E146" i="3"/>
  <c r="D146" i="3"/>
  <c r="R145" i="3"/>
  <c r="Q145" i="3"/>
  <c r="P145" i="3"/>
  <c r="O145" i="3"/>
  <c r="N145" i="3"/>
  <c r="K145" i="3"/>
  <c r="J145" i="3"/>
  <c r="I145" i="3"/>
  <c r="H145" i="3"/>
  <c r="G145" i="3"/>
  <c r="F145" i="3"/>
  <c r="E145" i="3"/>
  <c r="D145" i="3"/>
  <c r="R144" i="3"/>
  <c r="Q144" i="3"/>
  <c r="P144" i="3"/>
  <c r="O144" i="3"/>
  <c r="N144" i="3"/>
  <c r="K144" i="3"/>
  <c r="J144" i="3"/>
  <c r="I144" i="3"/>
  <c r="H144" i="3"/>
  <c r="G144" i="3"/>
  <c r="F144" i="3"/>
  <c r="E144" i="3"/>
  <c r="D144" i="3"/>
  <c r="R143" i="3"/>
  <c r="Q143" i="3"/>
  <c r="P143" i="3"/>
  <c r="O143" i="3"/>
  <c r="N143" i="3"/>
  <c r="K143" i="3"/>
  <c r="J143" i="3"/>
  <c r="I143" i="3"/>
  <c r="H143" i="3"/>
  <c r="G143" i="3"/>
  <c r="F143" i="3"/>
  <c r="E143" i="3"/>
  <c r="D143" i="3"/>
  <c r="R142" i="3"/>
  <c r="Q142" i="3"/>
  <c r="P142" i="3"/>
  <c r="O142" i="3"/>
  <c r="N142" i="3"/>
  <c r="K142" i="3"/>
  <c r="J142" i="3"/>
  <c r="I142" i="3"/>
  <c r="H142" i="3"/>
  <c r="G142" i="3"/>
  <c r="F142" i="3"/>
  <c r="E142" i="3"/>
  <c r="D142" i="3"/>
  <c r="R141" i="3"/>
  <c r="Q141" i="3"/>
  <c r="P141" i="3"/>
  <c r="O141" i="3"/>
  <c r="N141" i="3"/>
  <c r="K141" i="3"/>
  <c r="J141" i="3"/>
  <c r="I141" i="3"/>
  <c r="H141" i="3"/>
  <c r="G141" i="3"/>
  <c r="F141" i="3"/>
  <c r="E141" i="3"/>
  <c r="D141" i="3"/>
  <c r="R140" i="3"/>
  <c r="Q140" i="3"/>
  <c r="P140" i="3"/>
  <c r="O140" i="3"/>
  <c r="N140" i="3"/>
  <c r="K140" i="3"/>
  <c r="J140" i="3"/>
  <c r="I140" i="3"/>
  <c r="H140" i="3"/>
  <c r="G140" i="3"/>
  <c r="F140" i="3"/>
  <c r="E140" i="3"/>
  <c r="D140" i="3"/>
  <c r="R139" i="3"/>
  <c r="Q139" i="3"/>
  <c r="P139" i="3"/>
  <c r="O139" i="3"/>
  <c r="N139" i="3"/>
  <c r="K139" i="3"/>
  <c r="J139" i="3"/>
  <c r="I139" i="3"/>
  <c r="H139" i="3"/>
  <c r="G139" i="3"/>
  <c r="F139" i="3"/>
  <c r="E139" i="3"/>
  <c r="D139" i="3"/>
  <c r="R138" i="3"/>
  <c r="Q138" i="3"/>
  <c r="P138" i="3"/>
  <c r="O138" i="3"/>
  <c r="N138" i="3"/>
  <c r="K138" i="3"/>
  <c r="J138" i="3"/>
  <c r="I138" i="3"/>
  <c r="H138" i="3"/>
  <c r="G138" i="3"/>
  <c r="F138" i="3"/>
  <c r="E138" i="3"/>
  <c r="D138" i="3"/>
  <c r="R137" i="3"/>
  <c r="Q137" i="3"/>
  <c r="P137" i="3"/>
  <c r="O137" i="3"/>
  <c r="N137" i="3"/>
  <c r="K137" i="3"/>
  <c r="J137" i="3"/>
  <c r="I137" i="3"/>
  <c r="H137" i="3"/>
  <c r="G137" i="3"/>
  <c r="F137" i="3"/>
  <c r="E137" i="3"/>
  <c r="D137" i="3"/>
  <c r="R136" i="3"/>
  <c r="Q136" i="3"/>
  <c r="P136" i="3"/>
  <c r="O136" i="3"/>
  <c r="N136" i="3"/>
  <c r="K136" i="3"/>
  <c r="J136" i="3"/>
  <c r="I136" i="3"/>
  <c r="H136" i="3"/>
  <c r="G136" i="3"/>
  <c r="F136" i="3"/>
  <c r="E136" i="3"/>
  <c r="D136" i="3"/>
  <c r="R135" i="3"/>
  <c r="Q135" i="3"/>
  <c r="P135" i="3"/>
  <c r="O135" i="3"/>
  <c r="N135" i="3"/>
  <c r="K135" i="3"/>
  <c r="J135" i="3"/>
  <c r="I135" i="3"/>
  <c r="H135" i="3"/>
  <c r="G135" i="3"/>
  <c r="F135" i="3"/>
  <c r="E135" i="3"/>
  <c r="D135" i="3"/>
  <c r="R134" i="3"/>
  <c r="Q134" i="3"/>
  <c r="P134" i="3"/>
  <c r="O134" i="3"/>
  <c r="N134" i="3"/>
  <c r="K134" i="3"/>
  <c r="J134" i="3"/>
  <c r="I134" i="3"/>
  <c r="H134" i="3"/>
  <c r="G134" i="3"/>
  <c r="F134" i="3"/>
  <c r="E134" i="3"/>
  <c r="D134" i="3"/>
  <c r="R133" i="3"/>
  <c r="Q133" i="3"/>
  <c r="P133" i="3"/>
  <c r="O133" i="3"/>
  <c r="N133" i="3"/>
  <c r="K133" i="3"/>
  <c r="J133" i="3"/>
  <c r="I133" i="3"/>
  <c r="H133" i="3"/>
  <c r="G133" i="3"/>
  <c r="F133" i="3"/>
  <c r="E133" i="3"/>
  <c r="D133" i="3"/>
  <c r="R132" i="3"/>
  <c r="Q132" i="3"/>
  <c r="P132" i="3"/>
  <c r="O132" i="3"/>
  <c r="N132" i="3"/>
  <c r="K132" i="3"/>
  <c r="J132" i="3"/>
  <c r="I132" i="3"/>
  <c r="H132" i="3"/>
  <c r="G132" i="3"/>
  <c r="F132" i="3"/>
  <c r="E132" i="3"/>
  <c r="D132" i="3"/>
  <c r="R131" i="3"/>
  <c r="Q131" i="3"/>
  <c r="P131" i="3"/>
  <c r="O131" i="3"/>
  <c r="N131" i="3"/>
  <c r="K131" i="3"/>
  <c r="J131" i="3"/>
  <c r="I131" i="3"/>
  <c r="H131" i="3"/>
  <c r="G131" i="3"/>
  <c r="F131" i="3"/>
  <c r="E131" i="3"/>
  <c r="D131" i="3"/>
  <c r="R130" i="3"/>
  <c r="Q130" i="3"/>
  <c r="P130" i="3"/>
  <c r="O130" i="3"/>
  <c r="N130" i="3"/>
  <c r="K130" i="3"/>
  <c r="J130" i="3"/>
  <c r="I130" i="3"/>
  <c r="H130" i="3"/>
  <c r="G130" i="3"/>
  <c r="F130" i="3"/>
  <c r="E130" i="3"/>
  <c r="D130" i="3"/>
  <c r="R129" i="3"/>
  <c r="Q129" i="3"/>
  <c r="P129" i="3"/>
  <c r="O129" i="3"/>
  <c r="N129" i="3"/>
  <c r="K129" i="3"/>
  <c r="J129" i="3"/>
  <c r="I129" i="3"/>
  <c r="H129" i="3"/>
  <c r="G129" i="3"/>
  <c r="F129" i="3"/>
  <c r="E129" i="3"/>
  <c r="D129" i="3"/>
  <c r="R128" i="3"/>
  <c r="Q128" i="3"/>
  <c r="P128" i="3"/>
  <c r="O128" i="3"/>
  <c r="N128" i="3"/>
  <c r="K128" i="3"/>
  <c r="J128" i="3"/>
  <c r="I128" i="3"/>
  <c r="H128" i="3"/>
  <c r="G128" i="3"/>
  <c r="F128" i="3"/>
  <c r="E128" i="3"/>
  <c r="D128" i="3"/>
  <c r="R127" i="3"/>
  <c r="Q127" i="3"/>
  <c r="P127" i="3"/>
  <c r="O127" i="3"/>
  <c r="N127" i="3"/>
  <c r="K127" i="3"/>
  <c r="J127" i="3"/>
  <c r="I127" i="3"/>
  <c r="H127" i="3"/>
  <c r="G127" i="3"/>
  <c r="F127" i="3"/>
  <c r="E127" i="3"/>
  <c r="D127" i="3"/>
  <c r="R126" i="3"/>
  <c r="Q126" i="3"/>
  <c r="P126" i="3"/>
  <c r="O126" i="3"/>
  <c r="N126" i="3"/>
  <c r="K126" i="3"/>
  <c r="J126" i="3"/>
  <c r="I126" i="3"/>
  <c r="H126" i="3"/>
  <c r="G126" i="3"/>
  <c r="F126" i="3"/>
  <c r="E126" i="3"/>
  <c r="D126" i="3"/>
  <c r="R83" i="3"/>
  <c r="Q83" i="3"/>
  <c r="P83" i="3"/>
  <c r="O83" i="3"/>
  <c r="N83" i="3"/>
  <c r="K83" i="3"/>
  <c r="J83" i="3"/>
  <c r="I83" i="3"/>
  <c r="H83" i="3"/>
  <c r="G83" i="3"/>
  <c r="F83" i="3"/>
  <c r="E83" i="3"/>
  <c r="D83" i="3"/>
  <c r="R82" i="3"/>
  <c r="Q82" i="3"/>
  <c r="P82" i="3"/>
  <c r="O82" i="3"/>
  <c r="N82" i="3"/>
  <c r="K82" i="3"/>
  <c r="J82" i="3"/>
  <c r="I82" i="3"/>
  <c r="H82" i="3"/>
  <c r="G82" i="3"/>
  <c r="F82" i="3"/>
  <c r="E82" i="3"/>
  <c r="D82" i="3"/>
  <c r="R81" i="3"/>
  <c r="Q81" i="3"/>
  <c r="P81" i="3"/>
  <c r="O81" i="3"/>
  <c r="N81" i="3"/>
  <c r="K81" i="3"/>
  <c r="J81" i="3"/>
  <c r="I81" i="3"/>
  <c r="H81" i="3"/>
  <c r="G81" i="3"/>
  <c r="F81" i="3"/>
  <c r="E81" i="3"/>
  <c r="D81" i="3"/>
  <c r="R80" i="3"/>
  <c r="Q80" i="3"/>
  <c r="P80" i="3"/>
  <c r="O80" i="3"/>
  <c r="N80" i="3"/>
  <c r="K80" i="3"/>
  <c r="J80" i="3"/>
  <c r="I80" i="3"/>
  <c r="H80" i="3"/>
  <c r="G80" i="3"/>
  <c r="F80" i="3"/>
  <c r="E80" i="3"/>
  <c r="D80" i="3"/>
  <c r="R79" i="3"/>
  <c r="Q79" i="3"/>
  <c r="P79" i="3"/>
  <c r="O79" i="3"/>
  <c r="N79" i="3"/>
  <c r="K79" i="3"/>
  <c r="J79" i="3"/>
  <c r="I79" i="3"/>
  <c r="H79" i="3"/>
  <c r="G79" i="3"/>
  <c r="F79" i="3"/>
  <c r="E79" i="3"/>
  <c r="D79" i="3"/>
  <c r="R78" i="3"/>
  <c r="Q78" i="3"/>
  <c r="P78" i="3"/>
  <c r="O78" i="3"/>
  <c r="N78" i="3"/>
  <c r="K78" i="3"/>
  <c r="J78" i="3"/>
  <c r="I78" i="3"/>
  <c r="H78" i="3"/>
  <c r="G78" i="3"/>
  <c r="F78" i="3"/>
  <c r="E78" i="3"/>
  <c r="D78" i="3"/>
  <c r="R77" i="3"/>
  <c r="Q77" i="3"/>
  <c r="P77" i="3"/>
  <c r="O77" i="3"/>
  <c r="N77" i="3"/>
  <c r="K77" i="3"/>
  <c r="J77" i="3"/>
  <c r="I77" i="3"/>
  <c r="H77" i="3"/>
  <c r="G77" i="3"/>
  <c r="F77" i="3"/>
  <c r="E77" i="3"/>
  <c r="D77" i="3"/>
  <c r="R76" i="3"/>
  <c r="Q76" i="3"/>
  <c r="P76" i="3"/>
  <c r="O76" i="3"/>
  <c r="N76" i="3"/>
  <c r="K76" i="3"/>
  <c r="J76" i="3"/>
  <c r="I76" i="3"/>
  <c r="H76" i="3"/>
  <c r="G76" i="3"/>
  <c r="F76" i="3"/>
  <c r="E76" i="3"/>
  <c r="D76" i="3"/>
  <c r="R75" i="3"/>
  <c r="Q75" i="3"/>
  <c r="P75" i="3"/>
  <c r="O75" i="3"/>
  <c r="N75" i="3"/>
  <c r="K75" i="3"/>
  <c r="J75" i="3"/>
  <c r="I75" i="3"/>
  <c r="H75" i="3"/>
  <c r="G75" i="3"/>
  <c r="F75" i="3"/>
  <c r="E75" i="3"/>
  <c r="D75" i="3"/>
  <c r="R74" i="3"/>
  <c r="Q74" i="3"/>
  <c r="P74" i="3"/>
  <c r="O74" i="3"/>
  <c r="N74" i="3"/>
  <c r="K74" i="3"/>
  <c r="J74" i="3"/>
  <c r="I74" i="3"/>
  <c r="H74" i="3"/>
  <c r="G74" i="3"/>
  <c r="F74" i="3"/>
  <c r="E74" i="3"/>
  <c r="D74" i="3"/>
  <c r="R73" i="3"/>
  <c r="Q73" i="3"/>
  <c r="P73" i="3"/>
  <c r="O73" i="3"/>
  <c r="N73" i="3"/>
  <c r="K73" i="3"/>
  <c r="J73" i="3"/>
  <c r="I73" i="3"/>
  <c r="H73" i="3"/>
  <c r="G73" i="3"/>
  <c r="F73" i="3"/>
  <c r="E73" i="3"/>
  <c r="D73" i="3"/>
  <c r="R72" i="3"/>
  <c r="Q72" i="3"/>
  <c r="P72" i="3"/>
  <c r="O72" i="3"/>
  <c r="N72" i="3"/>
  <c r="K72" i="3"/>
  <c r="J72" i="3"/>
  <c r="I72" i="3"/>
  <c r="H72" i="3"/>
  <c r="G72" i="3"/>
  <c r="F72" i="3"/>
  <c r="E72" i="3"/>
  <c r="D72" i="3"/>
  <c r="R70" i="3"/>
  <c r="Q70" i="3"/>
  <c r="P70" i="3"/>
  <c r="O70" i="3"/>
  <c r="N70" i="3"/>
  <c r="K70" i="3"/>
  <c r="J70" i="3"/>
  <c r="I70" i="3"/>
  <c r="H70" i="3"/>
  <c r="G70" i="3"/>
  <c r="F70" i="3"/>
  <c r="E70" i="3"/>
  <c r="D70" i="3"/>
  <c r="R69" i="3"/>
  <c r="Q69" i="3"/>
  <c r="P69" i="3"/>
  <c r="O69" i="3"/>
  <c r="N69" i="3"/>
  <c r="K69" i="3"/>
  <c r="J69" i="3"/>
  <c r="I69" i="3"/>
  <c r="H69" i="3"/>
  <c r="G69" i="3"/>
  <c r="F69" i="3"/>
  <c r="E69" i="3"/>
  <c r="D69" i="3"/>
  <c r="R68" i="3"/>
  <c r="Q68" i="3"/>
  <c r="P68" i="3"/>
  <c r="O68" i="3"/>
  <c r="N68" i="3"/>
  <c r="K68" i="3"/>
  <c r="J68" i="3"/>
  <c r="I68" i="3"/>
  <c r="H68" i="3"/>
  <c r="G68" i="3"/>
  <c r="F68" i="3"/>
  <c r="E68" i="3"/>
  <c r="D68" i="3"/>
  <c r="R67" i="3"/>
  <c r="Q67" i="3"/>
  <c r="P67" i="3"/>
  <c r="O67" i="3"/>
  <c r="N67" i="3"/>
  <c r="K67" i="3"/>
  <c r="J67" i="3"/>
  <c r="I67" i="3"/>
  <c r="H67" i="3"/>
  <c r="G67" i="3"/>
  <c r="F67" i="3"/>
  <c r="E67" i="3"/>
  <c r="D67" i="3"/>
  <c r="R66" i="3"/>
  <c r="Q66" i="3"/>
  <c r="P66" i="3"/>
  <c r="O66" i="3"/>
  <c r="N66" i="3"/>
  <c r="K66" i="3"/>
  <c r="J66" i="3"/>
  <c r="I66" i="3"/>
  <c r="H66" i="3"/>
  <c r="G66" i="3"/>
  <c r="F66" i="3"/>
  <c r="E66" i="3"/>
  <c r="D66" i="3"/>
  <c r="R65" i="3"/>
  <c r="Q65" i="3"/>
  <c r="P65" i="3"/>
  <c r="O65" i="3"/>
  <c r="N65" i="3"/>
  <c r="K65" i="3"/>
  <c r="J65" i="3"/>
  <c r="I65" i="3"/>
  <c r="H65" i="3"/>
  <c r="G65" i="3"/>
  <c r="F65" i="3"/>
  <c r="E65" i="3"/>
  <c r="D65" i="3"/>
  <c r="R64" i="3"/>
  <c r="Q64" i="3"/>
  <c r="P64" i="3"/>
  <c r="O64" i="3"/>
  <c r="N64" i="3"/>
  <c r="K64" i="3"/>
  <c r="J64" i="3"/>
  <c r="I64" i="3"/>
  <c r="H64" i="3"/>
  <c r="G64" i="3"/>
  <c r="F64" i="3"/>
  <c r="E64" i="3"/>
  <c r="D64" i="3"/>
  <c r="R63" i="3"/>
  <c r="Q63" i="3"/>
  <c r="P63" i="3"/>
  <c r="O63" i="3"/>
  <c r="N63" i="3"/>
  <c r="K63" i="3"/>
  <c r="J63" i="3"/>
  <c r="I63" i="3"/>
  <c r="H63" i="3"/>
  <c r="G63" i="3"/>
  <c r="F63" i="3"/>
  <c r="E63" i="3"/>
  <c r="D63" i="3"/>
  <c r="R62" i="3"/>
  <c r="Q62" i="3"/>
  <c r="P62" i="3"/>
  <c r="O62" i="3"/>
  <c r="N62" i="3"/>
  <c r="K62" i="3"/>
  <c r="J62" i="3"/>
  <c r="I62" i="3"/>
  <c r="H62" i="3"/>
  <c r="G62" i="3"/>
  <c r="F62" i="3"/>
  <c r="E62" i="3"/>
  <c r="D62" i="3"/>
  <c r="R61" i="3"/>
  <c r="Q61" i="3"/>
  <c r="P61" i="3"/>
  <c r="O61" i="3"/>
  <c r="N61" i="3"/>
  <c r="K61" i="3"/>
  <c r="J61" i="3"/>
  <c r="I61" i="3"/>
  <c r="H61" i="3"/>
  <c r="G61" i="3"/>
  <c r="F61" i="3"/>
  <c r="E61" i="3"/>
  <c r="D61" i="3"/>
  <c r="R60" i="3"/>
  <c r="Q60" i="3"/>
  <c r="P60" i="3"/>
  <c r="O60" i="3"/>
  <c r="N60" i="3"/>
  <c r="K60" i="3"/>
  <c r="J60" i="3"/>
  <c r="I60" i="3"/>
  <c r="H60" i="3"/>
  <c r="G60" i="3"/>
  <c r="F60" i="3"/>
  <c r="E60" i="3"/>
  <c r="D60" i="3"/>
  <c r="R59" i="3"/>
  <c r="Q59" i="3"/>
  <c r="P59" i="3"/>
  <c r="O59" i="3"/>
  <c r="N59" i="3"/>
  <c r="K59" i="3"/>
  <c r="J59" i="3"/>
  <c r="I59" i="3"/>
  <c r="H59" i="3"/>
  <c r="G59" i="3"/>
  <c r="F59" i="3"/>
  <c r="E59" i="3"/>
  <c r="D59" i="3"/>
  <c r="R58" i="3"/>
  <c r="Q58" i="3"/>
  <c r="P58" i="3"/>
  <c r="O58" i="3"/>
  <c r="N58" i="3"/>
  <c r="K58" i="3"/>
  <c r="J58" i="3"/>
  <c r="I58" i="3"/>
  <c r="H58" i="3"/>
  <c r="G58" i="3"/>
  <c r="F58" i="3"/>
  <c r="E58" i="3"/>
  <c r="D58" i="3"/>
  <c r="R56" i="3"/>
  <c r="Q56" i="3"/>
  <c r="P56" i="3"/>
  <c r="O56" i="3"/>
  <c r="N56" i="3"/>
  <c r="K56" i="3"/>
  <c r="J56" i="3"/>
  <c r="I56" i="3"/>
  <c r="H56" i="3"/>
  <c r="G56" i="3"/>
  <c r="F56" i="3"/>
  <c r="E56" i="3"/>
  <c r="D56" i="3"/>
  <c r="R55" i="3"/>
  <c r="Q55" i="3"/>
  <c r="P55" i="3"/>
  <c r="O55" i="3"/>
  <c r="N55" i="3"/>
  <c r="K55" i="3"/>
  <c r="J55" i="3"/>
  <c r="I55" i="3"/>
  <c r="H55" i="3"/>
  <c r="G55" i="3"/>
  <c r="F55" i="3"/>
  <c r="E55" i="3"/>
  <c r="D55" i="3"/>
  <c r="R54" i="3"/>
  <c r="Q54" i="3"/>
  <c r="P54" i="3"/>
  <c r="O54" i="3"/>
  <c r="N54" i="3"/>
  <c r="K54" i="3"/>
  <c r="J54" i="3"/>
  <c r="I54" i="3"/>
  <c r="H54" i="3"/>
  <c r="G54" i="3"/>
  <c r="F54" i="3"/>
  <c r="E54" i="3"/>
  <c r="D54" i="3"/>
  <c r="R53" i="3"/>
  <c r="Q53" i="3"/>
  <c r="P53" i="3"/>
  <c r="O53" i="3"/>
  <c r="N53" i="3"/>
  <c r="K53" i="3"/>
  <c r="J53" i="3"/>
  <c r="I53" i="3"/>
  <c r="H53" i="3"/>
  <c r="G53" i="3"/>
  <c r="F53" i="3"/>
  <c r="E53" i="3"/>
  <c r="D53" i="3"/>
  <c r="R52" i="3"/>
  <c r="Q52" i="3"/>
  <c r="P52" i="3"/>
  <c r="O52" i="3"/>
  <c r="N52" i="3"/>
  <c r="K52" i="3"/>
  <c r="J52" i="3"/>
  <c r="I52" i="3"/>
  <c r="H52" i="3"/>
  <c r="G52" i="3"/>
  <c r="F52" i="3"/>
  <c r="E52" i="3"/>
  <c r="D52" i="3"/>
  <c r="R51" i="3"/>
  <c r="Q51" i="3"/>
  <c r="P51" i="3"/>
  <c r="O51" i="3"/>
  <c r="N51" i="3"/>
  <c r="K51" i="3"/>
  <c r="J51" i="3"/>
  <c r="I51" i="3"/>
  <c r="H51" i="3"/>
  <c r="G51" i="3"/>
  <c r="F51" i="3"/>
  <c r="E51" i="3"/>
  <c r="D51" i="3"/>
  <c r="R50" i="3"/>
  <c r="Q50" i="3"/>
  <c r="P50" i="3"/>
  <c r="O50" i="3"/>
  <c r="N50" i="3"/>
  <c r="K50" i="3"/>
  <c r="J50" i="3"/>
  <c r="I50" i="3"/>
  <c r="H50" i="3"/>
  <c r="G50" i="3"/>
  <c r="F50" i="3"/>
  <c r="E50" i="3"/>
  <c r="D50" i="3"/>
  <c r="R49" i="3"/>
  <c r="Q49" i="3"/>
  <c r="P49" i="3"/>
  <c r="O49" i="3"/>
  <c r="N49" i="3"/>
  <c r="K49" i="3"/>
  <c r="J49" i="3"/>
  <c r="I49" i="3"/>
  <c r="H49" i="3"/>
  <c r="G49" i="3"/>
  <c r="F49" i="3"/>
  <c r="E49" i="3"/>
  <c r="D49" i="3"/>
  <c r="R48" i="3"/>
  <c r="Q48" i="3"/>
  <c r="P48" i="3"/>
  <c r="O48" i="3"/>
  <c r="N48" i="3"/>
  <c r="K48" i="3"/>
  <c r="J48" i="3"/>
  <c r="I48" i="3"/>
  <c r="H48" i="3"/>
  <c r="G48" i="3"/>
  <c r="F48" i="3"/>
  <c r="E48" i="3"/>
  <c r="D48" i="3"/>
  <c r="R47" i="3"/>
  <c r="Q47" i="3"/>
  <c r="P47" i="3"/>
  <c r="O47" i="3"/>
  <c r="N47" i="3"/>
  <c r="K47" i="3"/>
  <c r="J47" i="3"/>
  <c r="I47" i="3"/>
  <c r="H47" i="3"/>
  <c r="G47" i="3"/>
  <c r="F47" i="3"/>
  <c r="E47" i="3"/>
  <c r="D47" i="3"/>
  <c r="R46" i="3"/>
  <c r="Q46" i="3"/>
  <c r="P46" i="3"/>
  <c r="O46" i="3"/>
  <c r="N46" i="3"/>
  <c r="K46" i="3"/>
  <c r="J46" i="3"/>
  <c r="I46" i="3"/>
  <c r="H46" i="3"/>
  <c r="G46" i="3"/>
  <c r="F46" i="3"/>
  <c r="E46" i="3"/>
  <c r="D46" i="3"/>
  <c r="R45" i="3"/>
  <c r="Q45" i="3"/>
  <c r="P45" i="3"/>
  <c r="O45" i="3"/>
  <c r="N45" i="3"/>
  <c r="K45" i="3"/>
  <c r="J45" i="3"/>
  <c r="I45" i="3"/>
  <c r="H45" i="3"/>
  <c r="G45" i="3"/>
  <c r="F45" i="3"/>
  <c r="E45" i="3"/>
  <c r="D45" i="3"/>
  <c r="R106" i="3"/>
  <c r="Q106" i="3"/>
  <c r="P106" i="3"/>
  <c r="O106" i="3"/>
  <c r="N106" i="3"/>
  <c r="K106" i="3"/>
  <c r="J106" i="3"/>
  <c r="I106" i="3"/>
  <c r="H106" i="3"/>
  <c r="G106" i="3"/>
  <c r="F106" i="3"/>
  <c r="E106" i="3"/>
  <c r="D106" i="3"/>
  <c r="R105" i="3"/>
  <c r="Q105" i="3"/>
  <c r="P105" i="3"/>
  <c r="O105" i="3"/>
  <c r="N105" i="3"/>
  <c r="K105" i="3"/>
  <c r="J105" i="3"/>
  <c r="I105" i="3"/>
  <c r="H105" i="3"/>
  <c r="G105" i="3"/>
  <c r="F105" i="3"/>
  <c r="E105" i="3"/>
  <c r="D105" i="3"/>
  <c r="R104" i="3"/>
  <c r="Q104" i="3"/>
  <c r="P104" i="3"/>
  <c r="O104" i="3"/>
  <c r="N104" i="3"/>
  <c r="K104" i="3"/>
  <c r="J104" i="3"/>
  <c r="I104" i="3"/>
  <c r="H104" i="3"/>
  <c r="G104" i="3"/>
  <c r="F104" i="3"/>
  <c r="E104" i="3"/>
  <c r="D104" i="3"/>
  <c r="R103" i="3"/>
  <c r="Q103" i="3"/>
  <c r="P103" i="3"/>
  <c r="O103" i="3"/>
  <c r="N103" i="3"/>
  <c r="K103" i="3"/>
  <c r="J103" i="3"/>
  <c r="I103" i="3"/>
  <c r="H103" i="3"/>
  <c r="G103" i="3"/>
  <c r="F103" i="3"/>
  <c r="E103" i="3"/>
  <c r="D103" i="3"/>
  <c r="R102" i="3"/>
  <c r="Q102" i="3"/>
  <c r="P102" i="3"/>
  <c r="O102" i="3"/>
  <c r="N102" i="3"/>
  <c r="K102" i="3"/>
  <c r="J102" i="3"/>
  <c r="I102" i="3"/>
  <c r="H102" i="3"/>
  <c r="G102" i="3"/>
  <c r="F102" i="3"/>
  <c r="E102" i="3"/>
  <c r="D102" i="3"/>
  <c r="R101" i="3"/>
  <c r="Q101" i="3"/>
  <c r="P101" i="3"/>
  <c r="O101" i="3"/>
  <c r="N101" i="3"/>
  <c r="K101" i="3"/>
  <c r="J101" i="3"/>
  <c r="I101" i="3"/>
  <c r="H101" i="3"/>
  <c r="G101" i="3"/>
  <c r="F101" i="3"/>
  <c r="E101" i="3"/>
  <c r="D101" i="3"/>
  <c r="R100" i="3"/>
  <c r="Q100" i="3"/>
  <c r="P100" i="3"/>
  <c r="O100" i="3"/>
  <c r="N100" i="3"/>
  <c r="K100" i="3"/>
  <c r="J100" i="3"/>
  <c r="I100" i="3"/>
  <c r="H100" i="3"/>
  <c r="G100" i="3"/>
  <c r="F100" i="3"/>
  <c r="E100" i="3"/>
  <c r="D100" i="3"/>
  <c r="R99" i="3"/>
  <c r="Q99" i="3"/>
  <c r="P99" i="3"/>
  <c r="O99" i="3"/>
  <c r="N99" i="3"/>
  <c r="K99" i="3"/>
  <c r="J99" i="3"/>
  <c r="I99" i="3"/>
  <c r="H99" i="3"/>
  <c r="G99" i="3"/>
  <c r="F99" i="3"/>
  <c r="E99" i="3"/>
  <c r="D99" i="3"/>
  <c r="R98" i="3"/>
  <c r="Q98" i="3"/>
  <c r="P98" i="3"/>
  <c r="O98" i="3"/>
  <c r="N98" i="3"/>
  <c r="K98" i="3"/>
  <c r="J98" i="3"/>
  <c r="I98" i="3"/>
  <c r="H98" i="3"/>
  <c r="G98" i="3"/>
  <c r="F98" i="3"/>
  <c r="E98" i="3"/>
  <c r="D98" i="3"/>
  <c r="R23" i="3"/>
  <c r="Q23" i="3"/>
  <c r="P23" i="3"/>
  <c r="O23" i="3"/>
  <c r="N23" i="3"/>
  <c r="K23" i="3"/>
  <c r="J23" i="3"/>
  <c r="I23" i="3"/>
  <c r="H23" i="3"/>
  <c r="G23" i="3"/>
  <c r="F23" i="3"/>
  <c r="E23" i="3"/>
  <c r="D23" i="3"/>
  <c r="R22" i="3"/>
  <c r="Q22" i="3"/>
  <c r="P22" i="3"/>
  <c r="O22" i="3"/>
  <c r="N22" i="3"/>
  <c r="K22" i="3"/>
  <c r="J22" i="3"/>
  <c r="I22" i="3"/>
  <c r="H22" i="3"/>
  <c r="G22" i="3"/>
  <c r="F22" i="3"/>
  <c r="E22" i="3"/>
  <c r="D22" i="3"/>
  <c r="R21" i="3"/>
  <c r="Q21" i="3"/>
  <c r="P21" i="3"/>
  <c r="O21" i="3"/>
  <c r="N21" i="3"/>
  <c r="K21" i="3"/>
  <c r="J21" i="3"/>
  <c r="I21" i="3"/>
  <c r="H21" i="3"/>
  <c r="G21" i="3"/>
  <c r="F21" i="3"/>
  <c r="E21" i="3"/>
  <c r="D21" i="3"/>
  <c r="R20" i="3"/>
  <c r="Q20" i="3"/>
  <c r="P20" i="3"/>
  <c r="O20" i="3"/>
  <c r="N20" i="3"/>
  <c r="K20" i="3"/>
  <c r="J20" i="3"/>
  <c r="I20" i="3"/>
  <c r="H20" i="3"/>
  <c r="G20" i="3"/>
  <c r="F20" i="3"/>
  <c r="E20" i="3"/>
  <c r="D20" i="3"/>
  <c r="R19" i="3"/>
  <c r="Q19" i="3"/>
  <c r="P19" i="3"/>
  <c r="O19" i="3"/>
  <c r="N19" i="3"/>
  <c r="K19" i="3"/>
  <c r="J19" i="3"/>
  <c r="I19" i="3"/>
  <c r="H19" i="3"/>
  <c r="G19" i="3"/>
  <c r="F19" i="3"/>
  <c r="E19" i="3"/>
  <c r="D19" i="3"/>
  <c r="R18" i="3"/>
  <c r="Q18" i="3"/>
  <c r="P18" i="3"/>
  <c r="O18" i="3"/>
  <c r="N18" i="3"/>
  <c r="K18" i="3"/>
  <c r="J18" i="3"/>
  <c r="I18" i="3"/>
  <c r="H18" i="3"/>
  <c r="G18" i="3"/>
  <c r="F18" i="3"/>
  <c r="E18" i="3"/>
  <c r="D18" i="3"/>
  <c r="R16" i="3"/>
  <c r="Q16" i="3"/>
  <c r="P16" i="3"/>
  <c r="O16" i="3"/>
  <c r="N16" i="3"/>
  <c r="K16" i="3"/>
  <c r="J16" i="3"/>
  <c r="I16" i="3"/>
  <c r="H16" i="3"/>
  <c r="G16" i="3"/>
  <c r="F16" i="3"/>
  <c r="E16" i="3"/>
  <c r="D16" i="3"/>
  <c r="R15" i="3"/>
  <c r="Q15" i="3"/>
  <c r="P15" i="3"/>
  <c r="O15" i="3"/>
  <c r="N15" i="3"/>
  <c r="K15" i="3"/>
  <c r="J15" i="3"/>
  <c r="I15" i="3"/>
  <c r="H15" i="3"/>
  <c r="G15" i="3"/>
  <c r="F15" i="3"/>
  <c r="E15" i="3"/>
  <c r="D15" i="3"/>
  <c r="R14" i="3"/>
  <c r="Q14" i="3"/>
  <c r="P14" i="3"/>
  <c r="O14" i="3"/>
  <c r="N14" i="3"/>
  <c r="K14" i="3"/>
  <c r="J14" i="3"/>
  <c r="I14" i="3"/>
  <c r="H14" i="3"/>
  <c r="G14" i="3"/>
  <c r="F14" i="3"/>
  <c r="E14" i="3"/>
  <c r="D14" i="3"/>
  <c r="R13" i="3"/>
  <c r="Q13" i="3"/>
  <c r="P13" i="3"/>
  <c r="O13" i="3"/>
  <c r="N13" i="3"/>
  <c r="K13" i="3"/>
  <c r="J13" i="3"/>
  <c r="I13" i="3"/>
  <c r="H13" i="3"/>
  <c r="G13" i="3"/>
  <c r="F13" i="3"/>
  <c r="E13" i="3"/>
  <c r="D13" i="3"/>
  <c r="R12" i="3"/>
  <c r="Q12" i="3"/>
  <c r="P12" i="3"/>
  <c r="O12" i="3"/>
  <c r="N12" i="3"/>
  <c r="K12" i="3"/>
  <c r="J12" i="3"/>
  <c r="I12" i="3"/>
  <c r="H12" i="3"/>
  <c r="G12" i="3"/>
  <c r="F12" i="3"/>
  <c r="E12" i="3"/>
  <c r="D12" i="3"/>
  <c r="R11" i="3"/>
  <c r="Q11" i="3"/>
  <c r="P11" i="3"/>
  <c r="O11" i="3"/>
  <c r="N11" i="3"/>
  <c r="K11" i="3"/>
  <c r="J11" i="3"/>
  <c r="I11" i="3"/>
  <c r="H11" i="3"/>
  <c r="G11" i="3"/>
  <c r="F11" i="3"/>
  <c r="E11" i="3"/>
  <c r="D11" i="3"/>
  <c r="R9" i="3"/>
  <c r="Q9" i="3"/>
  <c r="P9" i="3"/>
  <c r="O9" i="3"/>
  <c r="N9" i="3"/>
  <c r="K9" i="3"/>
  <c r="J9" i="3"/>
  <c r="I9" i="3"/>
  <c r="H9" i="3"/>
  <c r="G9" i="3"/>
  <c r="F9" i="3"/>
  <c r="E9" i="3"/>
  <c r="D9" i="3"/>
  <c r="R8" i="3"/>
  <c r="Q8" i="3"/>
  <c r="P8" i="3"/>
  <c r="O8" i="3"/>
  <c r="N8" i="3"/>
  <c r="K8" i="3"/>
  <c r="J8" i="3"/>
  <c r="I8" i="3"/>
  <c r="H8" i="3"/>
  <c r="G8" i="3"/>
  <c r="F8" i="3"/>
  <c r="E8" i="3"/>
  <c r="D8" i="3"/>
  <c r="R7" i="3"/>
  <c r="Q7" i="3"/>
  <c r="P7" i="3"/>
  <c r="O7" i="3"/>
  <c r="N7" i="3"/>
  <c r="K7" i="3"/>
  <c r="J7" i="3"/>
  <c r="I7" i="3"/>
  <c r="H7" i="3"/>
  <c r="G7" i="3"/>
  <c r="F7" i="3"/>
  <c r="E7" i="3"/>
  <c r="D7" i="3"/>
  <c r="R6" i="3"/>
  <c r="Q6" i="3"/>
  <c r="P6" i="3"/>
  <c r="O6" i="3"/>
  <c r="N6" i="3"/>
  <c r="K6" i="3"/>
  <c r="J6" i="3"/>
  <c r="I6" i="3"/>
  <c r="H6" i="3"/>
  <c r="G6" i="3"/>
  <c r="F6" i="3"/>
  <c r="E6" i="3"/>
  <c r="D6" i="3"/>
  <c r="R5" i="3"/>
  <c r="Q5" i="3"/>
  <c r="P5" i="3"/>
  <c r="O5" i="3"/>
  <c r="N5" i="3"/>
  <c r="K5" i="3"/>
  <c r="J5" i="3"/>
  <c r="I5" i="3"/>
  <c r="H5" i="3"/>
  <c r="G5" i="3"/>
  <c r="F5" i="3"/>
  <c r="E5" i="3"/>
  <c r="D5" i="3"/>
  <c r="R4" i="3"/>
  <c r="Q4" i="3"/>
  <c r="P4" i="3"/>
  <c r="O4" i="3"/>
  <c r="N4" i="3"/>
  <c r="K4" i="3"/>
  <c r="J4" i="3"/>
  <c r="I4" i="3"/>
  <c r="H4" i="3"/>
  <c r="G4" i="3"/>
  <c r="F4" i="3"/>
  <c r="E4" i="3"/>
  <c r="D4" i="3"/>
  <c r="R18" i="39"/>
  <c r="Q18" i="39"/>
  <c r="P18" i="39"/>
  <c r="O18" i="39"/>
  <c r="N18" i="39"/>
  <c r="K18" i="39"/>
  <c r="J18" i="39"/>
  <c r="I18" i="39"/>
  <c r="H18" i="39"/>
  <c r="G18" i="39"/>
  <c r="F18" i="39"/>
  <c r="E18" i="39"/>
  <c r="D18" i="39"/>
  <c r="R17" i="39"/>
  <c r="Q17" i="39"/>
  <c r="P17" i="39"/>
  <c r="O17" i="39"/>
  <c r="N17" i="39"/>
  <c r="K17" i="39"/>
  <c r="J17" i="39"/>
  <c r="I17" i="39"/>
  <c r="H17" i="39"/>
  <c r="G17" i="39"/>
  <c r="F17" i="39"/>
  <c r="E17" i="39"/>
  <c r="D17" i="39"/>
  <c r="R11" i="39"/>
  <c r="Q11" i="39"/>
  <c r="P11" i="39"/>
  <c r="O11" i="39"/>
  <c r="N11" i="39"/>
  <c r="K11" i="39"/>
  <c r="J11" i="39"/>
  <c r="I11" i="39"/>
  <c r="H11" i="39"/>
  <c r="G11" i="39"/>
  <c r="F11" i="39"/>
  <c r="E11" i="39"/>
  <c r="D11" i="39"/>
  <c r="R10" i="39"/>
  <c r="Q10" i="39"/>
  <c r="P10" i="39"/>
  <c r="O10" i="39"/>
  <c r="N10" i="39"/>
  <c r="K10" i="39"/>
  <c r="J10" i="39"/>
  <c r="I10" i="39"/>
  <c r="H10" i="39"/>
  <c r="G10" i="39"/>
  <c r="F10" i="39"/>
  <c r="E10" i="39"/>
  <c r="D10" i="39"/>
  <c r="R16" i="39"/>
  <c r="Q16" i="39"/>
  <c r="P16" i="39"/>
  <c r="O16" i="39"/>
  <c r="N16" i="39"/>
  <c r="K16" i="39"/>
  <c r="J16" i="39"/>
  <c r="I16" i="39"/>
  <c r="H16" i="39"/>
  <c r="G16" i="39"/>
  <c r="F16" i="39"/>
  <c r="E16" i="39"/>
  <c r="D16" i="39"/>
  <c r="R15" i="39"/>
  <c r="Q15" i="39"/>
  <c r="P15" i="39"/>
  <c r="O15" i="39"/>
  <c r="N15" i="39"/>
  <c r="K15" i="39"/>
  <c r="J15" i="39"/>
  <c r="I15" i="39"/>
  <c r="H15" i="39"/>
  <c r="G15" i="39"/>
  <c r="F15" i="39"/>
  <c r="E15" i="39"/>
  <c r="D15" i="39"/>
  <c r="R9" i="39"/>
  <c r="Q9" i="39"/>
  <c r="P9" i="39"/>
  <c r="O9" i="39"/>
  <c r="N9" i="39"/>
  <c r="K9" i="39"/>
  <c r="J9" i="39"/>
  <c r="I9" i="39"/>
  <c r="H9" i="39"/>
  <c r="G9" i="39"/>
  <c r="F9" i="39"/>
  <c r="E9" i="39"/>
  <c r="D9" i="39"/>
  <c r="R8" i="39"/>
  <c r="Q8" i="39"/>
  <c r="P8" i="39"/>
  <c r="O8" i="39"/>
  <c r="N8" i="39"/>
  <c r="K8" i="39"/>
  <c r="J8" i="39"/>
  <c r="I8" i="39"/>
  <c r="H8" i="39"/>
  <c r="G8" i="39"/>
  <c r="F8" i="39"/>
  <c r="E8" i="39"/>
  <c r="D8" i="39"/>
  <c r="R14" i="39"/>
  <c r="Q14" i="39"/>
  <c r="P14" i="39"/>
  <c r="O14" i="39"/>
  <c r="N14" i="39"/>
  <c r="K14" i="39"/>
  <c r="J14" i="39"/>
  <c r="I14" i="39"/>
  <c r="H14" i="39"/>
  <c r="G14" i="39"/>
  <c r="F14" i="39"/>
  <c r="E14" i="39"/>
  <c r="D14" i="39"/>
  <c r="R13" i="39"/>
  <c r="Q13" i="39"/>
  <c r="P13" i="39"/>
  <c r="O13" i="39"/>
  <c r="N13" i="39"/>
  <c r="K13" i="39"/>
  <c r="J13" i="39"/>
  <c r="I13" i="39"/>
  <c r="H13" i="39"/>
  <c r="G13" i="39"/>
  <c r="F13" i="39"/>
  <c r="E13" i="39"/>
  <c r="D13" i="39"/>
  <c r="R7" i="39"/>
  <c r="Q7" i="39"/>
  <c r="P7" i="39"/>
  <c r="O7" i="39"/>
  <c r="N7" i="39"/>
  <c r="K7" i="39"/>
  <c r="J7" i="39"/>
  <c r="I7" i="39"/>
  <c r="H7" i="39"/>
  <c r="G7" i="39"/>
  <c r="F7" i="39"/>
  <c r="E7" i="39"/>
  <c r="D7" i="39"/>
  <c r="R6" i="39"/>
  <c r="Q6" i="39"/>
  <c r="P6" i="39"/>
  <c r="O6" i="39"/>
  <c r="N6" i="39"/>
  <c r="K6" i="39"/>
  <c r="J6" i="39"/>
  <c r="I6" i="39"/>
  <c r="H6" i="39"/>
  <c r="G6" i="39"/>
  <c r="F6" i="39"/>
  <c r="E6" i="39"/>
  <c r="D6" i="39"/>
  <c r="R5" i="39"/>
  <c r="Q5" i="39"/>
  <c r="P5" i="39"/>
  <c r="O5" i="39"/>
  <c r="N5" i="39"/>
  <c r="K5" i="39"/>
  <c r="J5" i="39"/>
  <c r="I5" i="39"/>
  <c r="H5" i="39"/>
  <c r="G5" i="39"/>
  <c r="F5" i="39"/>
  <c r="E5" i="39"/>
  <c r="D5" i="39"/>
  <c r="R4" i="39"/>
  <c r="Q4" i="39"/>
  <c r="P4" i="39"/>
  <c r="O4" i="39"/>
  <c r="N4" i="39"/>
  <c r="F2" i="10"/>
  <c r="F2" i="11"/>
  <c r="F2" i="7"/>
  <c r="F2" i="9"/>
  <c r="F2" i="6"/>
  <c r="F2" i="4"/>
  <c r="F2" i="5"/>
  <c r="F2" i="3"/>
  <c r="K4" i="39"/>
  <c r="J4" i="39"/>
  <c r="I4" i="39"/>
  <c r="H4" i="39"/>
  <c r="G4" i="39"/>
  <c r="F4" i="39"/>
  <c r="F2" i="39"/>
  <c r="C41" i="6"/>
  <c r="I2" i="14"/>
  <c r="G2" i="9"/>
  <c r="H2" i="9"/>
  <c r="G2" i="3"/>
  <c r="H2" i="3"/>
  <c r="C163" i="3"/>
  <c r="C156" i="3"/>
  <c r="C300" i="3"/>
  <c r="C299" i="3"/>
  <c r="C297" i="3"/>
  <c r="C295" i="3"/>
  <c r="G2" i="5"/>
  <c r="H2" i="5"/>
  <c r="C313" i="5"/>
  <c r="C136" i="5"/>
  <c r="C135" i="5"/>
  <c r="C133" i="5"/>
  <c r="C132" i="5"/>
  <c r="C131" i="5"/>
  <c r="C130" i="5"/>
  <c r="C243" i="5"/>
  <c r="C203" i="5"/>
  <c r="C68" i="5"/>
  <c r="C6" i="5"/>
  <c r="C14" i="5"/>
  <c r="C13" i="5"/>
  <c r="C12" i="5"/>
  <c r="C10" i="5"/>
  <c r="C9" i="5"/>
  <c r="C8" i="5"/>
  <c r="C4" i="5"/>
  <c r="C64" i="3"/>
  <c r="C100" i="3"/>
  <c r="C42" i="10"/>
  <c r="C41" i="10"/>
  <c r="C7" i="39"/>
  <c r="C6" i="39"/>
  <c r="C55" i="10"/>
  <c r="C54" i="10"/>
  <c r="C35" i="10"/>
  <c r="C34" i="10"/>
  <c r="C50" i="7"/>
  <c r="C44" i="7"/>
  <c r="C43" i="7"/>
  <c r="C30" i="7"/>
  <c r="C27" i="7"/>
  <c r="C26" i="7"/>
  <c r="C197" i="3"/>
  <c r="C53" i="6"/>
  <c r="C14" i="7"/>
  <c r="C40" i="7"/>
  <c r="C12" i="7"/>
  <c r="C11" i="7"/>
  <c r="C36" i="5"/>
  <c r="C35" i="5"/>
  <c r="C33" i="5"/>
  <c r="C79" i="9"/>
  <c r="C109" i="9"/>
  <c r="C107" i="9"/>
  <c r="C52" i="10"/>
  <c r="C96" i="9"/>
  <c r="C39" i="5"/>
  <c r="C48" i="5"/>
  <c r="C47" i="5"/>
  <c r="C46" i="5"/>
  <c r="C45" i="5"/>
  <c r="C44" i="5"/>
  <c r="C43" i="5"/>
  <c r="C52" i="5"/>
  <c r="C51" i="5"/>
  <c r="C50" i="5"/>
  <c r="C49" i="5"/>
  <c r="C38" i="5"/>
  <c r="C37" i="5"/>
  <c r="C40" i="5"/>
  <c r="C41" i="5"/>
  <c r="C42" i="5"/>
  <c r="C34" i="5"/>
  <c r="C83" i="3"/>
  <c r="C82" i="3"/>
  <c r="C81" i="3"/>
  <c r="C80" i="3"/>
  <c r="C79" i="3"/>
  <c r="C78" i="3"/>
  <c r="C77" i="3"/>
  <c r="C76" i="3"/>
  <c r="C75" i="3"/>
  <c r="C74" i="3"/>
  <c r="C73" i="3"/>
  <c r="C72" i="3"/>
  <c r="C70" i="3"/>
  <c r="C69" i="3"/>
  <c r="C68" i="3"/>
  <c r="C67" i="3"/>
  <c r="C66" i="3"/>
  <c r="C65" i="3"/>
  <c r="C63" i="3"/>
  <c r="C62" i="3"/>
  <c r="C61" i="3"/>
  <c r="C60" i="3"/>
  <c r="C59" i="3"/>
  <c r="C58" i="3"/>
  <c r="C56" i="3"/>
  <c r="C55" i="3"/>
  <c r="C54" i="3"/>
  <c r="C53" i="3"/>
  <c r="C52" i="3"/>
  <c r="C51" i="3"/>
  <c r="C50" i="3"/>
  <c r="C49" i="3"/>
  <c r="C48" i="3"/>
  <c r="C47" i="3"/>
  <c r="C46" i="3"/>
  <c r="C45" i="3"/>
  <c r="C106" i="3"/>
  <c r="C105" i="3"/>
  <c r="C104" i="3"/>
  <c r="C103" i="3"/>
  <c r="C102" i="3"/>
  <c r="C101" i="3"/>
  <c r="C99" i="3"/>
  <c r="C98" i="3"/>
  <c r="C22" i="3"/>
  <c r="C21" i="3"/>
  <c r="C20" i="3"/>
  <c r="C19" i="3"/>
  <c r="C18" i="3"/>
  <c r="C16" i="3"/>
  <c r="C15" i="3"/>
  <c r="C14" i="3"/>
  <c r="C13" i="3"/>
  <c r="C12" i="3"/>
  <c r="C11" i="3"/>
  <c r="C9" i="3"/>
  <c r="C8" i="3"/>
  <c r="C7" i="3"/>
  <c r="C6" i="3"/>
  <c r="C5" i="3"/>
  <c r="C4" i="3"/>
  <c r="C135" i="3"/>
  <c r="C136" i="3"/>
  <c r="C137" i="3"/>
  <c r="C289" i="3"/>
  <c r="C288" i="3"/>
  <c r="C283" i="3"/>
  <c r="C271" i="3"/>
  <c r="C270" i="3"/>
  <c r="C269" i="3"/>
  <c r="C202" i="3"/>
  <c r="C201" i="3"/>
  <c r="C200" i="3"/>
  <c r="C199" i="3"/>
  <c r="C198" i="3"/>
  <c r="C192" i="3"/>
  <c r="C193" i="3"/>
  <c r="C182" i="3"/>
  <c r="C181" i="3"/>
  <c r="C179" i="3"/>
  <c r="C178" i="3"/>
  <c r="C177" i="3"/>
  <c r="C175" i="3"/>
  <c r="C173" i="3"/>
  <c r="C171" i="3"/>
  <c r="C170" i="3"/>
  <c r="C164" i="3"/>
  <c r="C165" i="3"/>
  <c r="C166" i="3"/>
  <c r="C167" i="3"/>
  <c r="C168" i="3"/>
  <c r="C169" i="3"/>
  <c r="C159" i="3"/>
  <c r="C157" i="3"/>
  <c r="C129" i="3"/>
  <c r="C126" i="3"/>
  <c r="C50" i="9"/>
  <c r="C49" i="9"/>
  <c r="C134" i="7"/>
  <c r="C119" i="7"/>
  <c r="C30" i="9"/>
  <c r="C96" i="5"/>
  <c r="C109" i="7"/>
  <c r="C137" i="7"/>
  <c r="C153" i="7"/>
  <c r="C102" i="5"/>
  <c r="C94" i="5"/>
  <c r="C88" i="5"/>
  <c r="C6" i="7"/>
  <c r="C28" i="7"/>
  <c r="C151" i="5"/>
  <c r="C110" i="5"/>
  <c r="C108" i="5"/>
  <c r="C106" i="5"/>
  <c r="C101" i="5"/>
  <c r="C105" i="5"/>
  <c r="C104" i="5"/>
  <c r="C103" i="5"/>
  <c r="C100" i="5"/>
  <c r="C99" i="5"/>
  <c r="C97" i="5"/>
  <c r="C95" i="5"/>
  <c r="C93" i="5"/>
  <c r="C91" i="5"/>
  <c r="C90" i="5"/>
  <c r="C89" i="5"/>
  <c r="C87" i="5"/>
  <c r="C85" i="5"/>
  <c r="C84" i="5"/>
  <c r="C83" i="5"/>
  <c r="C82" i="5"/>
  <c r="C81" i="5"/>
  <c r="C77" i="5"/>
  <c r="C79" i="5"/>
  <c r="C78" i="5"/>
  <c r="C76" i="5"/>
  <c r="C18" i="39"/>
  <c r="C17" i="39"/>
  <c r="C11" i="39"/>
  <c r="C10" i="39"/>
  <c r="C16" i="39"/>
  <c r="C15" i="39"/>
  <c r="C9" i="39"/>
  <c r="C8" i="39"/>
  <c r="C4" i="39"/>
  <c r="A24" i="39"/>
  <c r="A23" i="39"/>
  <c r="A22" i="39"/>
  <c r="A21" i="39"/>
  <c r="A20" i="39"/>
  <c r="C14" i="39"/>
  <c r="C13" i="39"/>
  <c r="C5" i="39"/>
  <c r="E4" i="39"/>
  <c r="D4" i="39"/>
  <c r="R2" i="39"/>
  <c r="Q2" i="39"/>
  <c r="P2" i="39"/>
  <c r="O2" i="39"/>
  <c r="N2" i="39"/>
  <c r="K2" i="39"/>
  <c r="J2" i="39"/>
  <c r="I2" i="39"/>
  <c r="H2" i="39"/>
  <c r="G2" i="39"/>
  <c r="E2" i="39"/>
  <c r="D2" i="39"/>
  <c r="C345" i="5"/>
  <c r="C346" i="5"/>
  <c r="C338" i="5"/>
  <c r="C344" i="5"/>
  <c r="C342" i="5"/>
  <c r="C340" i="5"/>
  <c r="C339" i="5"/>
  <c r="C41" i="7"/>
  <c r="C172" i="5"/>
  <c r="C171" i="5"/>
  <c r="C170" i="5"/>
  <c r="C169" i="5"/>
  <c r="C150" i="5"/>
  <c r="C149" i="5"/>
  <c r="C148" i="5"/>
  <c r="C147" i="5"/>
  <c r="C145" i="5"/>
  <c r="C144" i="5"/>
  <c r="C143" i="5"/>
  <c r="C142" i="5"/>
  <c r="C141" i="5"/>
  <c r="C140" i="5"/>
  <c r="C139" i="5"/>
  <c r="C138" i="5"/>
  <c r="C137" i="5"/>
  <c r="C129" i="5"/>
  <c r="C74" i="5"/>
  <c r="C73" i="5"/>
  <c r="C72" i="5"/>
  <c r="C71" i="5"/>
  <c r="C69" i="5"/>
  <c r="C67" i="5"/>
  <c r="C66" i="5"/>
  <c r="C65" i="5"/>
  <c r="C64" i="5"/>
  <c r="C62" i="5"/>
  <c r="C61" i="5"/>
  <c r="C60" i="5"/>
  <c r="C59" i="5"/>
  <c r="C58" i="5"/>
  <c r="C56" i="5"/>
  <c r="C55" i="5"/>
  <c r="C54" i="5"/>
  <c r="C53" i="5"/>
  <c r="C9" i="7"/>
  <c r="C25" i="11"/>
  <c r="C21" i="11"/>
  <c r="C42" i="11"/>
  <c r="C41" i="11"/>
  <c r="C36" i="11"/>
  <c r="C24" i="11"/>
  <c r="C23" i="11"/>
  <c r="C22" i="11"/>
  <c r="C62" i="9"/>
  <c r="C10" i="11"/>
  <c r="C9" i="11"/>
  <c r="C4" i="11"/>
  <c r="C44" i="10"/>
  <c r="C43" i="10"/>
  <c r="C40" i="10"/>
  <c r="C22" i="9"/>
  <c r="C33" i="9"/>
  <c r="C83" i="9"/>
  <c r="C67" i="9"/>
  <c r="C94" i="7"/>
  <c r="C24" i="7"/>
  <c r="C33" i="10"/>
  <c r="C108" i="7"/>
  <c r="C152" i="7"/>
  <c r="C118" i="7"/>
  <c r="C136" i="7"/>
  <c r="C8" i="7"/>
  <c r="C47" i="9"/>
  <c r="C37" i="9"/>
  <c r="C31" i="9"/>
  <c r="C17" i="9"/>
  <c r="C97" i="9"/>
  <c r="C87" i="9"/>
  <c r="C80" i="9"/>
  <c r="J2" i="35"/>
  <c r="K2" i="4"/>
  <c r="K2" i="5"/>
  <c r="K2" i="3"/>
  <c r="D2" i="35"/>
  <c r="D2" i="10"/>
  <c r="D2" i="11"/>
  <c r="D2" i="7"/>
  <c r="D2" i="9"/>
  <c r="D2" i="6"/>
  <c r="D2" i="4"/>
  <c r="D2" i="5"/>
  <c r="D2" i="3"/>
  <c r="A71" i="10"/>
  <c r="A70" i="10"/>
  <c r="A69" i="10"/>
  <c r="A68" i="10"/>
  <c r="A67" i="10"/>
  <c r="A48" i="11"/>
  <c r="A47" i="11"/>
  <c r="A46" i="11"/>
  <c r="A45" i="11"/>
  <c r="A44" i="11"/>
  <c r="A162" i="7"/>
  <c r="A161" i="7"/>
  <c r="A160" i="7"/>
  <c r="A159" i="7"/>
  <c r="A158" i="7"/>
  <c r="A116" i="9"/>
  <c r="A115" i="9"/>
  <c r="A114" i="9"/>
  <c r="A113" i="9"/>
  <c r="A112" i="9"/>
  <c r="A91" i="6"/>
  <c r="A90" i="6"/>
  <c r="A89" i="6"/>
  <c r="A88" i="6"/>
  <c r="A87" i="6"/>
  <c r="A47" i="4"/>
  <c r="A46" i="4"/>
  <c r="A45" i="4"/>
  <c r="A44" i="4"/>
  <c r="A43" i="4"/>
  <c r="A353" i="5"/>
  <c r="A352" i="5"/>
  <c r="A351" i="5"/>
  <c r="A350" i="5"/>
  <c r="A349" i="5"/>
  <c r="A16" i="35"/>
  <c r="A15" i="35"/>
  <c r="A14" i="35"/>
  <c r="A13" i="35"/>
  <c r="A12" i="35"/>
  <c r="A380" i="3"/>
  <c r="A379" i="3"/>
  <c r="A378" i="3"/>
  <c r="A377" i="3"/>
  <c r="A376" i="3"/>
  <c r="J10" i="35"/>
  <c r="J9" i="35"/>
  <c r="J8" i="35"/>
  <c r="J7" i="35"/>
  <c r="J6" i="35"/>
  <c r="J5" i="35"/>
  <c r="J4" i="35"/>
  <c r="J3" i="35"/>
  <c r="I2" i="35"/>
  <c r="H2" i="35"/>
  <c r="G2" i="35"/>
  <c r="F2" i="35"/>
  <c r="E2" i="35"/>
  <c r="H2" i="6"/>
  <c r="H2" i="4"/>
  <c r="H2" i="10"/>
  <c r="H2" i="11"/>
  <c r="H2" i="7"/>
  <c r="R2" i="10"/>
  <c r="Q2" i="10"/>
  <c r="P2" i="10"/>
  <c r="O2" i="10"/>
  <c r="N2" i="10"/>
  <c r="K2" i="10"/>
  <c r="J2" i="10"/>
  <c r="I2" i="10"/>
  <c r="G2" i="10"/>
  <c r="E2" i="10"/>
  <c r="R2" i="11"/>
  <c r="Q2" i="11"/>
  <c r="P2" i="11"/>
  <c r="O2" i="11"/>
  <c r="N2" i="11"/>
  <c r="K2" i="11"/>
  <c r="J2" i="11"/>
  <c r="I2" i="11"/>
  <c r="G2" i="11"/>
  <c r="E2" i="11"/>
  <c r="R2" i="7"/>
  <c r="Q2" i="7"/>
  <c r="P2" i="7"/>
  <c r="O2" i="7"/>
  <c r="N2" i="7"/>
  <c r="K2" i="7"/>
  <c r="J2" i="7"/>
  <c r="I2" i="7"/>
  <c r="G2" i="7"/>
  <c r="E2" i="7"/>
  <c r="R2" i="9"/>
  <c r="Q2" i="9"/>
  <c r="P2" i="9"/>
  <c r="O2" i="9"/>
  <c r="N2" i="9"/>
  <c r="K2" i="9"/>
  <c r="J2" i="9"/>
  <c r="I2" i="9"/>
  <c r="E2" i="9"/>
  <c r="R2" i="6"/>
  <c r="Q2" i="6"/>
  <c r="P2" i="6"/>
  <c r="O2" i="6"/>
  <c r="N2" i="6"/>
  <c r="K2" i="6"/>
  <c r="J2" i="6"/>
  <c r="I2" i="6"/>
  <c r="G2" i="6"/>
  <c r="E2" i="6"/>
  <c r="R2" i="5"/>
  <c r="Q2" i="5"/>
  <c r="P2" i="5"/>
  <c r="O2" i="5"/>
  <c r="N2" i="5"/>
  <c r="J2" i="5"/>
  <c r="I2" i="5"/>
  <c r="E2" i="5"/>
  <c r="R2" i="4"/>
  <c r="Q2" i="4"/>
  <c r="P2" i="4"/>
  <c r="O2" i="4"/>
  <c r="N2" i="4"/>
  <c r="J2" i="4"/>
  <c r="I2" i="4"/>
  <c r="G2" i="4"/>
  <c r="E2" i="4"/>
  <c r="C15" i="11"/>
  <c r="C156" i="7"/>
  <c r="C72" i="7"/>
  <c r="C144" i="7"/>
  <c r="C140" i="7"/>
  <c r="C122" i="7"/>
  <c r="C62" i="7"/>
  <c r="C5" i="7"/>
  <c r="C13" i="7"/>
  <c r="C84" i="9"/>
  <c r="C154" i="7"/>
  <c r="C150" i="7"/>
  <c r="C112" i="7"/>
  <c r="C110" i="7"/>
  <c r="C106" i="7"/>
  <c r="C120" i="7"/>
  <c r="C117" i="7"/>
  <c r="C10" i="7"/>
  <c r="C7" i="7"/>
  <c r="C58" i="7"/>
  <c r="C55" i="7"/>
  <c r="C64" i="7"/>
  <c r="C92" i="7"/>
  <c r="C80" i="7"/>
  <c r="C89" i="7"/>
  <c r="C25" i="7"/>
  <c r="C70" i="7"/>
  <c r="C103" i="7"/>
  <c r="C102" i="7"/>
  <c r="C100" i="7"/>
  <c r="C71" i="9"/>
  <c r="C160" i="3"/>
  <c r="C292" i="3"/>
  <c r="C274" i="3"/>
  <c r="C187" i="3"/>
  <c r="C143" i="3"/>
  <c r="C77" i="7"/>
  <c r="C65" i="7"/>
  <c r="C61" i="7"/>
  <c r="C95" i="9"/>
  <c r="C86" i="9"/>
  <c r="C89" i="9"/>
  <c r="C45" i="9"/>
  <c r="C36" i="9"/>
  <c r="C44" i="9"/>
  <c r="C36" i="6"/>
  <c r="C62" i="10"/>
  <c r="C51" i="6"/>
  <c r="C52" i="6"/>
  <c r="C54" i="6"/>
  <c r="C55" i="6"/>
  <c r="C57" i="6"/>
  <c r="C56" i="6"/>
  <c r="C58" i="6"/>
  <c r="C59" i="6"/>
  <c r="C60" i="6"/>
  <c r="C62" i="6"/>
  <c r="C61" i="6"/>
  <c r="C65" i="6"/>
  <c r="C63" i="6"/>
  <c r="C284" i="5"/>
  <c r="C283" i="5"/>
  <c r="C285" i="5"/>
  <c r="C287" i="5"/>
  <c r="C286" i="5"/>
  <c r="C289" i="5"/>
  <c r="C288" i="5"/>
  <c r="C291" i="5"/>
  <c r="C290" i="5"/>
  <c r="C294" i="5"/>
  <c r="C293" i="5"/>
  <c r="C296" i="5"/>
  <c r="C297" i="5"/>
  <c r="C295" i="5"/>
  <c r="C184" i="5"/>
  <c r="C186" i="5"/>
  <c r="C183" i="5"/>
  <c r="C185" i="5"/>
  <c r="C298" i="5"/>
  <c r="C299" i="5"/>
  <c r="C300" i="5"/>
  <c r="C301" i="5"/>
  <c r="C303" i="5"/>
  <c r="C302" i="5"/>
  <c r="C305" i="5"/>
  <c r="C308" i="5"/>
  <c r="C192" i="5"/>
  <c r="C189" i="5"/>
  <c r="C190" i="5"/>
  <c r="C199" i="5"/>
  <c r="C198" i="5"/>
  <c r="C201" i="5"/>
  <c r="C208" i="5"/>
  <c r="C209" i="5"/>
  <c r="C210" i="5"/>
  <c r="C215" i="5"/>
  <c r="C216" i="5"/>
  <c r="C217" i="5"/>
  <c r="C221" i="5"/>
  <c r="C222" i="5"/>
  <c r="C225" i="5"/>
  <c r="C226" i="5"/>
  <c r="C227" i="5"/>
  <c r="C228" i="5"/>
  <c r="C311" i="5"/>
  <c r="C312" i="5"/>
  <c r="C314" i="5"/>
  <c r="C43" i="6"/>
  <c r="C42" i="6"/>
  <c r="C44" i="6"/>
  <c r="C38" i="6"/>
  <c r="C37" i="6"/>
  <c r="C76" i="6"/>
  <c r="C75" i="6"/>
  <c r="C77" i="6"/>
  <c r="C74" i="6"/>
  <c r="C78" i="6"/>
  <c r="C73" i="6"/>
  <c r="C67" i="6"/>
  <c r="C5" i="11"/>
  <c r="C6" i="11"/>
  <c r="C7" i="11"/>
  <c r="C31" i="10"/>
  <c r="C38" i="10"/>
  <c r="C39" i="10"/>
  <c r="C32" i="10"/>
  <c r="C36" i="10"/>
  <c r="C84" i="6"/>
  <c r="C81" i="6"/>
  <c r="C83" i="6"/>
  <c r="C85" i="6"/>
  <c r="C82" i="6"/>
  <c r="C80" i="6"/>
  <c r="C68" i="6"/>
  <c r="C71" i="6"/>
  <c r="C69" i="6"/>
  <c r="C72" i="6"/>
  <c r="C70" i="6"/>
  <c r="C79" i="6"/>
  <c r="C13" i="11"/>
  <c r="C14" i="11"/>
  <c r="C143" i="7"/>
  <c r="C142" i="7"/>
  <c r="C145" i="7"/>
  <c r="C132" i="7"/>
  <c r="C135" i="7"/>
  <c r="C131" i="7"/>
  <c r="C116" i="7"/>
  <c r="C114" i="7"/>
  <c r="C115" i="7"/>
  <c r="C95" i="7"/>
  <c r="C93" i="7"/>
  <c r="C97" i="7"/>
  <c r="C96" i="7"/>
  <c r="C86" i="7"/>
  <c r="C88" i="7"/>
  <c r="C85" i="7"/>
  <c r="C90" i="7"/>
  <c r="C78" i="7"/>
  <c r="C71" i="7"/>
  <c r="C63" i="7"/>
  <c r="C99" i="7"/>
  <c r="C101" i="7"/>
  <c r="C148" i="7"/>
  <c r="C149" i="7"/>
  <c r="C151" i="7"/>
  <c r="C54" i="7"/>
  <c r="C56" i="7"/>
  <c r="C39" i="7"/>
  <c r="C42" i="7"/>
  <c r="C105" i="7"/>
  <c r="C107" i="7"/>
  <c r="C51" i="7"/>
  <c r="C16" i="11"/>
  <c r="C46" i="6"/>
  <c r="C47" i="6"/>
  <c r="C45" i="6"/>
  <c r="C48" i="6"/>
  <c r="C49" i="6"/>
  <c r="C51" i="10"/>
  <c r="C53" i="10"/>
  <c r="C56" i="10"/>
  <c r="C66" i="9"/>
  <c r="C75" i="9"/>
  <c r="C76" i="9"/>
  <c r="C77" i="9"/>
  <c r="C55" i="9"/>
  <c r="C56" i="9"/>
  <c r="C57" i="9"/>
  <c r="C59" i="9"/>
  <c r="C16" i="9"/>
  <c r="C18" i="9"/>
  <c r="C20" i="9"/>
  <c r="C26" i="9"/>
  <c r="C27" i="9"/>
  <c r="C28" i="9"/>
  <c r="C34" i="9"/>
  <c r="C61" i="9"/>
  <c r="C63" i="9"/>
  <c r="C64" i="9"/>
  <c r="C108" i="9"/>
  <c r="C110" i="9"/>
  <c r="C27" i="11"/>
  <c r="C26" i="11"/>
  <c r="C30" i="11"/>
  <c r="C31" i="11"/>
  <c r="C32" i="11"/>
  <c r="C28" i="11"/>
  <c r="C33" i="11"/>
  <c r="C29" i="11"/>
  <c r="C35" i="11"/>
  <c r="C34" i="11"/>
  <c r="C39" i="11"/>
  <c r="C40" i="11"/>
  <c r="C37" i="11"/>
  <c r="C285" i="3"/>
  <c r="C286" i="3"/>
  <c r="C9" i="6"/>
  <c r="C6" i="6"/>
  <c r="C23" i="6"/>
  <c r="C190" i="3"/>
  <c r="C30" i="6"/>
  <c r="C31" i="6"/>
  <c r="C174" i="3"/>
  <c r="C176" i="3"/>
  <c r="C19" i="6"/>
  <c r="C11" i="6"/>
  <c r="C25" i="6"/>
  <c r="C275" i="3"/>
  <c r="C272" i="3"/>
  <c r="C153" i="3"/>
  <c r="C154" i="3"/>
  <c r="C155" i="3"/>
  <c r="C278" i="3"/>
  <c r="C15" i="6"/>
  <c r="C16" i="6"/>
  <c r="C14" i="6"/>
  <c r="C26" i="6"/>
  <c r="C27" i="6"/>
  <c r="C34" i="6"/>
  <c r="C282" i="3"/>
  <c r="C284" i="3"/>
  <c r="C147" i="3"/>
  <c r="C148" i="3"/>
  <c r="C149" i="3"/>
  <c r="C150" i="3"/>
  <c r="C281" i="3"/>
  <c r="C294" i="3"/>
  <c r="C17" i="6"/>
  <c r="C10" i="6"/>
  <c r="C191" i="3"/>
  <c r="C180" i="3"/>
  <c r="C183" i="3"/>
  <c r="C184" i="3"/>
  <c r="C185" i="3"/>
  <c r="C12" i="6"/>
  <c r="C13" i="6"/>
  <c r="C28" i="6"/>
  <c r="C291" i="3"/>
  <c r="C145" i="3"/>
  <c r="C146" i="3"/>
  <c r="C130" i="3"/>
  <c r="C131" i="3"/>
  <c r="C132" i="3"/>
  <c r="C133" i="3"/>
  <c r="C306" i="3"/>
  <c r="C307" i="3"/>
  <c r="C298" i="3"/>
  <c r="C296" i="3"/>
  <c r="C19" i="11"/>
  <c r="C8" i="6"/>
  <c r="C134" i="3"/>
  <c r="C5" i="6"/>
  <c r="C4" i="6"/>
  <c r="C20" i="6"/>
  <c r="C22" i="6"/>
  <c r="C21" i="6"/>
  <c r="C312" i="3"/>
  <c r="C162" i="3"/>
  <c r="C32" i="6"/>
  <c r="C195" i="3"/>
  <c r="C276" i="3"/>
  <c r="C161" i="3"/>
  <c r="C140" i="3"/>
  <c r="C138" i="3"/>
  <c r="C139" i="3"/>
  <c r="C141" i="3"/>
  <c r="C142" i="3"/>
  <c r="C301" i="3"/>
  <c r="C302" i="3"/>
  <c r="C293" i="3"/>
  <c r="C264" i="3"/>
  <c r="C263" i="3"/>
  <c r="C308" i="3"/>
  <c r="C309" i="3"/>
  <c r="C310" i="3"/>
  <c r="C279" i="3"/>
  <c r="C7" i="6"/>
  <c r="C24" i="6"/>
  <c r="C151" i="3"/>
  <c r="C152" i="3"/>
  <c r="C33" i="6"/>
  <c r="C304" i="3"/>
  <c r="C303" i="3"/>
  <c r="C273" i="3"/>
  <c r="C287" i="3"/>
  <c r="C290" i="3"/>
  <c r="C305" i="3"/>
  <c r="C265" i="3"/>
  <c r="C267" i="3"/>
  <c r="C268" i="3"/>
  <c r="C262" i="3"/>
  <c r="C188" i="3"/>
  <c r="C189" i="3"/>
  <c r="C311" i="3"/>
  <c r="C64" i="6"/>
  <c r="C45" i="7"/>
  <c r="C32" i="9"/>
  <c r="C178" i="5"/>
  <c r="C36" i="4"/>
  <c r="C81" i="9"/>
  <c r="C58" i="9"/>
  <c r="C74" i="9"/>
  <c r="C72" i="9"/>
  <c r="C69" i="9"/>
  <c r="C70" i="9"/>
  <c r="C73" i="9"/>
  <c r="C82" i="9"/>
  <c r="C191" i="5"/>
  <c r="C59" i="7"/>
  <c r="C193" i="5"/>
  <c r="C194" i="5"/>
  <c r="C195" i="5"/>
  <c r="C196" i="5"/>
  <c r="C197" i="5"/>
  <c r="C179" i="5"/>
  <c r="C180" i="5"/>
  <c r="C181" i="5"/>
  <c r="C182" i="5"/>
  <c r="C187" i="5"/>
  <c r="C188" i="5"/>
  <c r="C200" i="5"/>
  <c r="C204" i="5"/>
  <c r="C205" i="5"/>
  <c r="C206" i="5"/>
  <c r="C207" i="5"/>
  <c r="C212" i="5"/>
  <c r="C213" i="5"/>
  <c r="C211" i="5"/>
  <c r="C214" i="5"/>
  <c r="C218" i="5"/>
  <c r="C219" i="5"/>
  <c r="C220" i="5"/>
  <c r="C223" i="5"/>
  <c r="C224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4" i="5"/>
  <c r="C245" i="5"/>
  <c r="C246" i="5"/>
  <c r="C247" i="5"/>
  <c r="C249" i="5"/>
  <c r="C250" i="5"/>
  <c r="C304" i="5"/>
  <c r="C306" i="5"/>
  <c r="C307" i="5"/>
  <c r="C202" i="5"/>
  <c r="C309" i="5"/>
  <c r="C310" i="5"/>
  <c r="C38" i="11"/>
  <c r="C64" i="10"/>
  <c r="C65" i="10"/>
  <c r="C38" i="9"/>
  <c r="C39" i="9"/>
  <c r="C40" i="9"/>
  <c r="C41" i="9"/>
  <c r="C42" i="9"/>
  <c r="C43" i="9"/>
  <c r="C46" i="9"/>
  <c r="C48" i="9"/>
  <c r="C138" i="7"/>
  <c r="C15" i="7"/>
  <c r="C57" i="7"/>
  <c r="C39" i="6"/>
  <c r="C40" i="6"/>
  <c r="C19" i="9"/>
  <c r="C21" i="9"/>
  <c r="C23" i="9"/>
  <c r="C24" i="9"/>
  <c r="C25" i="9"/>
  <c r="C29" i="9"/>
  <c r="C68" i="9"/>
  <c r="C88" i="9"/>
  <c r="C90" i="9"/>
  <c r="C91" i="9"/>
  <c r="C92" i="9"/>
  <c r="C93" i="9"/>
  <c r="C98" i="9"/>
  <c r="C248" i="5"/>
  <c r="C4" i="7"/>
  <c r="C18" i="11"/>
  <c r="C127" i="3"/>
  <c r="C128" i="3"/>
  <c r="C144" i="3"/>
  <c r="C158" i="3"/>
  <c r="C194" i="3"/>
  <c r="C266" i="3"/>
  <c r="C196" i="3"/>
  <c r="C277" i="3"/>
  <c r="C87" i="7"/>
  <c r="C133" i="7"/>
  <c r="C146" i="7"/>
  <c r="C94" i="9"/>
  <c r="I3" i="14"/>
  <c r="I5" i="14" s="1"/>
  <c r="D3" i="35"/>
  <c r="D4" i="35"/>
  <c r="D5" i="35"/>
  <c r="L3" i="35"/>
  <c r="L4" i="35"/>
  <c r="L5" i="35"/>
  <c r="L6" i="35"/>
  <c r="L7" i="35"/>
  <c r="L8" i="35"/>
  <c r="L9" i="35"/>
  <c r="L10" i="35"/>
  <c r="I4" i="14"/>
  <c r="I1" i="14"/>
  <c r="F2" i="27"/>
  <c r="F3" i="27"/>
  <c r="F4" i="27"/>
  <c r="F5" i="27"/>
  <c r="I2" i="3"/>
  <c r="J2" i="3"/>
  <c r="Q2" i="3"/>
  <c r="R2" i="3"/>
  <c r="P2" i="3"/>
  <c r="O2" i="3"/>
  <c r="N2" i="3"/>
  <c r="E2" i="3"/>
  <c r="D7" i="35"/>
  <c r="D6" i="35"/>
  <c r="D8" i="35"/>
  <c r="D9" i="35"/>
  <c r="D10" i="35"/>
  <c r="R3" i="14"/>
  <c r="R510" i="14" l="1"/>
  <c r="R868" i="14"/>
  <c r="J1" i="39"/>
  <c r="M14" i="39" s="1"/>
  <c r="J1" i="5"/>
  <c r="E5" i="27"/>
  <c r="J1" i="11"/>
  <c r="J1" i="7"/>
  <c r="M29" i="7" s="1"/>
  <c r="J1" i="4"/>
  <c r="J1" i="3"/>
  <c r="J1" i="9"/>
  <c r="J1" i="6"/>
  <c r="M5" i="6" s="1"/>
  <c r="J1" i="10"/>
  <c r="I1" i="35"/>
  <c r="M67" i="9"/>
  <c r="M39" i="9"/>
  <c r="M70" i="9"/>
  <c r="M29" i="9"/>
  <c r="M13" i="39"/>
  <c r="M77" i="7"/>
  <c r="M100" i="7"/>
  <c r="M7" i="11"/>
  <c r="M23" i="11"/>
  <c r="M27" i="11"/>
  <c r="M31" i="11"/>
  <c r="M9" i="11"/>
  <c r="M15" i="11"/>
  <c r="M33" i="11"/>
  <c r="M36" i="11"/>
  <c r="M38" i="11"/>
  <c r="M6" i="11"/>
  <c r="M14" i="11"/>
  <c r="M19" i="11"/>
  <c r="M22" i="11"/>
  <c r="M26" i="11"/>
  <c r="M30" i="11"/>
  <c r="M34" i="11"/>
  <c r="M39" i="11"/>
  <c r="M5" i="11"/>
  <c r="M25" i="11"/>
  <c r="M29" i="11"/>
  <c r="M13" i="11"/>
  <c r="M18" i="11"/>
  <c r="M35" i="11"/>
  <c r="M40" i="11"/>
  <c r="M4" i="11"/>
  <c r="M10" i="11"/>
  <c r="M16" i="11"/>
  <c r="M21" i="11"/>
  <c r="M24" i="11"/>
  <c r="M28" i="11"/>
  <c r="M32" i="11"/>
  <c r="M37" i="11"/>
  <c r="M41" i="11"/>
  <c r="M42" i="11"/>
  <c r="M18" i="9"/>
  <c r="M18" i="39"/>
  <c r="M4" i="39"/>
  <c r="M134" i="5" l="1"/>
  <c r="M107" i="5"/>
  <c r="M109" i="5"/>
  <c r="M4" i="5"/>
  <c r="M5" i="9"/>
  <c r="M9" i="9"/>
  <c r="M45" i="9"/>
  <c r="M73" i="9"/>
  <c r="M69" i="9"/>
  <c r="M58" i="9"/>
  <c r="M96" i="9"/>
  <c r="M82" i="9"/>
  <c r="M8" i="9"/>
  <c r="M49" i="9"/>
  <c r="M50" i="9"/>
  <c r="M91" i="9"/>
  <c r="M76" i="9"/>
  <c r="M24" i="9"/>
  <c r="M38" i="9"/>
  <c r="M97" i="9"/>
  <c r="M107" i="9"/>
  <c r="M33" i="9"/>
  <c r="M83" i="9"/>
  <c r="M98" i="9"/>
  <c r="M47" i="9"/>
  <c r="M84" i="9"/>
  <c r="M68" i="9"/>
  <c r="M31" i="9"/>
  <c r="M125" i="3"/>
  <c r="M261" i="3"/>
  <c r="M26" i="3"/>
  <c r="M28" i="3"/>
  <c r="M30" i="3"/>
  <c r="M110" i="3"/>
  <c r="M27" i="3"/>
  <c r="M25" i="3"/>
  <c r="M29" i="3"/>
  <c r="M109" i="3"/>
  <c r="M108" i="3"/>
  <c r="M42" i="3"/>
  <c r="M37" i="3"/>
  <c r="M33" i="3"/>
  <c r="M31" i="3"/>
  <c r="M123" i="3"/>
  <c r="M120" i="3"/>
  <c r="M118" i="3"/>
  <c r="M116" i="3"/>
  <c r="M114" i="3"/>
  <c r="M97" i="3"/>
  <c r="M93" i="3"/>
  <c r="M248" i="3"/>
  <c r="M241" i="3"/>
  <c r="M228" i="3"/>
  <c r="M225" i="3"/>
  <c r="M223" i="3"/>
  <c r="M221" i="3"/>
  <c r="M219" i="3"/>
  <c r="M215" i="3"/>
  <c r="M212" i="3"/>
  <c r="M208" i="3"/>
  <c r="M205" i="3"/>
  <c r="M260" i="3"/>
  <c r="M41" i="3"/>
  <c r="M39" i="3"/>
  <c r="M35" i="3"/>
  <c r="M112" i="3"/>
  <c r="M95" i="3"/>
  <c r="M90" i="3"/>
  <c r="M88" i="3"/>
  <c r="M86" i="3"/>
  <c r="M84" i="3"/>
  <c r="M245" i="3"/>
  <c r="M243" i="3"/>
  <c r="M240" i="3"/>
  <c r="M238" i="3"/>
  <c r="M236" i="3"/>
  <c r="M233" i="3"/>
  <c r="M231" i="3"/>
  <c r="M229" i="3"/>
  <c r="M217" i="3"/>
  <c r="M213" i="3"/>
  <c r="M210" i="3"/>
  <c r="M204" i="3"/>
  <c r="M258" i="3"/>
  <c r="M256" i="3"/>
  <c r="M254" i="3"/>
  <c r="M252" i="3"/>
  <c r="M374" i="3"/>
  <c r="M372" i="3"/>
  <c r="M370" i="3"/>
  <c r="M368" i="3"/>
  <c r="M365" i="3"/>
  <c r="M249" i="3"/>
  <c r="M363" i="3"/>
  <c r="M361" i="3"/>
  <c r="M360" i="3"/>
  <c r="M358" i="3"/>
  <c r="M356" i="3"/>
  <c r="M354" i="3"/>
  <c r="M352" i="3"/>
  <c r="M350" i="3"/>
  <c r="M348" i="3"/>
  <c r="M346" i="3"/>
  <c r="M344" i="3"/>
  <c r="M342" i="3"/>
  <c r="M340" i="3"/>
  <c r="M338" i="3"/>
  <c r="M336" i="3"/>
  <c r="M334" i="3"/>
  <c r="M332" i="3"/>
  <c r="M330" i="3"/>
  <c r="M328" i="3"/>
  <c r="M326" i="3"/>
  <c r="M324" i="3"/>
  <c r="M322" i="3"/>
  <c r="M320" i="3"/>
  <c r="M318" i="3"/>
  <c r="M316" i="3"/>
  <c r="M314" i="3"/>
  <c r="M44" i="3"/>
  <c r="M38" i="3"/>
  <c r="M34" i="3"/>
  <c r="M32" i="3"/>
  <c r="M124" i="3"/>
  <c r="M121" i="3"/>
  <c r="M119" i="3"/>
  <c r="M117" i="3"/>
  <c r="M115" i="3"/>
  <c r="M113" i="3"/>
  <c r="M94" i="3"/>
  <c r="M92" i="3"/>
  <c r="M247" i="3"/>
  <c r="M234" i="3"/>
  <c r="M226" i="3"/>
  <c r="M224" i="3"/>
  <c r="M222" i="3"/>
  <c r="M220" i="3"/>
  <c r="M218" i="3"/>
  <c r="M214" i="3"/>
  <c r="M209" i="3"/>
  <c r="M207" i="3"/>
  <c r="M203" i="3"/>
  <c r="M43" i="3"/>
  <c r="M40" i="3"/>
  <c r="M36" i="3"/>
  <c r="M122" i="3"/>
  <c r="M111" i="3"/>
  <c r="M91" i="3"/>
  <c r="M89" i="3"/>
  <c r="M87" i="3"/>
  <c r="M85" i="3"/>
  <c r="M246" i="3"/>
  <c r="M244" i="3"/>
  <c r="M242" i="3"/>
  <c r="M239" i="3"/>
  <c r="M237" i="3"/>
  <c r="M235" i="3"/>
  <c r="M232" i="3"/>
  <c r="M230" i="3"/>
  <c r="M227" i="3"/>
  <c r="M216" i="3"/>
  <c r="M211" i="3"/>
  <c r="M206" i="3"/>
  <c r="M259" i="3"/>
  <c r="M257" i="3"/>
  <c r="M255" i="3"/>
  <c r="M253" i="3"/>
  <c r="M251" i="3"/>
  <c r="M373" i="3"/>
  <c r="M371" i="3"/>
  <c r="M369" i="3"/>
  <c r="M367" i="3"/>
  <c r="M250" i="3"/>
  <c r="M364" i="3"/>
  <c r="M362" i="3"/>
  <c r="M359" i="3"/>
  <c r="M357" i="3"/>
  <c r="M355" i="3"/>
  <c r="M353" i="3"/>
  <c r="M351" i="3"/>
  <c r="M349" i="3"/>
  <c r="M347" i="3"/>
  <c r="M345" i="3"/>
  <c r="M343" i="3"/>
  <c r="M341" i="3"/>
  <c r="M339" i="3"/>
  <c r="M337" i="3"/>
  <c r="M335" i="3"/>
  <c r="M333" i="3"/>
  <c r="M331" i="3"/>
  <c r="M329" i="3"/>
  <c r="M327" i="3"/>
  <c r="M325" i="3"/>
  <c r="M323" i="3"/>
  <c r="M321" i="3"/>
  <c r="M319" i="3"/>
  <c r="M317" i="3"/>
  <c r="M315" i="3"/>
  <c r="M313" i="3"/>
  <c r="M366" i="3"/>
  <c r="M96" i="3"/>
  <c r="M5" i="3"/>
  <c r="M9" i="3"/>
  <c r="M14" i="3"/>
  <c r="M19" i="3"/>
  <c r="M23" i="3"/>
  <c r="M101" i="3"/>
  <c r="M105" i="3"/>
  <c r="M47" i="3"/>
  <c r="M51" i="3"/>
  <c r="M55" i="3"/>
  <c r="M60" i="3"/>
  <c r="M64" i="3"/>
  <c r="M68" i="3"/>
  <c r="M73" i="3"/>
  <c r="M77" i="3"/>
  <c r="M81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M195" i="3"/>
  <c r="M199" i="3"/>
  <c r="M262" i="3"/>
  <c r="M266" i="3"/>
  <c r="M270" i="3"/>
  <c r="M274" i="3"/>
  <c r="M7" i="3"/>
  <c r="M12" i="3"/>
  <c r="M16" i="3"/>
  <c r="M21" i="3"/>
  <c r="M99" i="3"/>
  <c r="M103" i="3"/>
  <c r="M45" i="3"/>
  <c r="M49" i="3"/>
  <c r="M53" i="3"/>
  <c r="M58" i="3"/>
  <c r="M62" i="3"/>
  <c r="M66" i="3"/>
  <c r="M70" i="3"/>
  <c r="M75" i="3"/>
  <c r="M79" i="3"/>
  <c r="M83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M193" i="3"/>
  <c r="M197" i="3"/>
  <c r="M201" i="3"/>
  <c r="M268" i="3"/>
  <c r="M276" i="3"/>
  <c r="M280" i="3"/>
  <c r="M284" i="3"/>
  <c r="M288" i="3"/>
  <c r="M292" i="3"/>
  <c r="M296" i="3"/>
  <c r="M303" i="3"/>
  <c r="M307" i="3"/>
  <c r="M310" i="3"/>
  <c r="M10" i="3"/>
  <c r="M24" i="3"/>
  <c r="M57" i="3"/>
  <c r="M8" i="3"/>
  <c r="M13" i="3"/>
  <c r="M18" i="3"/>
  <c r="M22" i="3"/>
  <c r="M100" i="3"/>
  <c r="M104" i="3"/>
  <c r="M46" i="3"/>
  <c r="M50" i="3"/>
  <c r="M54" i="3"/>
  <c r="M59" i="3"/>
  <c r="M63" i="3"/>
  <c r="M67" i="3"/>
  <c r="M72" i="3"/>
  <c r="M76" i="3"/>
  <c r="M80" i="3"/>
  <c r="M126" i="3"/>
  <c r="M130" i="3"/>
  <c r="M134" i="3"/>
  <c r="M138" i="3"/>
  <c r="M142" i="3"/>
  <c r="M146" i="3"/>
  <c r="M150" i="3"/>
  <c r="M154" i="3"/>
  <c r="M158" i="3"/>
  <c r="M162" i="3"/>
  <c r="M166" i="3"/>
  <c r="M170" i="3"/>
  <c r="M174" i="3"/>
  <c r="M178" i="3"/>
  <c r="M182" i="3"/>
  <c r="M186" i="3"/>
  <c r="M190" i="3"/>
  <c r="M194" i="3"/>
  <c r="M198" i="3"/>
  <c r="M202" i="3"/>
  <c r="M265" i="3"/>
  <c r="M269" i="3"/>
  <c r="M273" i="3"/>
  <c r="M277" i="3"/>
  <c r="M281" i="3"/>
  <c r="M285" i="3"/>
  <c r="M289" i="3"/>
  <c r="M293" i="3"/>
  <c r="M297" i="3"/>
  <c r="M300" i="3"/>
  <c r="M304" i="3"/>
  <c r="M311" i="3"/>
  <c r="M264" i="3"/>
  <c r="M272" i="3"/>
  <c r="M278" i="3"/>
  <c r="M282" i="3"/>
  <c r="M286" i="3"/>
  <c r="M290" i="3"/>
  <c r="M294" i="3"/>
  <c r="M298" i="3"/>
  <c r="M301" i="3"/>
  <c r="M305" i="3"/>
  <c r="M308" i="3"/>
  <c r="M312" i="3"/>
  <c r="M17" i="3"/>
  <c r="M107" i="3"/>
  <c r="M6" i="3"/>
  <c r="M11" i="3"/>
  <c r="M15" i="3"/>
  <c r="M20" i="3"/>
  <c r="M98" i="3"/>
  <c r="M102" i="3"/>
  <c r="M106" i="3"/>
  <c r="M48" i="3"/>
  <c r="M52" i="3"/>
  <c r="M56" i="3"/>
  <c r="M61" i="3"/>
  <c r="M65" i="3"/>
  <c r="M69" i="3"/>
  <c r="M74" i="3"/>
  <c r="M78" i="3"/>
  <c r="M82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80" i="3"/>
  <c r="M184" i="3"/>
  <c r="M188" i="3"/>
  <c r="M192" i="3"/>
  <c r="M196" i="3"/>
  <c r="M200" i="3"/>
  <c r="M263" i="3"/>
  <c r="M267" i="3"/>
  <c r="M271" i="3"/>
  <c r="M275" i="3"/>
  <c r="M279" i="3"/>
  <c r="M283" i="3"/>
  <c r="M287" i="3"/>
  <c r="M291" i="3"/>
  <c r="M295" i="3"/>
  <c r="M299" i="3"/>
  <c r="M302" i="3"/>
  <c r="M306" i="3"/>
  <c r="M309" i="3"/>
  <c r="M71" i="3"/>
  <c r="M63" i="10"/>
  <c r="M50" i="10"/>
  <c r="M27" i="10"/>
  <c r="M12" i="10"/>
  <c r="M58" i="10"/>
  <c r="M45" i="10"/>
  <c r="M14" i="10"/>
  <c r="M26" i="10"/>
  <c r="M24" i="10"/>
  <c r="M22" i="10"/>
  <c r="M20" i="10"/>
  <c r="M18" i="10"/>
  <c r="M16" i="10"/>
  <c r="M13" i="10"/>
  <c r="M10" i="10"/>
  <c r="M8" i="10"/>
  <c r="M6" i="10"/>
  <c r="M4" i="10"/>
  <c r="M47" i="10"/>
  <c r="M49" i="10"/>
  <c r="M28" i="10"/>
  <c r="M59" i="10"/>
  <c r="M25" i="10"/>
  <c r="M23" i="10"/>
  <c r="M21" i="10"/>
  <c r="M19" i="10"/>
  <c r="M17" i="10"/>
  <c r="M15" i="10"/>
  <c r="M11" i="10"/>
  <c r="M9" i="10"/>
  <c r="M7" i="10"/>
  <c r="M5" i="10"/>
  <c r="M48" i="10"/>
  <c r="M46" i="10"/>
  <c r="M30" i="10"/>
  <c r="M60" i="10"/>
  <c r="M61" i="10"/>
  <c r="M31" i="10"/>
  <c r="M35" i="10"/>
  <c r="M39" i="10"/>
  <c r="M43" i="10"/>
  <c r="M53" i="10"/>
  <c r="M62" i="10"/>
  <c r="M37" i="10"/>
  <c r="M32" i="10"/>
  <c r="M36" i="10"/>
  <c r="M40" i="10"/>
  <c r="M44" i="10"/>
  <c r="M54" i="10"/>
  <c r="M64" i="10"/>
  <c r="M33" i="10"/>
  <c r="M38" i="10"/>
  <c r="M41" i="10"/>
  <c r="M51" i="10"/>
  <c r="M55" i="10"/>
  <c r="M65" i="10"/>
  <c r="M57" i="10"/>
  <c r="M34" i="10"/>
  <c r="M42" i="10"/>
  <c r="M52" i="10"/>
  <c r="M56" i="10"/>
  <c r="M94" i="9"/>
  <c r="M100" i="9"/>
  <c r="M102" i="9"/>
  <c r="M101" i="9"/>
  <c r="M35" i="4"/>
  <c r="M38" i="4"/>
  <c r="M5" i="4"/>
  <c r="M7" i="4"/>
  <c r="M9" i="4"/>
  <c r="M11" i="4"/>
  <c r="M13" i="4"/>
  <c r="M15" i="4"/>
  <c r="M17" i="4"/>
  <c r="M19" i="4"/>
  <c r="M21" i="4"/>
  <c r="M23" i="4"/>
  <c r="M25" i="4"/>
  <c r="M27" i="4"/>
  <c r="M29" i="4"/>
  <c r="M31" i="4"/>
  <c r="M33" i="4"/>
  <c r="M6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7" i="4"/>
  <c r="M40" i="4"/>
  <c r="M41" i="4"/>
  <c r="M39" i="4"/>
  <c r="M36" i="4"/>
  <c r="M282" i="5"/>
  <c r="M168" i="5"/>
  <c r="M32" i="5"/>
  <c r="M337" i="5"/>
  <c r="M177" i="5"/>
  <c r="M128" i="5"/>
  <c r="M16" i="5"/>
  <c r="M18" i="5"/>
  <c r="M20" i="5"/>
  <c r="M153" i="5"/>
  <c r="M17" i="5"/>
  <c r="M19" i="5"/>
  <c r="M21" i="5"/>
  <c r="M152" i="5"/>
  <c r="M31" i="5"/>
  <c r="M29" i="5"/>
  <c r="M27" i="5"/>
  <c r="M25" i="5"/>
  <c r="M23" i="5"/>
  <c r="M127" i="5"/>
  <c r="M125" i="5"/>
  <c r="M123" i="5"/>
  <c r="M121" i="5"/>
  <c r="M119" i="5"/>
  <c r="M117" i="5"/>
  <c r="M115" i="5"/>
  <c r="M113" i="5"/>
  <c r="M167" i="5"/>
  <c r="M30" i="5"/>
  <c r="M28" i="5"/>
  <c r="M26" i="5"/>
  <c r="M24" i="5"/>
  <c r="M22" i="5"/>
  <c r="M124" i="5"/>
  <c r="M120" i="5"/>
  <c r="M116" i="5"/>
  <c r="M112" i="5"/>
  <c r="M165" i="5"/>
  <c r="M163" i="5"/>
  <c r="M161" i="5"/>
  <c r="M159" i="5"/>
  <c r="M157" i="5"/>
  <c r="M155" i="5"/>
  <c r="M176" i="5"/>
  <c r="M174" i="5"/>
  <c r="M281" i="5"/>
  <c r="M279" i="5"/>
  <c r="M277" i="5"/>
  <c r="M275" i="5"/>
  <c r="M273" i="5"/>
  <c r="M271" i="5"/>
  <c r="M269" i="5"/>
  <c r="M267" i="5"/>
  <c r="M265" i="5"/>
  <c r="M263" i="5"/>
  <c r="M261" i="5"/>
  <c r="M259" i="5"/>
  <c r="M257" i="5"/>
  <c r="M255" i="5"/>
  <c r="M253" i="5"/>
  <c r="M251" i="5"/>
  <c r="M335" i="5"/>
  <c r="M333" i="5"/>
  <c r="M331" i="5"/>
  <c r="M329" i="5"/>
  <c r="M327" i="5"/>
  <c r="M325" i="5"/>
  <c r="M323" i="5"/>
  <c r="M321" i="5"/>
  <c r="M319" i="5"/>
  <c r="M317" i="5"/>
  <c r="M315" i="5"/>
  <c r="M126" i="5"/>
  <c r="M122" i="5"/>
  <c r="M118" i="5"/>
  <c r="M114" i="5"/>
  <c r="M166" i="5"/>
  <c r="M164" i="5"/>
  <c r="M162" i="5"/>
  <c r="M160" i="5"/>
  <c r="M158" i="5"/>
  <c r="M156" i="5"/>
  <c r="M154" i="5"/>
  <c r="M175" i="5"/>
  <c r="M173" i="5"/>
  <c r="M280" i="5"/>
  <c r="M278" i="5"/>
  <c r="M276" i="5"/>
  <c r="M274" i="5"/>
  <c r="M272" i="5"/>
  <c r="M270" i="5"/>
  <c r="M268" i="5"/>
  <c r="M266" i="5"/>
  <c r="M264" i="5"/>
  <c r="M262" i="5"/>
  <c r="M260" i="5"/>
  <c r="M258" i="5"/>
  <c r="M256" i="5"/>
  <c r="M254" i="5"/>
  <c r="M252" i="5"/>
  <c r="M336" i="5"/>
  <c r="M334" i="5"/>
  <c r="M332" i="5"/>
  <c r="M330" i="5"/>
  <c r="M328" i="5"/>
  <c r="M326" i="5"/>
  <c r="M324" i="5"/>
  <c r="M322" i="5"/>
  <c r="M320" i="5"/>
  <c r="M318" i="5"/>
  <c r="M316" i="5"/>
  <c r="M5" i="5"/>
  <c r="M10" i="5"/>
  <c r="M33" i="5"/>
  <c r="M37" i="5"/>
  <c r="M41" i="5"/>
  <c r="M45" i="5"/>
  <c r="M49" i="5"/>
  <c r="M53" i="5"/>
  <c r="M58" i="5"/>
  <c r="M62" i="5"/>
  <c r="M67" i="5"/>
  <c r="M72" i="5"/>
  <c r="M77" i="5"/>
  <c r="M81" i="5"/>
  <c r="M85" i="5"/>
  <c r="M89" i="5"/>
  <c r="M93" i="5"/>
  <c r="M97" i="5"/>
  <c r="M101" i="5"/>
  <c r="M105" i="5"/>
  <c r="M129" i="5"/>
  <c r="M133" i="5"/>
  <c r="M136" i="5"/>
  <c r="M140" i="5"/>
  <c r="M144" i="5"/>
  <c r="M149" i="5"/>
  <c r="M169" i="5"/>
  <c r="M178" i="5"/>
  <c r="M182" i="5"/>
  <c r="M186" i="5"/>
  <c r="M190" i="5"/>
  <c r="M193" i="5"/>
  <c r="M197" i="5"/>
  <c r="M201" i="5"/>
  <c r="M205" i="5"/>
  <c r="M209" i="5"/>
  <c r="M213" i="5"/>
  <c r="M217" i="5"/>
  <c r="M223" i="5"/>
  <c r="M227" i="5"/>
  <c r="M231" i="5"/>
  <c r="M235" i="5"/>
  <c r="M239" i="5"/>
  <c r="M243" i="5"/>
  <c r="M247" i="5"/>
  <c r="M283" i="5"/>
  <c r="M287" i="5"/>
  <c r="M291" i="5"/>
  <c r="M295" i="5"/>
  <c r="M299" i="5"/>
  <c r="M303" i="5"/>
  <c r="M306" i="5"/>
  <c r="M310" i="5"/>
  <c r="M314" i="5"/>
  <c r="M341" i="5"/>
  <c r="M345" i="5"/>
  <c r="M11" i="5"/>
  <c r="M70" i="5"/>
  <c r="M111" i="5"/>
  <c r="M9" i="5"/>
  <c r="M14" i="5"/>
  <c r="M36" i="5"/>
  <c r="M40" i="5"/>
  <c r="M44" i="5"/>
  <c r="M48" i="5"/>
  <c r="M52" i="5"/>
  <c r="M56" i="5"/>
  <c r="M61" i="5"/>
  <c r="M66" i="5"/>
  <c r="M71" i="5"/>
  <c r="M76" i="5"/>
  <c r="M80" i="5"/>
  <c r="M84" i="5"/>
  <c r="M88" i="5"/>
  <c r="M92" i="5"/>
  <c r="M96" i="5"/>
  <c r="M100" i="5"/>
  <c r="M104" i="5"/>
  <c r="M110" i="5"/>
  <c r="M132" i="5"/>
  <c r="M135" i="5"/>
  <c r="M139" i="5"/>
  <c r="M143" i="5"/>
  <c r="M148" i="5"/>
  <c r="M151" i="5"/>
  <c r="M172" i="5"/>
  <c r="M181" i="5"/>
  <c r="M185" i="5"/>
  <c r="M189" i="5"/>
  <c r="M192" i="5"/>
  <c r="M196" i="5"/>
  <c r="M200" i="5"/>
  <c r="M204" i="5"/>
  <c r="M208" i="5"/>
  <c r="M212" i="5"/>
  <c r="M216" i="5"/>
  <c r="M220" i="5"/>
  <c r="M222" i="5"/>
  <c r="M226" i="5"/>
  <c r="M230" i="5"/>
  <c r="M234" i="5"/>
  <c r="M238" i="5"/>
  <c r="M242" i="5"/>
  <c r="M246" i="5"/>
  <c r="M250" i="5"/>
  <c r="M286" i="5"/>
  <c r="M290" i="5"/>
  <c r="M294" i="5"/>
  <c r="M298" i="5"/>
  <c r="M302" i="5"/>
  <c r="M305" i="5"/>
  <c r="M309" i="5"/>
  <c r="M313" i="5"/>
  <c r="M340" i="5"/>
  <c r="M344" i="5"/>
  <c r="M7" i="5"/>
  <c r="M63" i="5"/>
  <c r="M8" i="5"/>
  <c r="M13" i="5"/>
  <c r="M35" i="5"/>
  <c r="M39" i="5"/>
  <c r="M43" i="5"/>
  <c r="M47" i="5"/>
  <c r="M51" i="5"/>
  <c r="M55" i="5"/>
  <c r="M60" i="5"/>
  <c r="M65" i="5"/>
  <c r="M69" i="5"/>
  <c r="M74" i="5"/>
  <c r="M79" i="5"/>
  <c r="M83" i="5"/>
  <c r="M87" i="5"/>
  <c r="M91" i="5"/>
  <c r="M95" i="5"/>
  <c r="M99" i="5"/>
  <c r="M103" i="5"/>
  <c r="M108" i="5"/>
  <c r="M131" i="5"/>
  <c r="M138" i="5"/>
  <c r="M142" i="5"/>
  <c r="M147" i="5"/>
  <c r="M171" i="5"/>
  <c r="M180" i="5"/>
  <c r="M184" i="5"/>
  <c r="M188" i="5"/>
  <c r="M191" i="5"/>
  <c r="M195" i="5"/>
  <c r="M199" i="5"/>
  <c r="M203" i="5"/>
  <c r="M207" i="5"/>
  <c r="M211" i="5"/>
  <c r="M215" i="5"/>
  <c r="M219" i="5"/>
  <c r="M221" i="5"/>
  <c r="M225" i="5"/>
  <c r="M229" i="5"/>
  <c r="M233" i="5"/>
  <c r="M237" i="5"/>
  <c r="M241" i="5"/>
  <c r="M245" i="5"/>
  <c r="M249" i="5"/>
  <c r="M285" i="5"/>
  <c r="M289" i="5"/>
  <c r="M293" i="5"/>
  <c r="M297" i="5"/>
  <c r="M301" i="5"/>
  <c r="M308" i="5"/>
  <c r="M312" i="5"/>
  <c r="M339" i="5"/>
  <c r="M343" i="5"/>
  <c r="M347" i="5"/>
  <c r="M15" i="5"/>
  <c r="M75" i="5"/>
  <c r="M6" i="5"/>
  <c r="M12" i="5"/>
  <c r="M34" i="5"/>
  <c r="M38" i="5"/>
  <c r="M42" i="5"/>
  <c r="M46" i="5"/>
  <c r="M50" i="5"/>
  <c r="M54" i="5"/>
  <c r="M59" i="5"/>
  <c r="M64" i="5"/>
  <c r="M68" i="5"/>
  <c r="M73" i="5"/>
  <c r="M78" i="5"/>
  <c r="M82" i="5"/>
  <c r="M86" i="5"/>
  <c r="M90" i="5"/>
  <c r="M94" i="5"/>
  <c r="M98" i="5"/>
  <c r="M102" i="5"/>
  <c r="M106" i="5"/>
  <c r="M130" i="5"/>
  <c r="M137" i="5"/>
  <c r="M141" i="5"/>
  <c r="M145" i="5"/>
  <c r="M150" i="5"/>
  <c r="M170" i="5"/>
  <c r="M179" i="5"/>
  <c r="M183" i="5"/>
  <c r="M187" i="5"/>
  <c r="M194" i="5"/>
  <c r="M198" i="5"/>
  <c r="M202" i="5"/>
  <c r="M206" i="5"/>
  <c r="M210" i="5"/>
  <c r="M214" i="5"/>
  <c r="M218" i="5"/>
  <c r="M224" i="5"/>
  <c r="M228" i="5"/>
  <c r="M232" i="5"/>
  <c r="M236" i="5"/>
  <c r="M240" i="5"/>
  <c r="M244" i="5"/>
  <c r="M248" i="5"/>
  <c r="M284" i="5"/>
  <c r="M288" i="5"/>
  <c r="M292" i="5"/>
  <c r="M296" i="5"/>
  <c r="M300" i="5"/>
  <c r="M304" i="5"/>
  <c r="M307" i="5"/>
  <c r="M311" i="5"/>
  <c r="M338" i="5"/>
  <c r="M342" i="5"/>
  <c r="M346" i="5"/>
  <c r="M57" i="5"/>
  <c r="M146" i="5"/>
  <c r="M125" i="7"/>
  <c r="M126" i="7"/>
  <c r="M124" i="7"/>
  <c r="M64" i="7"/>
  <c r="M153" i="7"/>
  <c r="M29" i="10"/>
  <c r="M33" i="7"/>
  <c r="M32" i="7"/>
  <c r="M34" i="7"/>
  <c r="M61" i="7"/>
  <c r="M17" i="7"/>
  <c r="M19" i="7"/>
  <c r="M18" i="7"/>
  <c r="M36" i="9"/>
  <c r="M25" i="9"/>
  <c r="M4" i="4"/>
  <c r="M89" i="9"/>
  <c r="M37" i="9"/>
  <c r="M74" i="9"/>
  <c r="M22" i="9"/>
  <c r="M46" i="9"/>
  <c r="M79" i="9"/>
  <c r="M66" i="9"/>
  <c r="M93" i="9"/>
  <c r="M41" i="9"/>
  <c r="M78" i="9"/>
  <c r="M61" i="9"/>
  <c r="M26" i="9"/>
  <c r="M42" i="9"/>
  <c r="M77" i="9"/>
  <c r="M4" i="9"/>
  <c r="M95" i="9"/>
  <c r="M87" i="9"/>
  <c r="M43" i="9"/>
  <c r="M109" i="9"/>
  <c r="M80" i="9"/>
  <c r="M72" i="9"/>
  <c r="M63" i="9"/>
  <c r="M55" i="9"/>
  <c r="M28" i="9"/>
  <c r="M20" i="9"/>
  <c r="M44" i="9"/>
  <c r="M75" i="9"/>
  <c r="M110" i="9"/>
  <c r="M57" i="9"/>
  <c r="M16" i="39"/>
  <c r="M129" i="7"/>
  <c r="M128" i="7"/>
  <c r="M5" i="39"/>
  <c r="M15" i="39"/>
  <c r="M28" i="7"/>
  <c r="M131" i="7"/>
  <c r="M43" i="7"/>
  <c r="M99" i="7"/>
  <c r="M45" i="7"/>
  <c r="M8" i="39"/>
  <c r="M119" i="7"/>
  <c r="M52" i="7"/>
  <c r="M44" i="7"/>
  <c r="M109" i="7"/>
  <c r="M11" i="7"/>
  <c r="M95" i="7"/>
  <c r="M137" i="7"/>
  <c r="M70" i="7"/>
  <c r="M27" i="7"/>
  <c r="M65" i="7"/>
  <c r="M146" i="7"/>
  <c r="M110" i="7"/>
  <c r="M54" i="7"/>
  <c r="M112" i="7"/>
  <c r="M13" i="7"/>
  <c r="M116" i="7"/>
  <c r="M6" i="39"/>
  <c r="M83" i="7"/>
  <c r="M82" i="7"/>
  <c r="M75" i="7"/>
  <c r="M74" i="7"/>
  <c r="M68" i="7"/>
  <c r="M67" i="7"/>
  <c r="M48" i="7"/>
  <c r="M47" i="7"/>
  <c r="M101" i="7"/>
  <c r="M150" i="7"/>
  <c r="M92" i="7"/>
  <c r="M14" i="7"/>
  <c r="M154" i="7"/>
  <c r="M96" i="7"/>
  <c r="M10" i="7"/>
  <c r="M136" i="7"/>
  <c r="M89" i="7"/>
  <c r="M57" i="7"/>
  <c r="M30" i="7"/>
  <c r="M118" i="7"/>
  <c r="M63" i="7"/>
  <c r="M50" i="7"/>
  <c r="M152" i="7"/>
  <c r="M122" i="7"/>
  <c r="M94" i="7"/>
  <c r="M41" i="7"/>
  <c r="M8" i="7"/>
  <c r="M138" i="7"/>
  <c r="M90" i="7"/>
  <c r="M59" i="7"/>
  <c r="M5" i="7"/>
  <c r="M151" i="7"/>
  <c r="M93" i="7"/>
  <c r="M37" i="7"/>
  <c r="M36" i="7"/>
  <c r="M21" i="7"/>
  <c r="M22" i="7"/>
  <c r="M71" i="7"/>
  <c r="M145" i="7"/>
  <c r="M135" i="7"/>
  <c r="M108" i="7"/>
  <c r="M85" i="7"/>
  <c r="M39" i="7"/>
  <c r="M72" i="7"/>
  <c r="M24" i="7"/>
  <c r="M140" i="7"/>
  <c r="M115" i="7"/>
  <c r="M79" i="7"/>
  <c r="M56" i="7"/>
  <c r="M6" i="7"/>
  <c r="M142" i="7"/>
  <c r="M132" i="7"/>
  <c r="M105" i="7"/>
  <c r="M86" i="7"/>
  <c r="M40" i="7"/>
  <c r="M15" i="7"/>
  <c r="M7" i="7"/>
  <c r="M25" i="7"/>
  <c r="M149" i="7"/>
  <c r="M114" i="7"/>
  <c r="M78" i="7"/>
  <c r="M103" i="7"/>
  <c r="M102" i="7"/>
  <c r="M26" i="7"/>
  <c r="M143" i="7"/>
  <c r="M148" i="7"/>
  <c r="M133" i="7"/>
  <c r="M117" i="7"/>
  <c r="M106" i="7"/>
  <c r="M87" i="7"/>
  <c r="M62" i="7"/>
  <c r="M58" i="7"/>
  <c r="M12" i="7"/>
  <c r="M4" i="7"/>
  <c r="M144" i="7"/>
  <c r="M134" i="7"/>
  <c r="M107" i="7"/>
  <c r="M88" i="7"/>
  <c r="M42" i="7"/>
  <c r="M55" i="7"/>
  <c r="M9" i="7"/>
  <c r="M51" i="7"/>
  <c r="M156" i="7"/>
  <c r="M120" i="7"/>
  <c r="M97" i="7"/>
  <c r="M80" i="7"/>
  <c r="M9" i="39"/>
  <c r="M7" i="39"/>
  <c r="M10" i="39"/>
  <c r="M17" i="39"/>
  <c r="M11" i="39"/>
  <c r="M16" i="9"/>
  <c r="M48" i="9"/>
  <c r="M40" i="9"/>
  <c r="M81" i="9"/>
  <c r="M71" i="9"/>
  <c r="M7" i="9"/>
  <c r="M59" i="9"/>
  <c r="M88" i="9"/>
  <c r="M23" i="9"/>
  <c r="M52" i="9"/>
  <c r="M104" i="9"/>
  <c r="M105" i="9"/>
  <c r="M53" i="9"/>
  <c r="M13" i="9"/>
  <c r="M11" i="9"/>
  <c r="M12" i="9"/>
  <c r="M14" i="9"/>
  <c r="M32" i="9"/>
  <c r="M17" i="9"/>
  <c r="M108" i="9"/>
  <c r="M30" i="9"/>
  <c r="M139" i="7"/>
  <c r="M17" i="11"/>
  <c r="M11" i="11"/>
  <c r="M12" i="11"/>
  <c r="M90" i="9"/>
  <c r="M6" i="9"/>
  <c r="M64" i="9"/>
  <c r="M56" i="9"/>
  <c r="M21" i="9"/>
  <c r="M92" i="9"/>
  <c r="M86" i="9"/>
  <c r="M62" i="9"/>
  <c r="M34" i="9"/>
  <c r="M27" i="9"/>
  <c r="M19" i="9"/>
  <c r="M15" i="6"/>
  <c r="M75" i="6"/>
  <c r="M69" i="6"/>
  <c r="M45" i="6"/>
  <c r="M39" i="6"/>
  <c r="M32" i="6"/>
  <c r="M59" i="6"/>
  <c r="M30" i="6"/>
  <c r="M80" i="6"/>
  <c r="M85" i="6"/>
  <c r="M54" i="6"/>
  <c r="M82" i="6"/>
  <c r="M83" i="6"/>
  <c r="M67" i="6"/>
  <c r="M53" i="6"/>
  <c r="M38" i="6"/>
  <c r="M23" i="6"/>
  <c r="M7" i="6"/>
  <c r="M46" i="6"/>
  <c r="M77" i="6"/>
  <c r="M61" i="6"/>
  <c r="M47" i="6"/>
  <c r="M17" i="6"/>
  <c r="M55" i="6"/>
  <c r="M40" i="6"/>
  <c r="M24" i="6"/>
  <c r="M9" i="6"/>
  <c r="M25" i="6"/>
  <c r="M57" i="6"/>
  <c r="M48" i="6"/>
  <c r="M72" i="6"/>
  <c r="M10" i="6"/>
  <c r="M12" i="6"/>
  <c r="M41" i="6"/>
  <c r="M74" i="6"/>
  <c r="M62" i="6"/>
  <c r="M31" i="6"/>
  <c r="M64" i="6"/>
  <c r="M33" i="6"/>
  <c r="M8" i="6"/>
  <c r="M16" i="6"/>
  <c r="M60" i="6"/>
  <c r="M14" i="6"/>
  <c r="M52" i="6"/>
  <c r="M68" i="6"/>
  <c r="M70" i="6"/>
  <c r="M22" i="6"/>
  <c r="M37" i="6"/>
  <c r="M44" i="6"/>
  <c r="M78" i="6"/>
  <c r="M4" i="6"/>
  <c r="M13" i="6"/>
  <c r="M21" i="6"/>
  <c r="M28" i="6"/>
  <c r="M36" i="6"/>
  <c r="M43" i="6"/>
  <c r="M51" i="6"/>
  <c r="M58" i="6"/>
  <c r="M65" i="6"/>
  <c r="M73" i="6"/>
  <c r="M81" i="6"/>
  <c r="M20" i="6"/>
  <c r="M27" i="6"/>
  <c r="M76" i="6"/>
  <c r="M84" i="6"/>
  <c r="M11" i="6"/>
  <c r="M19" i="6"/>
  <c r="M26" i="6"/>
  <c r="M34" i="6"/>
  <c r="M42" i="6"/>
  <c r="M49" i="6"/>
  <c r="M56" i="6"/>
  <c r="M63" i="6"/>
  <c r="M71" i="6"/>
  <c r="M79" i="6"/>
  <c r="M6" i="6"/>
  <c r="M4" i="3"/>
  <c r="M111" i="7"/>
  <c r="M155" i="7"/>
  <c r="M121" i="7"/>
  <c r="Q1198" i="14"/>
  <c r="Q963" i="14"/>
  <c r="Q1152" i="14"/>
  <c r="Q698" i="14"/>
  <c r="Q851" i="14"/>
  <c r="Q695" i="14"/>
  <c r="Q1120" i="14"/>
  <c r="Q1087" i="14"/>
  <c r="Q114" i="14"/>
  <c r="Q1035" i="14"/>
  <c r="Q269" i="14"/>
  <c r="Q966" i="14"/>
  <c r="Q189" i="14"/>
  <c r="Q1131" i="14"/>
  <c r="Q1171" i="14"/>
  <c r="Q855" i="14"/>
  <c r="Q198" i="14"/>
  <c r="Q1105" i="14"/>
  <c r="Q1112" i="14"/>
  <c r="Q943" i="14"/>
  <c r="Q665" i="14"/>
  <c r="Q452" i="14"/>
  <c r="Q1014" i="14"/>
  <c r="Q470" i="14"/>
  <c r="Q195" i="14"/>
  <c r="Q380" i="14"/>
  <c r="Q931" i="14"/>
  <c r="Q685" i="14"/>
  <c r="Q295" i="14"/>
  <c r="Q467" i="14"/>
  <c r="Q446" i="14"/>
  <c r="Q640" i="14"/>
  <c r="Q1093" i="14"/>
  <c r="Q42" i="14"/>
  <c r="Q455" i="14"/>
  <c r="Q1146" i="14"/>
  <c r="Q43" i="14"/>
  <c r="Q405" i="14"/>
  <c r="Q487" i="14"/>
  <c r="Q415" i="14"/>
  <c r="Q206" i="14"/>
  <c r="Q1148" i="14"/>
  <c r="Q101" i="14"/>
  <c r="Q1096" i="14"/>
  <c r="Q459" i="14"/>
  <c r="Q347" i="14"/>
  <c r="Q883" i="14"/>
  <c r="Q107" i="14"/>
  <c r="Q671" i="14"/>
  <c r="Q1156" i="14"/>
  <c r="Q349" i="14"/>
  <c r="Q906" i="14"/>
  <c r="Q406" i="14"/>
  <c r="Q1099" i="14"/>
  <c r="Q300" i="14"/>
  <c r="Q904" i="14"/>
  <c r="Q372" i="14"/>
  <c r="Q838" i="14"/>
  <c r="Q407" i="14"/>
  <c r="Q785" i="14"/>
  <c r="Q365" i="14"/>
  <c r="Q225" i="14"/>
  <c r="Q827" i="14"/>
  <c r="Q385" i="14"/>
  <c r="H1727" i="27"/>
  <c r="H1493" i="27"/>
  <c r="H1572" i="27"/>
  <c r="Q534" i="14"/>
  <c r="Q141" i="14"/>
  <c r="H1672" i="27"/>
  <c r="H197" i="27"/>
  <c r="Q880" i="14"/>
  <c r="H1337" i="27"/>
  <c r="Q117" i="14"/>
  <c r="H1560" i="27"/>
  <c r="Q229" i="14"/>
  <c r="Q309" i="14"/>
  <c r="Q151" i="14"/>
  <c r="Q1190" i="14"/>
  <c r="Q984" i="14"/>
  <c r="Q1135" i="14"/>
  <c r="Q301" i="14"/>
  <c r="Q843" i="14"/>
  <c r="Q1052" i="14"/>
  <c r="Q1111" i="14"/>
  <c r="Q1069" i="14"/>
  <c r="Q1136" i="14"/>
  <c r="Q1025" i="14"/>
  <c r="Q1192" i="14"/>
  <c r="Q955" i="14"/>
  <c r="Q848" i="14"/>
  <c r="Q1103" i="14"/>
  <c r="Q929" i="14"/>
  <c r="Q502" i="14"/>
  <c r="Q328" i="14"/>
  <c r="Q603" i="14"/>
  <c r="Q1226" i="14"/>
  <c r="Q183" i="14"/>
  <c r="Q821" i="14"/>
  <c r="Q468" i="14"/>
  <c r="Q994" i="14"/>
  <c r="Q950" i="14"/>
  <c r="Q442" i="14"/>
  <c r="Q369" i="14"/>
  <c r="Q702" i="14"/>
  <c r="Q646" i="14"/>
  <c r="Q498" i="14"/>
  <c r="Q375" i="14"/>
  <c r="Q565" i="14"/>
  <c r="Q546" i="14"/>
  <c r="Q788" i="14"/>
  <c r="Q923" i="14"/>
  <c r="Q830" i="14"/>
  <c r="Q723" i="14"/>
  <c r="Q19" i="14"/>
  <c r="Q876" i="14"/>
  <c r="Q337" i="14"/>
  <c r="Q934" i="14"/>
  <c r="Q133" i="14"/>
  <c r="Q1101" i="14"/>
  <c r="Q77" i="14"/>
  <c r="Q608" i="14"/>
  <c r="Q272" i="14"/>
  <c r="Q211" i="14"/>
  <c r="Q437" i="14"/>
  <c r="Q1085" i="14"/>
  <c r="Q886" i="14"/>
  <c r="Q325" i="14"/>
  <c r="Q24" i="14"/>
  <c r="Q231" i="14"/>
  <c r="Q424" i="14"/>
  <c r="Q418" i="14"/>
  <c r="Q1049" i="14"/>
  <c r="Q461" i="14"/>
  <c r="Q307" i="14"/>
  <c r="Q17" i="14"/>
  <c r="Q801" i="14"/>
  <c r="Q426" i="14"/>
  <c r="Q201" i="14"/>
  <c r="Q432" i="14"/>
  <c r="Q162" i="14"/>
  <c r="H1621" i="27"/>
  <c r="H1489" i="27"/>
  <c r="Q566" i="14"/>
  <c r="Q271" i="14"/>
  <c r="Q41" i="14"/>
  <c r="H1588" i="27"/>
  <c r="H1729" i="27"/>
  <c r="Q531" i="14"/>
  <c r="Q447" i="14"/>
  <c r="H1456" i="27"/>
  <c r="Q582" i="14"/>
  <c r="Q614" i="14"/>
  <c r="Q109" i="14"/>
  <c r="H1363" i="27"/>
  <c r="Q1181" i="14"/>
  <c r="Q1231" i="14"/>
  <c r="Q1117" i="14"/>
  <c r="Q884" i="14"/>
  <c r="Q834" i="14"/>
  <c r="Q1225" i="14"/>
  <c r="Q1158" i="14"/>
  <c r="Q1050" i="14"/>
  <c r="Q1127" i="14"/>
  <c r="Q1106" i="14"/>
  <c r="Q1183" i="14"/>
  <c r="Q810" i="14"/>
  <c r="Q623" i="14"/>
  <c r="Q1216" i="14"/>
  <c r="Q1004" i="14"/>
  <c r="Q761" i="14"/>
  <c r="Q933" i="14"/>
  <c r="Q942" i="14"/>
  <c r="Q1180" i="14"/>
  <c r="Q54" i="14"/>
  <c r="Q45" i="14"/>
  <c r="Q352" i="14"/>
  <c r="Q781" i="14"/>
  <c r="Q714" i="14"/>
  <c r="Q121" i="14"/>
  <c r="Q742" i="14"/>
  <c r="Q243" i="14"/>
  <c r="Q737" i="14"/>
  <c r="Q78" i="14"/>
  <c r="Q445" i="14"/>
  <c r="Q342" i="14"/>
  <c r="Q184" i="14"/>
  <c r="Q310" i="14"/>
  <c r="Q1139" i="14"/>
  <c r="Q679" i="14"/>
  <c r="Q600" i="14"/>
  <c r="Q364" i="14"/>
  <c r="Q909" i="14"/>
  <c r="Q173" i="14"/>
  <c r="Q1086" i="14"/>
  <c r="Q515" i="14"/>
  <c r="Q787" i="14"/>
  <c r="Q234" i="14"/>
  <c r="Q926" i="14"/>
  <c r="Q91" i="14"/>
  <c r="Q710" i="14"/>
  <c r="H1197" i="27"/>
  <c r="Q142" i="14"/>
  <c r="Q903" i="14"/>
  <c r="Q182" i="14"/>
  <c r="Q1160" i="14"/>
  <c r="Q579" i="14"/>
  <c r="Q219" i="14"/>
  <c r="H1376" i="27"/>
  <c r="Q637" i="14"/>
  <c r="Q413" i="14"/>
  <c r="Q1109" i="14"/>
  <c r="Q397" i="14"/>
  <c r="Q439" i="14"/>
  <c r="H1308" i="27"/>
  <c r="Q547" i="14"/>
  <c r="Q31" i="14"/>
  <c r="Q150" i="14"/>
  <c r="H1383" i="27"/>
  <c r="H1604" i="27"/>
  <c r="Q474" i="14"/>
  <c r="H1339" i="27"/>
  <c r="Q197" i="14"/>
  <c r="Q548" i="14"/>
  <c r="H1271" i="27"/>
  <c r="H713" i="27"/>
  <c r="Q305" i="14"/>
  <c r="H1465" i="27"/>
  <c r="Q575" i="14"/>
  <c r="Q556" i="14"/>
  <c r="Q527" i="14"/>
  <c r="H1437" i="27"/>
  <c r="H1530" i="27"/>
  <c r="Q356" i="14"/>
  <c r="H1414" i="27"/>
  <c r="Q149" i="14"/>
  <c r="Q172" i="14"/>
  <c r="H1443" i="27"/>
  <c r="H581" i="27"/>
  <c r="H41" i="27"/>
  <c r="H1254" i="27"/>
  <c r="H1446" i="27"/>
  <c r="H1344" i="27"/>
  <c r="H771" i="27"/>
  <c r="H664" i="27"/>
  <c r="Q90" i="14"/>
  <c r="H264" i="27"/>
  <c r="H1541" i="27"/>
  <c r="H1089" i="27"/>
  <c r="Q1063" i="14"/>
  <c r="Q1217" i="14"/>
  <c r="Q607" i="14"/>
  <c r="Q687" i="14"/>
  <c r="Q428" i="14"/>
  <c r="Q1215" i="14"/>
  <c r="Q1142" i="14"/>
  <c r="Q576" i="14"/>
  <c r="Q1118" i="14"/>
  <c r="Q1163" i="14"/>
  <c r="Q1174" i="14"/>
  <c r="Q1235" i="14"/>
  <c r="Q831" i="14"/>
  <c r="Q841" i="14"/>
  <c r="Q638" i="14"/>
  <c r="Q733" i="14"/>
  <c r="Q496" i="14"/>
  <c r="Q798" i="14"/>
  <c r="Q925" i="14"/>
  <c r="Q526" i="14"/>
  <c r="Q343" i="14"/>
  <c r="Q1193" i="14"/>
  <c r="Q680" i="14"/>
  <c r="Q739" i="14"/>
  <c r="Q740" i="14"/>
  <c r="Q518" i="14"/>
  <c r="Q773" i="14"/>
  <c r="Q1029" i="14"/>
  <c r="Q736" i="14"/>
  <c r="Q717" i="14"/>
  <c r="Q421" i="14"/>
  <c r="Q20" i="14"/>
  <c r="Q1038" i="14"/>
  <c r="Q912" i="14"/>
  <c r="Q584" i="14"/>
  <c r="Q1140" i="14"/>
  <c r="Q64" i="14"/>
  <c r="Q539" i="14"/>
  <c r="H1303" i="27"/>
  <c r="Q599" i="14"/>
  <c r="Q484" i="14"/>
  <c r="Q591" i="14"/>
  <c r="Q371" i="14"/>
  <c r="Q473" i="14"/>
  <c r="Q612" i="14"/>
  <c r="Q796" i="14"/>
  <c r="H351" i="27"/>
  <c r="Q604" i="14"/>
  <c r="Q911" i="14"/>
  <c r="Q140" i="14"/>
  <c r="Q908" i="14"/>
  <c r="Q624" i="14"/>
  <c r="Q259" i="14"/>
  <c r="H1482" i="27"/>
  <c r="Q587" i="14"/>
  <c r="Q15" i="14"/>
  <c r="Q852" i="14"/>
  <c r="Q324" i="14"/>
  <c r="Q854" i="14"/>
  <c r="Q434" i="14"/>
  <c r="Q866" i="14"/>
  <c r="Q102" i="14"/>
  <c r="H1042" i="27"/>
  <c r="Q749" i="14"/>
  <c r="H1736" i="27"/>
  <c r="Q520" i="14"/>
  <c r="H1312" i="27"/>
  <c r="H1263" i="27"/>
  <c r="Q488" i="14"/>
  <c r="H1084" i="27"/>
  <c r="H1334" i="27"/>
  <c r="H1215" i="27"/>
  <c r="Q138" i="14"/>
  <c r="Q1091" i="14"/>
  <c r="Q1208" i="14"/>
  <c r="Q1159" i="14"/>
  <c r="Q865" i="14"/>
  <c r="Q748" i="14"/>
  <c r="Q1137" i="14"/>
  <c r="Q1123" i="14"/>
  <c r="Q887" i="14"/>
  <c r="Q1056" i="14"/>
  <c r="Q1155" i="14"/>
  <c r="Q1113" i="14"/>
  <c r="Q1210" i="14"/>
  <c r="Q1059" i="14"/>
  <c r="Q249" i="14"/>
  <c r="Q762" i="14"/>
  <c r="Q953" i="14"/>
  <c r="Q722" i="14"/>
  <c r="Q769" i="14"/>
  <c r="Q214" i="14"/>
  <c r="Q260" i="14"/>
  <c r="Q335" i="14"/>
  <c r="Q1134" i="14"/>
  <c r="Q1054" i="14"/>
  <c r="Q731" i="14"/>
  <c r="Q1037" i="14"/>
  <c r="Q543" i="14"/>
  <c r="Q856" i="14"/>
  <c r="Q771" i="14"/>
  <c r="Q1023" i="14"/>
  <c r="Q777" i="14"/>
  <c r="Q306" i="14"/>
  <c r="Q71" i="14"/>
  <c r="Q393" i="14"/>
  <c r="Q312" i="14"/>
  <c r="Q479" i="14"/>
  <c r="Q954" i="14"/>
  <c r="Q611" i="14"/>
  <c r="Q818" i="14"/>
  <c r="H53" i="27"/>
  <c r="Q621" i="14"/>
  <c r="Q1007" i="14"/>
  <c r="Q905" i="14"/>
  <c r="Q645" i="14"/>
  <c r="Q11" i="14"/>
  <c r="Q563" i="14"/>
  <c r="Q644" i="14"/>
  <c r="H1627" i="27"/>
  <c r="Q72" i="14"/>
  <c r="Q1082" i="14"/>
  <c r="Q1021" i="14"/>
  <c r="Q1143" i="14"/>
  <c r="Q558" i="14"/>
  <c r="Q995" i="14"/>
  <c r="Q1128" i="14"/>
  <c r="Q895" i="14"/>
  <c r="Q879" i="14"/>
  <c r="Q1022" i="14"/>
  <c r="Q1147" i="14"/>
  <c r="Q1084" i="14"/>
  <c r="Q1194" i="14"/>
  <c r="Q745" i="14"/>
  <c r="Q951" i="14"/>
  <c r="Q681" i="14"/>
  <c r="Q767" i="14"/>
  <c r="Q387" i="14"/>
  <c r="Q947" i="14"/>
  <c r="Q1104" i="14"/>
  <c r="Q285" i="14"/>
  <c r="Q850" i="14"/>
  <c r="Q1098" i="14"/>
  <c r="Q1170" i="14"/>
  <c r="Q625" i="14"/>
  <c r="Q775" i="14"/>
  <c r="Q533" i="14"/>
  <c r="Q872" i="14"/>
  <c r="Q297" i="14"/>
  <c r="Q770" i="14"/>
  <c r="Q734" i="14"/>
  <c r="Q692" i="14"/>
  <c r="Q581" i="14"/>
  <c r="Q559" i="14"/>
  <c r="Q871" i="14"/>
  <c r="Q95" i="14"/>
  <c r="Q61" i="14"/>
  <c r="Q431" i="14"/>
  <c r="Q602" i="14"/>
  <c r="H1395" i="27"/>
  <c r="Q627" i="14"/>
  <c r="Q158" i="14"/>
  <c r="Q694" i="14"/>
  <c r="H1559" i="27"/>
  <c r="Q51" i="14"/>
  <c r="H1416" i="27"/>
  <c r="Q136" i="14"/>
  <c r="Q287" i="14"/>
  <c r="Q105" i="14"/>
  <c r="Q217" i="14"/>
  <c r="Q255" i="14"/>
  <c r="Q690" i="14"/>
  <c r="H1543" i="27"/>
  <c r="Q191" i="14"/>
  <c r="Q1182" i="14"/>
  <c r="Q952" i="14"/>
  <c r="Q12" i="14"/>
  <c r="Q357" i="14"/>
  <c r="H1550" i="27"/>
  <c r="Q358" i="14"/>
  <c r="Q857" i="14"/>
  <c r="Q752" i="14"/>
  <c r="Q125" i="14"/>
  <c r="Q49" i="14"/>
  <c r="H1327" i="27"/>
  <c r="H1302" i="27"/>
  <c r="Q634" i="14"/>
  <c r="H1398" i="27"/>
  <c r="H721" i="27"/>
  <c r="Q143" i="14"/>
  <c r="H1636" i="27"/>
  <c r="Q458" i="14"/>
  <c r="H950" i="27"/>
  <c r="Q480" i="14"/>
  <c r="Q152" i="14"/>
  <c r="H952" i="27"/>
  <c r="Q135" i="14"/>
  <c r="H1440" i="27"/>
  <c r="H1494" i="27"/>
  <c r="H1326" i="27"/>
  <c r="Q345" i="14"/>
  <c r="H1592" i="27"/>
  <c r="Q384" i="14"/>
  <c r="Q429" i="14"/>
  <c r="H1597" i="27"/>
  <c r="H1003" i="27"/>
  <c r="H1432" i="27"/>
  <c r="H1249" i="27"/>
  <c r="H1285" i="27"/>
  <c r="H611" i="27"/>
  <c r="H542" i="27"/>
  <c r="Q1073" i="14"/>
  <c r="Q1008" i="14"/>
  <c r="Q1125" i="14"/>
  <c r="Q757" i="14"/>
  <c r="Q732" i="14"/>
  <c r="Q1110" i="14"/>
  <c r="Q1166" i="14"/>
  <c r="Q870" i="14"/>
  <c r="Q1011" i="14"/>
  <c r="Q790" i="14"/>
  <c r="Q1075" i="14"/>
  <c r="Q331" i="14"/>
  <c r="Q828" i="14"/>
  <c r="Q1015" i="14"/>
  <c r="Q1032" i="14"/>
  <c r="Q716" i="14"/>
  <c r="Q412" i="14"/>
  <c r="Q802" i="14"/>
  <c r="Q1209" i="14"/>
  <c r="Q277" i="14"/>
  <c r="Q878" i="14"/>
  <c r="Q1202" i="14"/>
  <c r="Q1121" i="14"/>
  <c r="Q161" i="14"/>
  <c r="Q568" i="14"/>
  <c r="Q652" i="14"/>
  <c r="Q538" i="14"/>
  <c r="Q410" i="14"/>
  <c r="Q719" i="14"/>
  <c r="Q409" i="14"/>
  <c r="Q1201" i="14"/>
  <c r="Q491" i="14"/>
  <c r="Q126" i="14"/>
  <c r="Q799" i="14"/>
  <c r="Q326" i="14"/>
  <c r="Q746" i="14"/>
  <c r="H1370" i="27"/>
  <c r="Q1230" i="14"/>
  <c r="Q1199" i="14"/>
  <c r="Q1102" i="14"/>
  <c r="Q1220" i="14"/>
  <c r="Q552" i="14"/>
  <c r="H1253" i="27"/>
  <c r="Q495" i="14"/>
  <c r="Q176" i="14"/>
  <c r="Q314" i="14"/>
  <c r="Q262" i="14"/>
  <c r="H620" i="27"/>
  <c r="Q1234" i="14"/>
  <c r="Q69" i="14"/>
  <c r="H1423" i="27"/>
  <c r="Q525" i="14"/>
  <c r="Q641" i="14"/>
  <c r="Q320" i="14"/>
  <c r="Q1074" i="14"/>
  <c r="Q529" i="14"/>
  <c r="H1486" i="27"/>
  <c r="Q59" i="14"/>
  <c r="Q230" i="14"/>
  <c r="Q86" i="14"/>
  <c r="Q60" i="14"/>
  <c r="Q560" i="14"/>
  <c r="Q299" i="14"/>
  <c r="H1473" i="27"/>
  <c r="H1661" i="27"/>
  <c r="Q235" i="14"/>
  <c r="Q294" i="14"/>
  <c r="Q782" i="14"/>
  <c r="Q1072" i="14"/>
  <c r="Q1200" i="14"/>
  <c r="Q800" i="14"/>
  <c r="Q363" i="14"/>
  <c r="Q837" i="14"/>
  <c r="Q1012" i="14"/>
  <c r="Q1149" i="14"/>
  <c r="Q840" i="14"/>
  <c r="Q1001" i="14"/>
  <c r="Q783" i="14"/>
  <c r="Q1066" i="14"/>
  <c r="Q1119" i="14"/>
  <c r="Q729" i="14"/>
  <c r="Q806" i="14"/>
  <c r="Q1153" i="14"/>
  <c r="Q691" i="14"/>
  <c r="Q403" i="14"/>
  <c r="Q751" i="14"/>
  <c r="Q1176" i="14"/>
  <c r="Q160" i="14"/>
  <c r="Q867" i="14"/>
  <c r="Q1168" i="14"/>
  <c r="Q816" i="14"/>
  <c r="Q844" i="14"/>
  <c r="Q124" i="14"/>
  <c r="Q417" i="14"/>
  <c r="Q555" i="14"/>
  <c r="Q8" i="14"/>
  <c r="Q1039" i="14"/>
  <c r="Q311" i="14"/>
  <c r="Q877" i="14"/>
  <c r="Q465" i="14"/>
  <c r="Q1228" i="14"/>
  <c r="Q440" i="14"/>
  <c r="H1674" i="27"/>
  <c r="Q832" i="14"/>
  <c r="H1200" i="27"/>
  <c r="Q402" i="14"/>
  <c r="Q1092" i="14"/>
  <c r="Q890" i="14"/>
  <c r="Q267" i="14"/>
  <c r="Q549" i="14"/>
  <c r="H1364" i="27"/>
  <c r="Q66" i="14"/>
  <c r="Q620" i="14"/>
  <c r="Q292" i="14"/>
  <c r="Q14" i="14"/>
  <c r="H1000" i="27"/>
  <c r="Q58" i="14"/>
  <c r="Q115" i="14"/>
  <c r="H1716" i="27"/>
  <c r="Q334" i="14"/>
  <c r="Q601" i="14"/>
  <c r="Q298" i="14"/>
  <c r="Q774" i="14"/>
  <c r="Q396" i="14"/>
  <c r="H1472" i="27"/>
  <c r="Q190" i="14"/>
  <c r="Q132" i="14"/>
  <c r="Q643" i="14"/>
  <c r="Q586" i="14"/>
  <c r="Q92" i="14"/>
  <c r="Q1115" i="14"/>
  <c r="H1611" i="27"/>
  <c r="H1534" i="27"/>
  <c r="Q353" i="14"/>
  <c r="Q1062" i="14"/>
  <c r="Q1017" i="14"/>
  <c r="Q1045" i="14"/>
  <c r="Q822" i="14"/>
  <c r="Q1212" i="14"/>
  <c r="Q1223" i="14"/>
  <c r="Q1132" i="14"/>
  <c r="Q1218" i="14"/>
  <c r="Q1064" i="14"/>
  <c r="Q766" i="14"/>
  <c r="Q881" i="14"/>
  <c r="Q1145" i="14"/>
  <c r="Q804" i="14"/>
  <c r="Q754" i="14"/>
  <c r="Q1006" i="14"/>
  <c r="Q155" i="14"/>
  <c r="Q338" i="14"/>
  <c r="Q240" i="14"/>
  <c r="Q22" i="14"/>
  <c r="Q254" i="14"/>
  <c r="Q282" i="14"/>
  <c r="Q80" i="14"/>
  <c r="Q244" i="14"/>
  <c r="Q137" i="14"/>
  <c r="Q284" i="14"/>
  <c r="Q1144" i="14"/>
  <c r="Q1150" i="14"/>
  <c r="Q264" i="14"/>
  <c r="Q381" i="14"/>
  <c r="Q94" i="14"/>
  <c r="Q99" i="14"/>
  <c r="Q278" i="14"/>
  <c r="Q1122" i="14"/>
  <c r="Q391" i="14"/>
  <c r="H961" i="27"/>
  <c r="Q567" i="14"/>
  <c r="Q707" i="14"/>
  <c r="Q978" i="14"/>
  <c r="Q747" i="14"/>
  <c r="Q475" i="14"/>
  <c r="H1536" i="27"/>
  <c r="Q550" i="14"/>
  <c r="Q366" i="14"/>
  <c r="Q595" i="14"/>
  <c r="Q673" i="14"/>
  <c r="Q676" i="14"/>
  <c r="Q178" i="14"/>
  <c r="Q578" i="14"/>
  <c r="Q361" i="14"/>
  <c r="Q154" i="14"/>
  <c r="Q218" i="14"/>
  <c r="Q660" i="14"/>
  <c r="Q609" i="14"/>
  <c r="Q185" i="14"/>
  <c r="Q477" i="14"/>
  <c r="Q283" i="14"/>
  <c r="Q118" i="14"/>
  <c r="Q18" i="14"/>
  <c r="Q902" i="14"/>
  <c r="Q103" i="14"/>
  <c r="Q367" i="14"/>
  <c r="H1517" i="27"/>
  <c r="Q1042" i="14"/>
  <c r="Q977" i="14"/>
  <c r="Q655" i="14"/>
  <c r="Q701" i="14"/>
  <c r="Q545" i="14"/>
  <c r="Q819" i="14"/>
  <c r="Q1196" i="14"/>
  <c r="Q824" i="14"/>
  <c r="Q1055" i="14"/>
  <c r="Q976" i="14"/>
  <c r="Q1000" i="14"/>
  <c r="Q1003" i="14"/>
  <c r="Q861" i="14"/>
  <c r="Q727" i="14"/>
  <c r="Q833" i="14"/>
  <c r="Q683" i="14"/>
  <c r="Q290" i="14"/>
  <c r="Q411" i="14"/>
  <c r="Q541" i="14"/>
  <c r="Q416" i="14"/>
  <c r="Q598" i="14"/>
  <c r="Q512" i="14"/>
  <c r="Q593" i="14"/>
  <c r="Q236" i="14"/>
  <c r="Q522" i="14"/>
  <c r="Q460" i="14"/>
  <c r="Q1204" i="14"/>
  <c r="Q901" i="14"/>
  <c r="Q985" i="14"/>
  <c r="Q392" i="14"/>
  <c r="Q622" i="14"/>
  <c r="Q574" i="14"/>
  <c r="Q583" i="14"/>
  <c r="Q472" i="14"/>
  <c r="H1569" i="27"/>
  <c r="Q123" i="14"/>
  <c r="Q127" i="14"/>
  <c r="Q864" i="14"/>
  <c r="Q765" i="14"/>
  <c r="Q517" i="14"/>
  <c r="Q594" i="14"/>
  <c r="Q288" i="14"/>
  <c r="Q571" i="14"/>
  <c r="Q170" i="14"/>
  <c r="Q1232" i="14"/>
  <c r="Q85" i="14"/>
  <c r="H941" i="27"/>
  <c r="H1730" i="27"/>
  <c r="Q52" i="14"/>
  <c r="Q263" i="14"/>
  <c r="Q789" i="14"/>
  <c r="Q238" i="14"/>
  <c r="Q500" i="14"/>
  <c r="Q916" i="14"/>
  <c r="Q79" i="14"/>
  <c r="Q632" i="14"/>
  <c r="Q630" i="14"/>
  <c r="Q348" i="14"/>
  <c r="Q196" i="14"/>
  <c r="Q469" i="14"/>
  <c r="Q156" i="14"/>
  <c r="H1092" i="27"/>
  <c r="Q760" i="14"/>
  <c r="H1719" i="27"/>
  <c r="H1709" i="27"/>
  <c r="Q104" i="14"/>
  <c r="Q281" i="14"/>
  <c r="H423" i="27"/>
  <c r="Q38" i="14"/>
  <c r="H1284" i="27"/>
  <c r="H196" i="27"/>
  <c r="H1515" i="27"/>
  <c r="Q242" i="14"/>
  <c r="H1645" i="27"/>
  <c r="Q223" i="14"/>
  <c r="Q87" i="14"/>
  <c r="H1393" i="27"/>
  <c r="Q163" i="14"/>
  <c r="H1492" i="27"/>
  <c r="H1657" i="27"/>
  <c r="Q972" i="14"/>
  <c r="H175" i="27"/>
  <c r="H601" i="27"/>
  <c r="Q177" i="14"/>
  <c r="H1499" i="27"/>
  <c r="Q945" i="14"/>
  <c r="Q686" i="14"/>
  <c r="Q988" i="14"/>
  <c r="Q918" i="14"/>
  <c r="Q989" i="14"/>
  <c r="Q720" i="14"/>
  <c r="Q1053" i="14"/>
  <c r="Q996" i="14"/>
  <c r="Q1034" i="14"/>
  <c r="Q939" i="14"/>
  <c r="Q1195" i="14"/>
  <c r="Q964" i="14"/>
  <c r="Q986" i="14"/>
  <c r="Q75" i="14"/>
  <c r="Q569" i="14"/>
  <c r="Q753" i="14"/>
  <c r="Q847" i="14"/>
  <c r="Q1019" i="14"/>
  <c r="Q721" i="14"/>
  <c r="Q920" i="14"/>
  <c r="Q164" i="14"/>
  <c r="Q882" i="14"/>
  <c r="Q438" i="14"/>
  <c r="Q956" i="14"/>
  <c r="Q937" i="14"/>
  <c r="Q699" i="14"/>
  <c r="Q1089" i="14"/>
  <c r="Q797" i="14"/>
  <c r="Q974" i="14"/>
  <c r="Q859" i="14"/>
  <c r="Q654" i="14"/>
  <c r="Q597" i="14"/>
  <c r="H1236" i="27"/>
  <c r="Q81" i="14"/>
  <c r="Q216" i="14"/>
  <c r="Q111" i="14"/>
  <c r="Q661" i="14"/>
  <c r="Q688" i="14"/>
  <c r="Q897" i="14"/>
  <c r="Q1077" i="14"/>
  <c r="Q88" i="14"/>
  <c r="Q40" i="14"/>
  <c r="Q153" i="14"/>
  <c r="Q636" i="14"/>
  <c r="Q159" i="14"/>
  <c r="Q1151" i="14"/>
  <c r="Q47" i="14"/>
  <c r="H818" i="27"/>
  <c r="Q669" i="14"/>
  <c r="Q414" i="14"/>
  <c r="Q113" i="14"/>
  <c r="Q536" i="14"/>
  <c r="Q165" i="14"/>
  <c r="Q362" i="14"/>
  <c r="Q635" i="14"/>
  <c r="Q505" i="14"/>
  <c r="Q960" i="14"/>
  <c r="Q537" i="14"/>
  <c r="Q36" i="14"/>
  <c r="Q497" i="14"/>
  <c r="Q930" i="14"/>
  <c r="Q667" i="14"/>
  <c r="H189" i="27"/>
  <c r="Q321" i="14"/>
  <c r="H1109" i="27"/>
  <c r="H644" i="27"/>
  <c r="H1359" i="27"/>
  <c r="Q303" i="14"/>
  <c r="Q289" i="14"/>
  <c r="H851" i="27"/>
  <c r="Q605" i="14"/>
  <c r="H1366" i="27"/>
  <c r="H678" i="27"/>
  <c r="H1679" i="27"/>
  <c r="Q744" i="14"/>
  <c r="H1640" i="27"/>
  <c r="Q168" i="14"/>
  <c r="Q27" i="14"/>
  <c r="H380" i="27"/>
  <c r="H1203" i="27"/>
  <c r="Q709" i="14"/>
  <c r="H1053" i="27"/>
  <c r="H50" i="27"/>
  <c r="Q899" i="14"/>
  <c r="H565" i="27"/>
  <c r="H1635" i="27"/>
  <c r="H955" i="27"/>
  <c r="Q84" i="14"/>
  <c r="H762" i="27"/>
  <c r="Q557" i="14"/>
  <c r="H700" i="27"/>
  <c r="Q982" i="14"/>
  <c r="Q562" i="14"/>
  <c r="Q672" i="14"/>
  <c r="Q706" i="14"/>
  <c r="Q668" i="14"/>
  <c r="Q836" i="14"/>
  <c r="Q1138" i="14"/>
  <c r="Q979" i="14"/>
  <c r="Q938" i="14"/>
  <c r="Q355" i="14"/>
  <c r="Q1009" i="14"/>
  <c r="Q949" i="14"/>
  <c r="Q969" i="14"/>
  <c r="Q523" i="14"/>
  <c r="Q585" i="14"/>
  <c r="Q898" i="14"/>
  <c r="Q940" i="14"/>
  <c r="Q914" i="14"/>
  <c r="Q1189" i="14"/>
  <c r="Q814" i="14"/>
  <c r="Q266" i="14"/>
  <c r="Q1191" i="14"/>
  <c r="Q885" i="14"/>
  <c r="Q839" i="14"/>
  <c r="Q1041" i="14"/>
  <c r="Q1076" i="14"/>
  <c r="Q1010" i="14"/>
  <c r="Q315" i="14"/>
  <c r="Q1061" i="14"/>
  <c r="Q657" i="14"/>
  <c r="Q481" i="14"/>
  <c r="H1585" i="27"/>
  <c r="H1615" i="27"/>
  <c r="Q1107" i="14"/>
  <c r="Q656" i="14"/>
  <c r="Q83" i="14"/>
  <c r="Q383" i="14"/>
  <c r="Q401" i="14"/>
  <c r="Q1165" i="14"/>
  <c r="Q57" i="14"/>
  <c r="Q322" i="14"/>
  <c r="Q180" i="14"/>
  <c r="Q1070" i="14"/>
  <c r="Q398" i="14"/>
  <c r="Q997" i="14"/>
  <c r="Q68" i="14"/>
  <c r="Q222" i="14"/>
  <c r="Q596" i="14"/>
  <c r="Q422" i="14"/>
  <c r="Q389" i="14"/>
  <c r="Q400" i="14"/>
  <c r="Q489" i="14"/>
  <c r="Q463" i="14"/>
  <c r="Q482" i="14"/>
  <c r="Q730" i="14"/>
  <c r="Q44" i="14"/>
  <c r="Q145" i="14"/>
  <c r="Q188" i="14"/>
  <c r="Q213" i="14"/>
  <c r="Q572" i="14"/>
  <c r="Q704" i="14"/>
  <c r="Q888" i="14"/>
  <c r="H1182" i="27"/>
  <c r="Q239" i="14"/>
  <c r="H124" i="27"/>
  <c r="H1430" i="27"/>
  <c r="H1112" i="27"/>
  <c r="Q528" i="14"/>
  <c r="Q333" i="14"/>
  <c r="H483" i="27"/>
  <c r="Q224" i="14"/>
  <c r="H798" i="27"/>
  <c r="H697" i="27"/>
  <c r="H101" i="27"/>
  <c r="Q181" i="14"/>
  <c r="H420" i="27"/>
  <c r="Q513" i="14"/>
  <c r="H566" i="27"/>
  <c r="H1705" i="27"/>
  <c r="H1390" i="27"/>
  <c r="Q210" i="14"/>
  <c r="H685" i="27"/>
  <c r="H1547" i="27"/>
  <c r="Q450" i="14"/>
  <c r="H1265" i="27"/>
  <c r="H804" i="27"/>
  <c r="H406" i="27"/>
  <c r="H1032" i="27"/>
  <c r="H1538" i="27"/>
  <c r="H44" i="27"/>
  <c r="H719" i="27"/>
  <c r="Q980" i="14"/>
  <c r="Q554" i="14"/>
  <c r="Q900" i="14"/>
  <c r="Q490" i="14"/>
  <c r="Q896" i="14"/>
  <c r="Q508" i="14"/>
  <c r="Q936" i="14"/>
  <c r="Q1172" i="14"/>
  <c r="Q664" i="14"/>
  <c r="Q378" i="14"/>
  <c r="Q971" i="14"/>
  <c r="Q1067" i="14"/>
  <c r="Q705" i="14"/>
  <c r="Q1100" i="14"/>
  <c r="Q564" i="14"/>
  <c r="Q1178" i="14"/>
  <c r="Q1079" i="14"/>
  <c r="Q1095" i="14"/>
  <c r="Q1207" i="14"/>
  <c r="Q293" i="14"/>
  <c r="Q689" i="14"/>
  <c r="Q1083" i="14"/>
  <c r="Q1081" i="14"/>
  <c r="Q29" i="14"/>
  <c r="Q606" i="14"/>
  <c r="Q755" i="14"/>
  <c r="Q1088" i="14"/>
  <c r="Q279" i="14"/>
  <c r="Q1024" i="14"/>
  <c r="Q835" i="14"/>
  <c r="Q457" i="14"/>
  <c r="Q674" i="14"/>
  <c r="Q273" i="14"/>
  <c r="Q678" i="14"/>
  <c r="Q968" i="14"/>
  <c r="Q208" i="14"/>
  <c r="Q202" i="14"/>
  <c r="Q237" i="14"/>
  <c r="Q893" i="14"/>
  <c r="Q616" i="14"/>
  <c r="Q633" i="14"/>
  <c r="Q492" i="14"/>
  <c r="Q98" i="14"/>
  <c r="Q106" i="14"/>
  <c r="Q817" i="14"/>
  <c r="Q251" i="14"/>
  <c r="Q684" i="14"/>
  <c r="Q166" i="14"/>
  <c r="Q693" i="14"/>
  <c r="Q144" i="14"/>
  <c r="Q516" i="14"/>
  <c r="Q112" i="14"/>
  <c r="Q494" i="14"/>
  <c r="Q257" i="14"/>
  <c r="Q573" i="14"/>
  <c r="Q1185" i="14"/>
  <c r="Q32" i="14"/>
  <c r="Q462" i="14"/>
  <c r="Q1205" i="14"/>
  <c r="Q148" i="14"/>
  <c r="Q589" i="14"/>
  <c r="Q509" i="14"/>
  <c r="H540" i="27"/>
  <c r="Q628" i="14"/>
  <c r="H507" i="27"/>
  <c r="H1583" i="27"/>
  <c r="H712" i="27"/>
  <c r="Q171" i="14"/>
  <c r="Q261" i="14"/>
  <c r="H989" i="27"/>
  <c r="Q917" i="14"/>
  <c r="H1643" i="27"/>
  <c r="H1545" i="27"/>
  <c r="H366" i="27"/>
  <c r="Q122" i="14"/>
  <c r="H1282" i="27"/>
  <c r="Q708" i="14"/>
  <c r="Q659" i="14"/>
  <c r="Q703" i="14"/>
  <c r="Q93" i="14"/>
  <c r="Q700" i="14"/>
  <c r="Q697" i="14"/>
  <c r="Q1028" i="14"/>
  <c r="Q738" i="14"/>
  <c r="Q228" i="14"/>
  <c r="Q370" i="14"/>
  <c r="Q486" i="14"/>
  <c r="Q1026" i="14"/>
  <c r="Q1044" i="14"/>
  <c r="Q750" i="14"/>
  <c r="Q1197" i="14"/>
  <c r="Q359" i="14"/>
  <c r="Q561" i="14"/>
  <c r="Q1057" i="14"/>
  <c r="Q1126" i="14"/>
  <c r="Q308" i="14"/>
  <c r="Q948" i="14"/>
  <c r="Q1031" i="14"/>
  <c r="Q441" i="14"/>
  <c r="Q1167" i="14"/>
  <c r="Q535" i="14"/>
  <c r="Q1203" i="14"/>
  <c r="Q316" i="14"/>
  <c r="Q615" i="14"/>
  <c r="Q820" i="14"/>
  <c r="Q179" i="14"/>
  <c r="Q499" i="14"/>
  <c r="Q743" i="14"/>
  <c r="Q56" i="14"/>
  <c r="Q613" i="14"/>
  <c r="Q270" i="14"/>
  <c r="Q55" i="14"/>
  <c r="Q959" i="14"/>
  <c r="Q276" i="14"/>
  <c r="Q30" i="14"/>
  <c r="Q570" i="14"/>
  <c r="Q809" i="14"/>
  <c r="Q503" i="14"/>
  <c r="Q647" i="14"/>
  <c r="Q226" i="14"/>
  <c r="Q1184" i="14"/>
  <c r="Q227" i="14"/>
  <c r="Q53" i="14"/>
  <c r="Q16" i="14"/>
  <c r="Q139" i="14"/>
  <c r="Q82" i="14"/>
  <c r="Q207" i="14"/>
  <c r="Q256" i="14"/>
  <c r="Q420" i="14"/>
  <c r="Q233" i="14"/>
  <c r="Q696" i="14"/>
  <c r="Q39" i="14"/>
  <c r="Q588" i="14"/>
  <c r="Q388" i="14"/>
  <c r="Q1214" i="14"/>
  <c r="Q815" i="14"/>
  <c r="Q28" i="14"/>
  <c r="Q1229" i="14"/>
  <c r="H42" i="27"/>
  <c r="H1718" i="27"/>
  <c r="H408" i="27"/>
  <c r="H1012" i="27"/>
  <c r="H745" i="27"/>
  <c r="Q291" i="14"/>
  <c r="Q248" i="14"/>
  <c r="H481" i="27"/>
  <c r="Q50" i="14"/>
  <c r="H1638" i="27"/>
  <c r="Q192" i="14"/>
  <c r="H1506" i="27"/>
  <c r="H1328" i="27"/>
  <c r="Q454" i="14"/>
  <c r="H1388" i="27"/>
  <c r="H1321" i="27"/>
  <c r="Q67" i="14"/>
  <c r="Q37" i="14"/>
  <c r="H1082" i="27"/>
  <c r="Q519" i="14"/>
  <c r="H957" i="27"/>
  <c r="H1030" i="27"/>
  <c r="H764" i="27"/>
  <c r="Q813" i="14"/>
  <c r="H1684" i="27"/>
  <c r="H1694" i="27"/>
  <c r="H91" i="27"/>
  <c r="H1057" i="27"/>
  <c r="H188" i="27"/>
  <c r="H293" i="27"/>
  <c r="H1252" i="27"/>
  <c r="H1428" i="27"/>
  <c r="H808" i="27"/>
  <c r="H1574" i="27"/>
  <c r="H1288" i="27"/>
  <c r="H56" i="27"/>
  <c r="H827" i="27"/>
  <c r="H261" i="27"/>
  <c r="H1618" i="27"/>
  <c r="H1692" i="27"/>
  <c r="H177" i="27"/>
  <c r="H877" i="27"/>
  <c r="H1407" i="27"/>
  <c r="H879" i="27"/>
  <c r="H667" i="27"/>
  <c r="H875" i="27"/>
  <c r="H1172" i="27"/>
  <c r="H1654" i="27"/>
  <c r="H1374" i="27"/>
  <c r="H1678" i="27"/>
  <c r="H805" i="27"/>
  <c r="H135" i="27"/>
  <c r="H1163" i="27"/>
  <c r="H1141" i="27"/>
  <c r="H632" i="27"/>
  <c r="H140" i="27"/>
  <c r="Q981" i="14"/>
  <c r="Q651" i="14"/>
  <c r="Q715" i="14"/>
  <c r="Q758" i="14"/>
  <c r="Q711" i="14"/>
  <c r="Q1186" i="14"/>
  <c r="Q631" i="14"/>
  <c r="Q991" i="14"/>
  <c r="Q252" i="14"/>
  <c r="Q341" i="14"/>
  <c r="Q1060" i="14"/>
  <c r="Q501" i="14"/>
  <c r="Q992" i="14"/>
  <c r="Q768" i="14"/>
  <c r="Q845" i="14"/>
  <c r="Q395" i="14"/>
  <c r="Q592" i="14"/>
  <c r="Q1222" i="14"/>
  <c r="Q435" i="14"/>
  <c r="Q464" i="14"/>
  <c r="Q873" i="14"/>
  <c r="Q784" i="14"/>
  <c r="Q941" i="14"/>
  <c r="Q212" i="14"/>
  <c r="Q629" i="14"/>
  <c r="Q803" i="14"/>
  <c r="Q961" i="14"/>
  <c r="Q639" i="14"/>
  <c r="Q858" i="14"/>
  <c r="Q649" i="14"/>
  <c r="Q340" i="14"/>
  <c r="Q846" i="14"/>
  <c r="Q663" i="14"/>
  <c r="Q677" i="14"/>
  <c r="Q200" i="14"/>
  <c r="Q741" i="14"/>
  <c r="Q808" i="14"/>
  <c r="Q780" i="14"/>
  <c r="Q451" i="14"/>
  <c r="Q530" i="14"/>
  <c r="Q9" i="14"/>
  <c r="Q778" i="14"/>
  <c r="Q1154" i="14"/>
  <c r="Q675" i="14"/>
  <c r="Q540" i="14"/>
  <c r="Q712" i="14"/>
  <c r="Q318" i="14"/>
  <c r="Q1068" i="14"/>
  <c r="Q258" i="14"/>
  <c r="Q46" i="14"/>
  <c r="Q1162" i="14"/>
  <c r="Q506" i="14"/>
  <c r="Q436" i="14"/>
  <c r="Q580" i="14"/>
  <c r="Q521" i="14"/>
  <c r="Q116" i="14"/>
  <c r="Q1177" i="14"/>
  <c r="Q507" i="14"/>
  <c r="Q1133" i="14"/>
  <c r="Q764" i="14"/>
  <c r="Q323" i="14"/>
  <c r="Q65" i="14"/>
  <c r="H911" i="27"/>
  <c r="H64" i="27"/>
  <c r="H1714" i="27"/>
  <c r="H1683" i="27"/>
  <c r="H405" i="27"/>
  <c r="H1551" i="27"/>
  <c r="Q204" i="14"/>
  <c r="H58" i="27"/>
  <c r="H1277" i="27"/>
  <c r="H847" i="27"/>
  <c r="H1680" i="27"/>
  <c r="H1713" i="27"/>
  <c r="Q514" i="14"/>
  <c r="H1290" i="27"/>
  <c r="H1614" i="27"/>
  <c r="Q203" i="14"/>
  <c r="H1410" i="27"/>
  <c r="H940" i="27"/>
  <c r="Q776" i="14"/>
  <c r="Q13" i="14"/>
  <c r="H1619" i="27"/>
  <c r="Q247" i="14"/>
  <c r="H933" i="27"/>
  <c r="H482" i="27"/>
  <c r="H1105" i="27"/>
  <c r="Q313" i="14"/>
  <c r="H1533" i="27"/>
  <c r="Q1233" i="14"/>
  <c r="Q973" i="14"/>
  <c r="Q935" i="14"/>
  <c r="Q542" i="14"/>
  <c r="Q946" i="14"/>
  <c r="Q791" i="14"/>
  <c r="H488" i="27"/>
  <c r="H701" i="27"/>
  <c r="H1510" i="27"/>
  <c r="Q792" i="14"/>
  <c r="H1079" i="27"/>
  <c r="Q119" i="14"/>
  <c r="H978" i="27"/>
  <c r="H1549" i="27"/>
  <c r="H608" i="27"/>
  <c r="Q427" i="14"/>
  <c r="H1272" i="27"/>
  <c r="H1689" i="27"/>
  <c r="H839" i="27"/>
  <c r="H128" i="27"/>
  <c r="H1226" i="27"/>
  <c r="H238" i="27"/>
  <c r="H1024" i="27"/>
  <c r="H1261" i="27"/>
  <c r="H1119" i="27"/>
  <c r="H1454" i="27"/>
  <c r="H1711" i="27"/>
  <c r="H1392" i="27"/>
  <c r="H1507" i="27"/>
  <c r="H1096" i="27"/>
  <c r="H1098" i="27"/>
  <c r="H1037" i="27"/>
  <c r="H629" i="27"/>
  <c r="H692" i="27"/>
  <c r="H1375" i="27"/>
  <c r="Q650" i="14"/>
  <c r="H1586" i="27"/>
  <c r="H210" i="27"/>
  <c r="H696" i="27"/>
  <c r="H1031" i="27"/>
  <c r="H298" i="27"/>
  <c r="H1695" i="27"/>
  <c r="H1656" i="27"/>
  <c r="H1068" i="27"/>
  <c r="H1331" i="27"/>
  <c r="H780" i="27"/>
  <c r="H1682" i="27"/>
  <c r="H766" i="27"/>
  <c r="H311" i="27"/>
  <c r="H201" i="27"/>
  <c r="H1528" i="27"/>
  <c r="H1262" i="27"/>
  <c r="H294" i="27"/>
  <c r="H65" i="27"/>
  <c r="H474" i="27"/>
  <c r="H1257" i="27"/>
  <c r="H66" i="27"/>
  <c r="H413" i="27"/>
  <c r="H263" i="27"/>
  <c r="H308" i="27"/>
  <c r="H336" i="27"/>
  <c r="H687" i="27"/>
  <c r="H543" i="27"/>
  <c r="H1702" i="27"/>
  <c r="H1666" i="27"/>
  <c r="H1222" i="27"/>
  <c r="H1708" i="27"/>
  <c r="H499" i="27"/>
  <c r="H1540" i="27"/>
  <c r="H1598" i="27"/>
  <c r="H795" i="27"/>
  <c r="H1165" i="27"/>
  <c r="H399" i="27"/>
  <c r="H881" i="27"/>
  <c r="H1347" i="27"/>
  <c r="H943" i="27"/>
  <c r="Q74" i="14"/>
  <c r="H912" i="27"/>
  <c r="H1537" i="27"/>
  <c r="Q795" i="14"/>
  <c r="Q1187" i="14"/>
  <c r="Q175" i="14"/>
  <c r="Q807" i="14"/>
  <c r="Q317" i="14"/>
  <c r="H93" i="27"/>
  <c r="H1175" i="27"/>
  <c r="H1059" i="27"/>
  <c r="Q350" i="14"/>
  <c r="H1071" i="27"/>
  <c r="Q187" i="14"/>
  <c r="Q215" i="14"/>
  <c r="H1136" i="27"/>
  <c r="H1415" i="27"/>
  <c r="H1699" i="27"/>
  <c r="H221" i="27"/>
  <c r="H1575" i="27"/>
  <c r="H1110" i="27"/>
  <c r="H770" i="27"/>
  <c r="H894" i="27"/>
  <c r="H1035" i="27"/>
  <c r="H292" i="27"/>
  <c r="H1675" i="27"/>
  <c r="H856" i="27"/>
  <c r="H1495" i="27"/>
  <c r="H1039" i="27"/>
  <c r="H691" i="27"/>
  <c r="H1650" i="27"/>
  <c r="H1127" i="27"/>
  <c r="H1525" i="27"/>
  <c r="H591" i="27"/>
  <c r="H1315" i="27"/>
  <c r="H763" i="27"/>
  <c r="H511" i="27"/>
  <c r="H967" i="27"/>
  <c r="H530" i="27"/>
  <c r="H1571" i="27"/>
  <c r="Q532" i="14"/>
  <c r="H1014" i="27"/>
  <c r="H433" i="27"/>
  <c r="H92" i="27"/>
  <c r="H1289" i="27"/>
  <c r="H1496" i="27"/>
  <c r="H515" i="27"/>
  <c r="H1641" i="27"/>
  <c r="H333" i="27"/>
  <c r="H170" i="27"/>
  <c r="H1688" i="27"/>
  <c r="H1728" i="27"/>
  <c r="H360" i="27"/>
  <c r="H1260" i="27"/>
  <c r="Q274" i="14"/>
  <c r="H577" i="27"/>
  <c r="H757" i="27"/>
  <c r="H942" i="27"/>
  <c r="H1642" i="27"/>
  <c r="H444" i="27"/>
  <c r="H937" i="27"/>
  <c r="H614" i="27"/>
  <c r="H378" i="27"/>
  <c r="H1075" i="27"/>
  <c r="H384" i="27"/>
  <c r="H94" i="27"/>
  <c r="H337" i="27"/>
  <c r="H229" i="27"/>
  <c r="H640" i="27"/>
  <c r="H1088" i="27"/>
  <c r="H257" i="27"/>
  <c r="H313" i="27"/>
  <c r="H1722" i="27"/>
  <c r="H431" i="27"/>
  <c r="H924" i="27"/>
  <c r="H1239" i="27"/>
  <c r="H1404" i="27"/>
  <c r="H334" i="27"/>
  <c r="H1544" i="27"/>
  <c r="H1286" i="27"/>
  <c r="H849" i="27"/>
  <c r="H153" i="27"/>
  <c r="H1025" i="27"/>
  <c r="H290" i="27"/>
  <c r="H688" i="27"/>
  <c r="Q892" i="14"/>
  <c r="Q922" i="14"/>
  <c r="Q726" i="14"/>
  <c r="Q382" i="14"/>
  <c r="Q456" i="14"/>
  <c r="H1161" i="27"/>
  <c r="H1380" i="27"/>
  <c r="H551" i="27"/>
  <c r="Q199" i="14"/>
  <c r="H1217" i="27"/>
  <c r="Q108" i="14"/>
  <c r="Q23" i="14"/>
  <c r="H440" i="27"/>
  <c r="H718" i="27"/>
  <c r="H1276" i="27"/>
  <c r="H580" i="27"/>
  <c r="H1248" i="27"/>
  <c r="H1270" i="27"/>
  <c r="H1007" i="27"/>
  <c r="H211" i="27"/>
  <c r="H907" i="27"/>
  <c r="H441" i="27"/>
  <c r="H953" i="27"/>
  <c r="H1686" i="27"/>
  <c r="H1577" i="27"/>
  <c r="H454" i="27"/>
  <c r="H1562" i="27"/>
  <c r="H1444" i="27"/>
  <c r="H434" i="27"/>
  <c r="H1142" i="27"/>
  <c r="H1204" i="27"/>
  <c r="H883" i="27"/>
  <c r="H52" i="27"/>
  <c r="H1269" i="27"/>
  <c r="H1184" i="27"/>
  <c r="Q1116" i="14"/>
  <c r="H791" i="27"/>
  <c r="H358" i="27"/>
  <c r="H1278" i="27"/>
  <c r="H1138" i="27"/>
  <c r="H1218" i="27"/>
  <c r="H281" i="27"/>
  <c r="H1062" i="27"/>
  <c r="H693" i="27"/>
  <c r="H1457" i="27"/>
  <c r="H1425" i="27"/>
  <c r="H935" i="27"/>
  <c r="Q399" i="14"/>
  <c r="H1264" i="27"/>
  <c r="H1231" i="27"/>
  <c r="H462" i="27"/>
  <c r="H683" i="27"/>
  <c r="H1108" i="27"/>
  <c r="H363" i="27"/>
  <c r="H1065" i="27"/>
  <c r="H1135" i="27"/>
  <c r="H14" i="27"/>
  <c r="H646" i="27"/>
  <c r="H1238" i="27"/>
  <c r="H1447" i="27"/>
  <c r="H1352" i="27"/>
  <c r="H103" i="27"/>
  <c r="H1673" i="27"/>
  <c r="H1576" i="27"/>
  <c r="H1221" i="27"/>
  <c r="H1095" i="27"/>
  <c r="H774" i="27"/>
  <c r="H689" i="27"/>
  <c r="H590" i="27"/>
  <c r="H1040" i="27"/>
  <c r="H1228" i="27"/>
  <c r="H1512" i="27"/>
  <c r="H1033" i="27"/>
  <c r="H278" i="27"/>
  <c r="H288" i="27"/>
  <c r="H1639" i="27"/>
  <c r="H917" i="27"/>
  <c r="H1474" i="27"/>
  <c r="H1230" i="27"/>
  <c r="H1518" i="27"/>
  <c r="H731" i="27"/>
  <c r="H984" i="27"/>
  <c r="H627" i="27"/>
  <c r="H880" i="27"/>
  <c r="H117" i="27"/>
  <c r="H131" i="27"/>
  <c r="H793" i="27"/>
  <c r="H773" i="27"/>
  <c r="H1049" i="27"/>
  <c r="Q351" i="14"/>
  <c r="H396" i="27"/>
  <c r="Q725" i="14"/>
  <c r="Q186" i="14"/>
  <c r="H1490" i="27"/>
  <c r="H1632" i="27"/>
  <c r="H1487" i="27"/>
  <c r="H1147" i="27"/>
  <c r="H735" i="27"/>
  <c r="H1356" i="27"/>
  <c r="H844" i="27"/>
  <c r="H198" i="27"/>
  <c r="H524" i="27"/>
  <c r="H1170" i="27"/>
  <c r="H1653" i="27"/>
  <c r="H1145" i="27"/>
  <c r="H1267" i="27"/>
  <c r="H1677" i="27"/>
  <c r="H1401" i="27"/>
  <c r="H1310" i="27"/>
  <c r="H271" i="27"/>
  <c r="H1324" i="27"/>
  <c r="H654" i="27"/>
  <c r="H1602" i="27"/>
  <c r="H1255" i="27"/>
  <c r="H1148" i="27"/>
  <c r="Q853" i="14"/>
  <c r="Q825" i="14"/>
  <c r="Q275" i="14"/>
  <c r="Q10" i="14"/>
  <c r="H1367" i="27"/>
  <c r="H158" i="27"/>
  <c r="Q70" i="14"/>
  <c r="Q793" i="14"/>
  <c r="Q134" i="14"/>
  <c r="Q444" i="14"/>
  <c r="Q889" i="14"/>
  <c r="Q590" i="14"/>
  <c r="H1548" i="27"/>
  <c r="Q330" i="14"/>
  <c r="H1067" i="27"/>
  <c r="H67" i="27"/>
  <c r="H1520" i="27"/>
  <c r="H1631" i="27"/>
  <c r="Q642" i="14"/>
  <c r="H1100" i="27"/>
  <c r="H704" i="27"/>
  <c r="H1567" i="27"/>
  <c r="H21" i="27"/>
  <c r="H864" i="27"/>
  <c r="H999" i="27"/>
  <c r="H861" i="27"/>
  <c r="H1475" i="27"/>
  <c r="H144" i="27"/>
  <c r="H835" i="27"/>
  <c r="H1483" i="27"/>
  <c r="H1298" i="27"/>
  <c r="H910" i="27"/>
  <c r="H837" i="27"/>
  <c r="H1696" i="27"/>
  <c r="H1542" i="27"/>
  <c r="H150" i="27"/>
  <c r="H855" i="27"/>
  <c r="H982" i="27"/>
  <c r="H1083" i="27"/>
  <c r="H1094" i="27"/>
  <c r="H968" i="27"/>
  <c r="H642" i="27"/>
  <c r="H529" i="27"/>
  <c r="H655" i="27"/>
  <c r="H1608" i="27"/>
  <c r="H12" i="27"/>
  <c r="H191" i="27"/>
  <c r="H1232" i="27"/>
  <c r="H760" i="27"/>
  <c r="H1497" i="27"/>
  <c r="H1051" i="27"/>
  <c r="H919" i="27"/>
  <c r="H48" i="27"/>
  <c r="H1450" i="27"/>
  <c r="H43" i="27"/>
  <c r="H573" i="27"/>
  <c r="H1121" i="27"/>
  <c r="Q25" i="14"/>
  <c r="H200" i="27"/>
  <c r="H819" i="27"/>
  <c r="H1670" i="27"/>
  <c r="H309" i="27"/>
  <c r="H235" i="27"/>
  <c r="H1140" i="27"/>
  <c r="H342" i="27"/>
  <c r="H151" i="27"/>
  <c r="H1433" i="27"/>
  <c r="H1422" i="27"/>
  <c r="H1224" i="27"/>
  <c r="H1726" i="27"/>
  <c r="H357" i="27"/>
  <c r="H436" i="27"/>
  <c r="Q419" i="14"/>
  <c r="H724" i="27"/>
  <c r="H458" i="27"/>
  <c r="H1455" i="27"/>
  <c r="H147" i="27"/>
  <c r="H521" i="27"/>
  <c r="H863" i="27"/>
  <c r="H1412" i="27"/>
  <c r="H860" i="27"/>
  <c r="H1429" i="27"/>
  <c r="H1362" i="27"/>
  <c r="H381" i="27"/>
  <c r="H1314" i="27"/>
  <c r="H568" i="27"/>
  <c r="H1240" i="27"/>
  <c r="H751" i="27"/>
  <c r="H260" i="27"/>
  <c r="H621" i="27"/>
  <c r="H737" i="27"/>
  <c r="H1467" i="27"/>
  <c r="H651" i="27"/>
  <c r="H85" i="27"/>
  <c r="H300" i="27"/>
  <c r="H330" i="27"/>
  <c r="H1345" i="27"/>
  <c r="H107" i="27"/>
  <c r="H504" i="27"/>
  <c r="H1519" i="27"/>
  <c r="H459" i="27"/>
  <c r="H1426" i="27"/>
  <c r="H1299" i="27"/>
  <c r="H905" i="27"/>
  <c r="H347" i="27"/>
  <c r="H1382" i="27"/>
  <c r="H1648" i="27"/>
  <c r="H850" i="27"/>
  <c r="H1601" i="27"/>
  <c r="Q146" i="14"/>
  <c r="H623" i="27"/>
  <c r="H668" i="27"/>
  <c r="H823" i="27"/>
  <c r="H1478" i="27"/>
  <c r="H407" i="27"/>
  <c r="H660" i="27"/>
  <c r="H1720" i="27"/>
  <c r="H1211" i="27"/>
  <c r="H619" i="27"/>
  <c r="H987" i="27"/>
  <c r="Q1130" i="14"/>
  <c r="Q957" i="14"/>
  <c r="Q728" i="14"/>
  <c r="Q610" i="14"/>
  <c r="Q471" i="14"/>
  <c r="H419" i="27"/>
  <c r="Q110" i="14"/>
  <c r="H733" i="27"/>
  <c r="H382" i="27"/>
  <c r="H412" i="27"/>
  <c r="H1516" i="27"/>
  <c r="Q653" i="14"/>
  <c r="H77" i="27"/>
  <c r="H633" i="27"/>
  <c r="H741" i="27"/>
  <c r="H1297" i="27"/>
  <c r="H1123" i="27"/>
  <c r="H995" i="27"/>
  <c r="H866" i="27"/>
  <c r="H638" i="27"/>
  <c r="H1546" i="27"/>
  <c r="H635" i="27"/>
  <c r="H162" i="27"/>
  <c r="H1074" i="27"/>
  <c r="H1349" i="27"/>
  <c r="H186" i="27"/>
  <c r="H1293" i="27"/>
  <c r="H1724" i="27"/>
  <c r="H490" i="27"/>
  <c r="H1106" i="27"/>
  <c r="H1552" i="27"/>
  <c r="H824" i="27"/>
  <c r="H18" i="27"/>
  <c r="H1343" i="27"/>
  <c r="H232" i="27"/>
  <c r="H707" i="27"/>
  <c r="H369" i="27"/>
  <c r="H552" i="27"/>
  <c r="H645" i="27"/>
  <c r="H730" i="27"/>
  <c r="H605" i="27"/>
  <c r="H1118" i="27"/>
  <c r="H583" i="27"/>
  <c r="H315" i="27"/>
  <c r="H1502" i="27"/>
  <c r="H212" i="27"/>
  <c r="H1389" i="27"/>
  <c r="H1333" i="27"/>
  <c r="H527" i="27"/>
  <c r="Q511" i="14"/>
  <c r="H1476" i="27"/>
  <c r="H1078" i="27"/>
  <c r="H1073" i="27"/>
  <c r="H354" i="27"/>
  <c r="H1644" i="27"/>
  <c r="H1658" i="27"/>
  <c r="H437" i="27"/>
  <c r="H631" i="27"/>
  <c r="H1177" i="27"/>
  <c r="H519" i="27"/>
  <c r="H1241" i="27"/>
  <c r="H1113" i="27"/>
  <c r="H1623" i="27"/>
  <c r="H686" i="27"/>
  <c r="H1663" i="27"/>
  <c r="H939" i="27"/>
  <c r="Q167" i="14"/>
  <c r="H1659" i="27"/>
  <c r="H922" i="27"/>
  <c r="H789" i="27"/>
  <c r="H896" i="27"/>
  <c r="H1234" i="27"/>
  <c r="H826" i="27"/>
  <c r="H886" i="27"/>
  <c r="H1329" i="27"/>
  <c r="H26" i="27"/>
  <c r="H1306" i="27"/>
  <c r="H1609" i="27"/>
  <c r="H1187" i="27"/>
  <c r="H1038" i="27"/>
  <c r="H563" i="27"/>
  <c r="H1715" i="27"/>
  <c r="H1498" i="27"/>
  <c r="H607" i="27"/>
  <c r="H230" i="27"/>
  <c r="H582" i="27"/>
  <c r="H479" i="27"/>
  <c r="H772" i="27"/>
  <c r="H446" i="27"/>
  <c r="H473" i="27"/>
  <c r="H559" i="27"/>
  <c r="H398" i="27"/>
  <c r="H202" i="27"/>
  <c r="H1210" i="27"/>
  <c r="Q735" i="14"/>
  <c r="Q1047" i="14"/>
  <c r="Q394" i="14"/>
  <c r="Q927" i="14"/>
  <c r="Q618" i="14"/>
  <c r="H1023" i="27"/>
  <c r="Q62" i="14"/>
  <c r="H1360" i="27"/>
  <c r="Q268" i="14"/>
  <c r="H233" i="27"/>
  <c r="H1266" i="27"/>
  <c r="Q453" i="14"/>
  <c r="H1381" i="27"/>
  <c r="Q147" i="14"/>
  <c r="H1509" i="27"/>
  <c r="Q993" i="14"/>
  <c r="H628" i="27"/>
  <c r="H155" i="27"/>
  <c r="H1411" i="27"/>
  <c r="H1167" i="27"/>
  <c r="H450" i="27"/>
  <c r="H734" i="27"/>
  <c r="H1358" i="27"/>
  <c r="H1555" i="27"/>
  <c r="H825" i="27"/>
  <c r="H1664" i="27"/>
  <c r="H1086" i="27"/>
  <c r="H1192" i="27"/>
  <c r="H1624" i="27"/>
  <c r="H1041" i="27"/>
  <c r="H781" i="27"/>
  <c r="H988" i="27"/>
  <c r="H1216" i="27"/>
  <c r="H1313" i="27"/>
  <c r="H1322" i="27"/>
  <c r="H1607" i="27"/>
  <c r="H59" i="27"/>
  <c r="H496" i="27"/>
  <c r="H744" i="27"/>
  <c r="H841" i="27"/>
  <c r="H1064" i="27"/>
  <c r="H649" i="27"/>
  <c r="H207" i="27"/>
  <c r="H622" i="27"/>
  <c r="H339" i="27"/>
  <c r="H1126" i="27"/>
  <c r="H1295" i="27"/>
  <c r="H13" i="27"/>
  <c r="H1235" i="27"/>
  <c r="H169" i="27"/>
  <c r="Q157" i="14"/>
  <c r="H1420" i="27"/>
  <c r="H55" i="27"/>
  <c r="H666" i="27"/>
  <c r="H711" i="27"/>
  <c r="H461" i="27"/>
  <c r="H1471" i="27"/>
  <c r="H659" i="27"/>
  <c r="H603" i="27"/>
  <c r="H587" i="27"/>
  <c r="H1013" i="27"/>
  <c r="H1605" i="27"/>
  <c r="H1307" i="27"/>
  <c r="H1046" i="27"/>
  <c r="H390" i="27"/>
  <c r="H1394" i="27"/>
  <c r="H157" i="27"/>
  <c r="H1438" i="27"/>
  <c r="H962" i="27"/>
  <c r="H259" i="27"/>
  <c r="H1613" i="27"/>
  <c r="H1008" i="27"/>
  <c r="H418" i="27"/>
  <c r="Q35" i="14"/>
  <c r="Q1078" i="14"/>
  <c r="Q404" i="14"/>
  <c r="H1603" i="27"/>
  <c r="H1459" i="27"/>
  <c r="H588" i="27"/>
  <c r="H1704" i="27"/>
  <c r="Q193" i="14"/>
  <c r="Q373" i="14"/>
  <c r="H986" i="27"/>
  <c r="H1387" i="27"/>
  <c r="H1213" i="27"/>
  <c r="H1600" i="27"/>
  <c r="Q915" i="14"/>
  <c r="Q386" i="14"/>
  <c r="Q97" i="14"/>
  <c r="H182" i="27"/>
  <c r="H594" i="27"/>
  <c r="H1087" i="27"/>
  <c r="H35" i="27"/>
  <c r="H280" i="27"/>
  <c r="H1006" i="27"/>
  <c r="H379" i="27"/>
  <c r="H868" i="27"/>
  <c r="H247" i="27"/>
  <c r="H572" i="27"/>
  <c r="H606" i="27"/>
  <c r="H891" i="27"/>
  <c r="H1655" i="27"/>
  <c r="H206" i="27"/>
  <c r="H1268" i="27"/>
  <c r="H938" i="27"/>
  <c r="H602" i="27"/>
  <c r="H571" i="27"/>
  <c r="H456" i="27"/>
  <c r="H70" i="27"/>
  <c r="H1091" i="27"/>
  <c r="H1400" i="27"/>
  <c r="H929" i="27"/>
  <c r="H1174" i="27"/>
  <c r="H899" i="27"/>
  <c r="H1061" i="27"/>
  <c r="H630" i="27"/>
  <c r="H234" i="27"/>
  <c r="H457" i="27"/>
  <c r="H554" i="27"/>
  <c r="H1477" i="27"/>
  <c r="H1195" i="27"/>
  <c r="H809" i="27"/>
  <c r="Q433" i="14"/>
  <c r="H39" i="27"/>
  <c r="H980" i="27"/>
  <c r="H959" i="27"/>
  <c r="H370" i="27"/>
  <c r="H1158" i="27"/>
  <c r="H671" i="27"/>
  <c r="H990" i="27"/>
  <c r="H517" i="27"/>
  <c r="H149" i="27"/>
  <c r="H218" i="27"/>
  <c r="H903" i="27"/>
  <c r="H312" i="27"/>
  <c r="H251" i="27"/>
  <c r="H1589" i="27"/>
  <c r="H1681" i="27"/>
  <c r="H1320" i="27"/>
  <c r="H833" i="27"/>
  <c r="H637" i="27"/>
  <c r="H884" i="27"/>
  <c r="H1063" i="27"/>
  <c r="H1570" i="27"/>
  <c r="H171" i="27"/>
  <c r="H726" i="27"/>
  <c r="H870" i="27"/>
  <c r="H672" i="27"/>
  <c r="H1373" i="27"/>
  <c r="H1020" i="27"/>
  <c r="H209" i="27"/>
  <c r="H394" i="27"/>
  <c r="H758" i="27"/>
  <c r="H17" i="27"/>
  <c r="H476" i="27"/>
  <c r="H1466" i="27"/>
  <c r="H1725" i="27"/>
  <c r="H1712" i="27"/>
  <c r="H286" i="27"/>
  <c r="H739" i="27"/>
  <c r="H926" i="27"/>
  <c r="H486" i="27"/>
  <c r="H1166" i="27"/>
  <c r="H1189" i="27"/>
  <c r="H657" i="27"/>
  <c r="H83" i="27"/>
  <c r="H54" i="27"/>
  <c r="H368" i="27"/>
  <c r="H213" i="27"/>
  <c r="H1205" i="27"/>
  <c r="H776" i="27"/>
  <c r="H61" i="27"/>
  <c r="H1514" i="27"/>
  <c r="H528" i="27"/>
  <c r="H349" i="27"/>
  <c r="H1676" i="27"/>
  <c r="H1594" i="27"/>
  <c r="H537" i="27"/>
  <c r="H299" i="27"/>
  <c r="H178" i="27"/>
  <c r="H30" i="27"/>
  <c r="H104" i="27"/>
  <c r="H46" i="27"/>
  <c r="H1660" i="27"/>
  <c r="H1107" i="27"/>
  <c r="H8" i="27"/>
  <c r="H768" i="27"/>
  <c r="H320" i="27"/>
  <c r="H544" i="27"/>
  <c r="H60" i="27"/>
  <c r="H991" i="27"/>
  <c r="H388" i="27"/>
  <c r="Q1046" i="14"/>
  <c r="Q670" i="14"/>
  <c r="Q932" i="14"/>
  <c r="Q662" i="14"/>
  <c r="Q339" i="14"/>
  <c r="H1190" i="27"/>
  <c r="H323" i="27"/>
  <c r="Q169" i="14"/>
  <c r="Q786" i="14"/>
  <c r="H1256" i="27"/>
  <c r="Q174" i="14"/>
  <c r="H1097" i="27"/>
  <c r="H1460" i="27"/>
  <c r="Q860" i="14"/>
  <c r="Q449" i="14"/>
  <c r="Q1221" i="14"/>
  <c r="H639" i="27"/>
  <c r="H1179" i="27"/>
  <c r="H1292" i="27"/>
  <c r="H636" i="27"/>
  <c r="H598" i="27"/>
  <c r="H332" i="27"/>
  <c r="H1133" i="27"/>
  <c r="H203" i="27"/>
  <c r="H578" i="27"/>
  <c r="H1721" i="27"/>
  <c r="H287" i="27"/>
  <c r="Q617" i="14"/>
  <c r="H794" i="27"/>
  <c r="H255" i="27"/>
  <c r="H784" i="27"/>
  <c r="H302" i="27"/>
  <c r="H934" i="27"/>
  <c r="H1247" i="27"/>
  <c r="H1188" i="27"/>
  <c r="H11" i="27"/>
  <c r="H364" i="27"/>
  <c r="H22" i="27"/>
  <c r="H885" i="27"/>
  <c r="H143" i="27"/>
  <c r="H277" i="27"/>
  <c r="H1076" i="27"/>
  <c r="H1651" i="27"/>
  <c r="H979" i="27"/>
  <c r="H1274" i="27"/>
  <c r="H690" i="27"/>
  <c r="H1573" i="27"/>
  <c r="H69" i="27"/>
  <c r="H1169" i="27"/>
  <c r="H788" i="27"/>
  <c r="H1409" i="27"/>
  <c r="H227" i="27"/>
  <c r="H487" i="27"/>
  <c r="H641" i="27"/>
  <c r="H361" i="27"/>
  <c r="H118" i="27"/>
  <c r="H1275" i="27"/>
  <c r="H310" i="27"/>
  <c r="H438" i="27"/>
  <c r="H341" i="27"/>
  <c r="H1442" i="27"/>
  <c r="H1341" i="27"/>
  <c r="H541" i="27"/>
  <c r="H597" i="27"/>
  <c r="H915" i="27"/>
  <c r="H534" i="27"/>
  <c r="H561" i="27"/>
  <c r="H972" i="27"/>
  <c r="H1002" i="27"/>
  <c r="H1162" i="27"/>
  <c r="H1595" i="27"/>
  <c r="H356" i="27"/>
  <c r="H624" i="27"/>
  <c r="H546" i="27"/>
  <c r="H954" i="27"/>
  <c r="H1665" i="27"/>
  <c r="H1578" i="27"/>
  <c r="H110" i="27"/>
  <c r="H265" i="27"/>
  <c r="H460" i="27"/>
  <c r="H1606" i="27"/>
  <c r="H82" i="27"/>
  <c r="H1090" i="27"/>
  <c r="H24" i="27"/>
  <c r="H1180" i="27"/>
  <c r="H1130" i="27"/>
  <c r="Q443" i="14"/>
  <c r="H1246" i="27"/>
  <c r="H223" i="27"/>
  <c r="H650" i="27"/>
  <c r="H595" i="27"/>
  <c r="H435" i="27"/>
  <c r="H1117" i="27"/>
  <c r="H996" i="27"/>
  <c r="H401" i="27"/>
  <c r="H1072" i="27"/>
  <c r="H714" i="27"/>
  <c r="H29" i="27"/>
  <c r="H1125" i="27"/>
  <c r="H653" i="27"/>
  <c r="Q232" i="14"/>
  <c r="Q1169" i="14"/>
  <c r="Q76" i="14"/>
  <c r="Q849" i="14"/>
  <c r="Q253" i="14"/>
  <c r="Q376" i="14"/>
  <c r="H297" i="27"/>
  <c r="Q430" i="14"/>
  <c r="Q280" i="14"/>
  <c r="H821" i="27"/>
  <c r="Q390" i="14"/>
  <c r="H1671" i="27"/>
  <c r="H485" i="27"/>
  <c r="Q241" i="14"/>
  <c r="Q425" i="14"/>
  <c r="Q130" i="14"/>
  <c r="H1055" i="27"/>
  <c r="H404" i="27"/>
  <c r="H1463" i="27"/>
  <c r="H1318" i="27"/>
  <c r="H137" i="27"/>
  <c r="H49" i="27"/>
  <c r="H842" i="27"/>
  <c r="H125" i="27"/>
  <c r="H787" i="27"/>
  <c r="H480" i="27"/>
  <c r="H123" i="27"/>
  <c r="Q332" i="14"/>
  <c r="H1452" i="27"/>
  <c r="H1620" i="27"/>
  <c r="H1139" i="27"/>
  <c r="H224" i="27"/>
  <c r="H1691" i="27"/>
  <c r="H1251" i="27"/>
  <c r="H799" i="27"/>
  <c r="H1193" i="27"/>
  <c r="H321" i="27"/>
  <c r="H928" i="27"/>
  <c r="H1553" i="27"/>
  <c r="H1291" i="27"/>
  <c r="H279" i="27"/>
  <c r="H858" i="27"/>
  <c r="H1521" i="27"/>
  <c r="H682" i="27"/>
  <c r="H1124" i="27"/>
  <c r="H753" i="27"/>
  <c r="H1733" i="27"/>
  <c r="H1698" i="27"/>
  <c r="H427" i="27"/>
  <c r="H1434" i="27"/>
  <c r="H1372" i="27"/>
  <c r="H491" i="27"/>
  <c r="H111" i="27"/>
  <c r="H180" i="27"/>
  <c r="H1511" i="27"/>
  <c r="H1010" i="27"/>
  <c r="H752" i="27"/>
  <c r="H520" i="27"/>
  <c r="H1191" i="27"/>
  <c r="H740" i="27"/>
  <c r="H1157" i="27"/>
  <c r="H536" i="27"/>
  <c r="H584" i="27"/>
  <c r="H1703" i="27"/>
  <c r="H1701" i="27"/>
  <c r="Q33" i="14"/>
  <c r="H1128" i="27"/>
  <c r="H258" i="27"/>
  <c r="H19" i="27"/>
  <c r="H1227" i="27"/>
  <c r="H854" i="27"/>
  <c r="H586" i="27"/>
  <c r="H1237" i="27"/>
  <c r="H1081" i="27"/>
  <c r="H493" i="27"/>
  <c r="H769" i="27"/>
  <c r="H1421" i="27"/>
  <c r="H545" i="27"/>
  <c r="H732" i="27"/>
  <c r="H806" i="27"/>
  <c r="H975" i="27"/>
  <c r="H156" i="27"/>
  <c r="H172" i="27"/>
  <c r="H1690" i="27"/>
  <c r="H876" i="27"/>
  <c r="H709" i="27"/>
  <c r="H1242" i="27"/>
  <c r="H526" i="27"/>
  <c r="H253" i="27"/>
  <c r="H1159" i="27"/>
  <c r="H1001" i="27"/>
  <c r="H948" i="27"/>
  <c r="H452" i="27"/>
  <c r="H78" i="27"/>
  <c r="H1027" i="27"/>
  <c r="H722" i="27"/>
  <c r="H372" i="27"/>
  <c r="H386" i="27"/>
  <c r="H1461" i="27"/>
  <c r="H1445" i="27"/>
  <c r="H882" i="27"/>
  <c r="H848" i="27"/>
  <c r="H1539" i="27"/>
  <c r="H670" i="27"/>
  <c r="H1378" i="27"/>
  <c r="H1026" i="27"/>
  <c r="H1566" i="27"/>
  <c r="H240" i="27"/>
  <c r="H141" i="27"/>
  <c r="H1330" i="27"/>
  <c r="H484" i="27"/>
  <c r="H1281" i="27"/>
  <c r="H89" i="27"/>
  <c r="H453" i="27"/>
  <c r="Q1157" i="14"/>
  <c r="H1418" i="27"/>
  <c r="H1116" i="27"/>
  <c r="H710" i="27"/>
  <c r="Q975" i="14"/>
  <c r="Q344" i="14"/>
  <c r="Q1018" i="14"/>
  <c r="Q368" i="14"/>
  <c r="H1342" i="27"/>
  <c r="Q128" i="14"/>
  <c r="H916" i="27"/>
  <c r="Q296" i="14"/>
  <c r="Q478" i="14"/>
  <c r="H478" i="27"/>
  <c r="Q96" i="14"/>
  <c r="H1355" i="27"/>
  <c r="H790" i="27"/>
  <c r="Q194" i="14"/>
  <c r="Q336" i="14"/>
  <c r="Q302" i="14"/>
  <c r="H1616" i="27"/>
  <c r="H684" i="27"/>
  <c r="H1481" i="27"/>
  <c r="H1524" i="27"/>
  <c r="H1101" i="27"/>
  <c r="H801" i="27"/>
  <c r="H1717" i="27"/>
  <c r="H918" i="27"/>
  <c r="H1111" i="27"/>
  <c r="H28" i="27"/>
  <c r="H1250" i="27"/>
  <c r="Q34" i="14"/>
  <c r="H1294" i="27"/>
  <c r="H1408" i="27"/>
  <c r="H23" i="27"/>
  <c r="H1386" i="27"/>
  <c r="H1357" i="27"/>
  <c r="H425" i="27"/>
  <c r="H569" i="27"/>
  <c r="H557" i="27"/>
  <c r="H74" i="27"/>
  <c r="H395" i="27"/>
  <c r="H1451" i="27"/>
  <c r="H179" i="27"/>
  <c r="H1561" i="27"/>
  <c r="H993" i="27"/>
  <c r="H1458" i="27"/>
  <c r="H679" i="27"/>
  <c r="H1150" i="27"/>
  <c r="H1309" i="27"/>
  <c r="H296" i="27"/>
  <c r="H451" i="27"/>
  <c r="H1526" i="27"/>
  <c r="H747" i="27"/>
  <c r="H749" i="27"/>
  <c r="H946" i="27"/>
  <c r="H1532" i="27"/>
  <c r="H385" i="27"/>
  <c r="H1022" i="27"/>
  <c r="H96" i="27"/>
  <c r="H1009" i="27"/>
  <c r="H592" i="27"/>
  <c r="H1185" i="27"/>
  <c r="H15" i="27"/>
  <c r="H845" i="27"/>
  <c r="Q120" i="14"/>
  <c r="Q346" i="14"/>
  <c r="Q626" i="14"/>
  <c r="Q718" i="14"/>
  <c r="Q304" i="14"/>
  <c r="H1740" i="27"/>
  <c r="H1044" i="27"/>
  <c r="H1348" i="27"/>
  <c r="Q63" i="14"/>
  <c r="H951" i="27"/>
  <c r="Q245" i="14"/>
  <c r="H1173" i="27"/>
  <c r="H1710" i="27"/>
  <c r="Q619" i="14"/>
  <c r="Q493" i="14"/>
  <c r="H1565" i="27"/>
  <c r="H1593" i="27"/>
  <c r="H1599" i="27"/>
  <c r="H344" i="27"/>
  <c r="H284" i="27"/>
  <c r="H1591" i="27"/>
  <c r="H830" i="27"/>
  <c r="H1581" i="27"/>
  <c r="H1563" i="27"/>
  <c r="H782" i="27"/>
  <c r="H699" i="27"/>
  <c r="H1350" i="27"/>
  <c r="Q891" i="14"/>
  <c r="H109" i="27"/>
  <c r="H1612" i="27"/>
  <c r="H658" i="27"/>
  <c r="H301" i="27"/>
  <c r="H36" i="27"/>
  <c r="H237" i="27"/>
  <c r="H503" i="27"/>
  <c r="H161" i="27"/>
  <c r="H969" i="27"/>
  <c r="H1168" i="27"/>
  <c r="H1554" i="27"/>
  <c r="H1531" i="27"/>
  <c r="H1649" i="27"/>
  <c r="H205" i="27"/>
  <c r="H417" i="27"/>
  <c r="H283" i="27"/>
  <c r="H1164" i="27"/>
  <c r="H838" i="27"/>
  <c r="H857" i="27"/>
  <c r="H497" i="27"/>
  <c r="H129" i="27"/>
  <c r="H98" i="27"/>
  <c r="H1365" i="27"/>
  <c r="H610" i="27"/>
  <c r="H1385" i="27"/>
  <c r="H242" i="27"/>
  <c r="H1377" i="27"/>
  <c r="H562" i="27"/>
  <c r="H736" i="27"/>
  <c r="H165" i="27"/>
  <c r="H767" i="27"/>
  <c r="H533" i="27"/>
  <c r="H307" i="27"/>
  <c r="H1739" i="27"/>
  <c r="H674" i="27"/>
  <c r="H325" i="27"/>
  <c r="H63" i="27"/>
  <c r="Q999" i="14"/>
  <c r="H532" i="27"/>
  <c r="H1034" i="27"/>
  <c r="H1470" i="27"/>
  <c r="H415" i="27"/>
  <c r="H512" i="27"/>
  <c r="H305" i="27"/>
  <c r="H1047" i="27"/>
  <c r="H548" i="27"/>
  <c r="H1060" i="27"/>
  <c r="H901" i="27"/>
  <c r="H121" i="27"/>
  <c r="H40" i="27"/>
  <c r="H677" i="27"/>
  <c r="H1336" i="27"/>
  <c r="H964" i="27"/>
  <c r="H1354" i="27"/>
  <c r="H535" i="27"/>
  <c r="H585" i="27"/>
  <c r="H73" i="27"/>
  <c r="H449" i="27"/>
  <c r="H720" i="27"/>
  <c r="H1223" i="27"/>
  <c r="H402" i="27"/>
  <c r="H706" i="27"/>
  <c r="H190" i="27"/>
  <c r="H231" i="27"/>
  <c r="H992" i="27"/>
  <c r="H32" i="27"/>
  <c r="H834" i="27"/>
  <c r="H166" i="27"/>
  <c r="H1015" i="27"/>
  <c r="H775" i="27"/>
  <c r="H1244" i="27"/>
  <c r="H1369" i="27"/>
  <c r="H1652" i="27"/>
  <c r="H16" i="27"/>
  <c r="H1622" i="27"/>
  <c r="H1011" i="27"/>
  <c r="H250" i="27"/>
  <c r="H1629" i="27"/>
  <c r="H1669" i="27"/>
  <c r="H1735" i="27"/>
  <c r="H853" i="27"/>
  <c r="H1668" i="27"/>
  <c r="H1634" i="27"/>
  <c r="H564" i="27"/>
  <c r="H79" i="27"/>
  <c r="H159" i="27"/>
  <c r="H424" i="27"/>
  <c r="H997" i="27"/>
  <c r="H477" i="27"/>
  <c r="Q1161" i="14"/>
  <c r="Q476" i="14"/>
  <c r="Q577" i="14"/>
  <c r="Q100" i="14"/>
  <c r="Q829" i="14"/>
  <c r="H1500" i="27"/>
  <c r="H777" i="27"/>
  <c r="H1005" i="27"/>
  <c r="H1590" i="27"/>
  <c r="H1279" i="27"/>
  <c r="Q448" i="14"/>
  <c r="H983" i="27"/>
  <c r="H505" i="27"/>
  <c r="Q250" i="14"/>
  <c r="Q682" i="14"/>
  <c r="H1319" i="27"/>
  <c r="H1207" i="27"/>
  <c r="H1469" i="27"/>
  <c r="H518" i="27"/>
  <c r="H1129" i="27"/>
  <c r="H625" i="27"/>
  <c r="H570" i="27"/>
  <c r="H414" i="27"/>
  <c r="H715" i="27"/>
  <c r="H802" i="27"/>
  <c r="H1626" i="27"/>
  <c r="Q73" i="14"/>
  <c r="H1346" i="27"/>
  <c r="H501" i="27"/>
  <c r="H272" i="27"/>
  <c r="H1504" i="27"/>
  <c r="H387" i="27"/>
  <c r="H985" i="27"/>
  <c r="H100" i="27"/>
  <c r="H778" i="27"/>
  <c r="H1017" i="27"/>
  <c r="H1208" i="27"/>
  <c r="H963" i="27"/>
  <c r="H1301" i="27"/>
  <c r="H729" i="27"/>
  <c r="H840" i="27"/>
  <c r="H1484" i="27"/>
  <c r="H1485" i="27"/>
  <c r="H1243" i="27"/>
  <c r="H705" i="27"/>
  <c r="H1296" i="27"/>
  <c r="H1630" i="27"/>
  <c r="H164" i="27"/>
  <c r="H314" i="27"/>
  <c r="H246" i="27"/>
  <c r="H1131" i="27"/>
  <c r="H439" i="27"/>
  <c r="Q928" i="14"/>
  <c r="Q666" i="14"/>
  <c r="Q524" i="14"/>
  <c r="Q907" i="14"/>
  <c r="Q205" i="14"/>
  <c r="Q374" i="14"/>
  <c r="H1070" i="27"/>
  <c r="H873" i="27"/>
  <c r="H1697" i="27"/>
  <c r="H1734" i="27"/>
  <c r="H1403" i="27"/>
  <c r="H84" i="27"/>
  <c r="H81" i="27"/>
  <c r="Q329" i="14"/>
  <c r="Q360" i="14"/>
  <c r="H1535" i="27"/>
  <c r="H1435" i="27"/>
  <c r="H184" i="27"/>
  <c r="H1004" i="27"/>
  <c r="H506" i="27"/>
  <c r="H467" i="27"/>
  <c r="H268" i="27"/>
  <c r="H902" i="27"/>
  <c r="H397" i="27"/>
  <c r="H579" i="27"/>
  <c r="H181" i="27"/>
  <c r="H249" i="27"/>
  <c r="Q26" i="14"/>
  <c r="H139" i="27"/>
  <c r="H1258" i="27"/>
  <c r="H893" i="27"/>
  <c r="H746" i="27"/>
  <c r="H1066" i="27"/>
  <c r="H516" i="27"/>
  <c r="H76" i="27"/>
  <c r="H1085" i="27"/>
  <c r="H383" i="27"/>
  <c r="Q221" i="14"/>
  <c r="H1283" i="27"/>
  <c r="H1503" i="27"/>
  <c r="H1427" i="27"/>
  <c r="H1316" i="27"/>
  <c r="H495" i="27"/>
  <c r="H626" i="27"/>
  <c r="H514" i="27"/>
  <c r="H694" i="27"/>
  <c r="H57" i="27"/>
  <c r="H803" i="27"/>
  <c r="H812" i="27"/>
  <c r="H472" i="27"/>
  <c r="H852" i="27"/>
  <c r="H1402" i="27"/>
  <c r="H270" i="27"/>
  <c r="H428" i="27"/>
  <c r="H112" i="27"/>
  <c r="H1419" i="27"/>
  <c r="H1417" i="27"/>
  <c r="H661" i="27"/>
  <c r="H324" i="27"/>
  <c r="H421" i="27"/>
  <c r="H1628" i="27"/>
  <c r="H199" i="27"/>
  <c r="H45" i="27"/>
  <c r="H138" i="27"/>
  <c r="H432" i="27"/>
  <c r="Q377" i="14"/>
  <c r="H1529" i="27"/>
  <c r="H142" i="27"/>
  <c r="H71" i="27"/>
  <c r="H923" i="27"/>
  <c r="H430" i="27"/>
  <c r="H152" i="27"/>
  <c r="H122" i="27"/>
  <c r="H1019" i="27"/>
  <c r="H553" i="27"/>
  <c r="H267" i="27"/>
  <c r="H193" i="27"/>
  <c r="H892" i="27"/>
  <c r="H738" i="27"/>
  <c r="H1018" i="27"/>
  <c r="H120" i="27"/>
  <c r="Q423" i="14"/>
  <c r="H86" i="27"/>
  <c r="H1028" i="27"/>
  <c r="H1198" i="27"/>
  <c r="H9" i="27"/>
  <c r="H276" i="27"/>
  <c r="H829" i="27"/>
  <c r="H410" i="27"/>
  <c r="H723" i="27"/>
  <c r="H936" i="27"/>
  <c r="H662" i="27"/>
  <c r="H836" i="27"/>
  <c r="H1154" i="27"/>
  <c r="H262" i="27"/>
  <c r="H555" i="27"/>
  <c r="H900" i="27"/>
  <c r="H163" i="27"/>
  <c r="H167" i="27"/>
  <c r="H327" i="27"/>
  <c r="H1311" i="27"/>
  <c r="H669" i="27"/>
  <c r="H930" i="27"/>
  <c r="H1662" i="27"/>
  <c r="H1513" i="27"/>
  <c r="H1738" i="27"/>
  <c r="H134" i="27"/>
  <c r="H703" i="27"/>
  <c r="H346" i="27"/>
  <c r="Q967" i="14"/>
  <c r="H1505" i="27"/>
  <c r="H814" i="27"/>
  <c r="H1391" i="27"/>
  <c r="H786" i="27"/>
  <c r="H1441" i="27"/>
  <c r="H254" i="27"/>
  <c r="H400" i="27"/>
  <c r="H1580" i="27"/>
  <c r="H194" i="27"/>
  <c r="H820" i="27"/>
  <c r="H1700" i="27"/>
  <c r="H680" i="27"/>
  <c r="H1436" i="27"/>
  <c r="H756" i="27"/>
  <c r="H422" i="27"/>
  <c r="Q875" i="14"/>
  <c r="Q863" i="14"/>
  <c r="Q21" i="14"/>
  <c r="Q319" i="14"/>
  <c r="Q812" i="14"/>
  <c r="Q327" i="14"/>
  <c r="H463" i="27"/>
  <c r="H1304" i="27"/>
  <c r="H865" i="27"/>
  <c r="H1183" i="27"/>
  <c r="H748" i="27"/>
  <c r="H1405" i="27"/>
  <c r="H1120" i="27"/>
  <c r="H1646" i="27"/>
  <c r="Q209" i="14"/>
  <c r="H1379" i="27"/>
  <c r="H1305" i="27"/>
  <c r="H148" i="27"/>
  <c r="H1647" i="27"/>
  <c r="H316" i="27"/>
  <c r="H217" i="27"/>
  <c r="H643" i="27"/>
  <c r="H1564" i="27"/>
  <c r="H754" i="27"/>
  <c r="H1317" i="27"/>
  <c r="H448" i="27"/>
  <c r="H1491" i="27"/>
  <c r="H160" i="27"/>
  <c r="H1353" i="27"/>
  <c r="H817" i="27"/>
  <c r="H728" i="27"/>
  <c r="H1273" i="27"/>
  <c r="H960" i="27"/>
  <c r="H114" i="27"/>
  <c r="H352" i="27"/>
  <c r="H195" i="27"/>
  <c r="H226" i="27"/>
  <c r="Q246" i="14"/>
  <c r="H1479" i="27"/>
  <c r="H1584" i="27"/>
  <c r="H1396" i="27"/>
  <c r="H675" i="27"/>
  <c r="H1731" i="27"/>
  <c r="H1103" i="27"/>
  <c r="H759" i="27"/>
  <c r="H68" i="27"/>
  <c r="H494" i="27"/>
  <c r="H411" i="27"/>
  <c r="H1625" i="27"/>
  <c r="H1016" i="27"/>
  <c r="H392" i="27"/>
  <c r="H904" i="27"/>
  <c r="H373" i="27"/>
  <c r="H1406" i="27"/>
  <c r="H604" i="27"/>
  <c r="H228" i="27"/>
  <c r="H362" i="27"/>
  <c r="H469" i="27"/>
  <c r="H612" i="27"/>
  <c r="H1556" i="27"/>
  <c r="H241" i="27"/>
  <c r="H1368" i="27"/>
  <c r="H468" i="27"/>
  <c r="Q48" i="14"/>
  <c r="H1102" i="27"/>
  <c r="H470" i="27"/>
  <c r="H1462" i="27"/>
  <c r="H256" i="27"/>
  <c r="H376" i="27"/>
  <c r="H965" i="27"/>
  <c r="Q220" i="14"/>
  <c r="Q921" i="14"/>
  <c r="Q823" i="14"/>
  <c r="Q89" i="14"/>
  <c r="H1464" i="27"/>
  <c r="Q648" i="14"/>
  <c r="H1384" i="27"/>
  <c r="H1610" i="27"/>
  <c r="H377" i="27"/>
  <c r="Q131" i="14"/>
  <c r="H471" i="27"/>
  <c r="H575" i="27"/>
  <c r="H1523" i="27"/>
  <c r="H1685" i="27"/>
  <c r="Q551" i="14"/>
  <c r="H282" i="27"/>
  <c r="H1413" i="27"/>
  <c r="H498" i="27"/>
  <c r="H391" i="27"/>
  <c r="H695" i="27"/>
  <c r="H908" i="27"/>
  <c r="H547" i="27"/>
  <c r="H1439" i="27"/>
  <c r="H558" i="27"/>
  <c r="H51" i="27"/>
  <c r="H750" i="27"/>
  <c r="H291" i="27"/>
  <c r="H1707" i="27"/>
  <c r="H513" i="27"/>
  <c r="H500" i="27"/>
  <c r="H1050" i="27"/>
  <c r="H1186" i="27"/>
  <c r="H869" i="27"/>
  <c r="H898" i="27"/>
  <c r="H1093" i="27"/>
  <c r="H126" i="27"/>
  <c r="H796" i="27"/>
  <c r="Q1179" i="14"/>
  <c r="H1693" i="27"/>
  <c r="H1300" i="27"/>
  <c r="H1501" i="27"/>
  <c r="H673" i="27"/>
  <c r="H971" i="27"/>
  <c r="H1706" i="27"/>
  <c r="H1737" i="27"/>
  <c r="Q466" i="14"/>
  <c r="H813" i="27"/>
  <c r="H634" i="27"/>
  <c r="Q1213" i="14"/>
  <c r="H1338" i="27"/>
  <c r="Q354" i="14"/>
  <c r="H239" i="27"/>
  <c r="H1021" i="27"/>
  <c r="H761" i="27"/>
  <c r="H1259" i="27"/>
  <c r="H113" i="27"/>
  <c r="H1687" i="27"/>
  <c r="H1587" i="27"/>
  <c r="H371" i="27"/>
  <c r="H1579" i="27"/>
  <c r="H1617" i="27"/>
  <c r="H502" i="27"/>
  <c r="H508" i="27"/>
  <c r="H1225" i="27"/>
  <c r="H560" i="27"/>
  <c r="H944" i="27"/>
  <c r="H1052" i="27"/>
  <c r="H1522" i="27"/>
  <c r="H154" i="27"/>
  <c r="H1637" i="27"/>
  <c r="H1453" i="27"/>
  <c r="H973" i="27"/>
  <c r="H725" i="27"/>
  <c r="H1229" i="27"/>
  <c r="H1323" i="27"/>
  <c r="H416" i="27"/>
  <c r="H888" i="27"/>
  <c r="H994" i="27"/>
  <c r="H976" i="27"/>
  <c r="H306" i="27"/>
  <c r="H755" i="27"/>
  <c r="H1399" i="27"/>
  <c r="H1596" i="27"/>
  <c r="H1568" i="27"/>
  <c r="H183" i="27"/>
  <c r="H716" i="27"/>
  <c r="H1325" i="27"/>
  <c r="H1153" i="27"/>
  <c r="H1633" i="27"/>
  <c r="H1287" i="27"/>
  <c r="H106" i="27"/>
  <c r="H1424" i="27"/>
  <c r="H1202" i="27"/>
  <c r="H1468" i="27"/>
  <c r="H783" i="27"/>
  <c r="H843" i="27"/>
  <c r="H1144" i="27"/>
  <c r="H1431" i="27"/>
  <c r="H1335" i="27"/>
  <c r="H522" i="27"/>
  <c r="H1488" i="27"/>
  <c r="H1449" i="27"/>
  <c r="H90" i="27"/>
  <c r="H1448" i="27"/>
  <c r="H1371" i="27"/>
  <c r="H932" i="27"/>
  <c r="H1134" i="27"/>
  <c r="H108" i="27"/>
  <c r="H1582" i="27"/>
  <c r="H319" i="27"/>
  <c r="H509" i="27"/>
  <c r="H442" i="27"/>
  <c r="H846" i="27"/>
  <c r="Q286" i="14"/>
  <c r="H574" i="27"/>
  <c r="H1732" i="27"/>
  <c r="H810" i="27"/>
  <c r="H556" i="27"/>
  <c r="H1155" i="27"/>
  <c r="H925" i="27"/>
  <c r="H981" i="27"/>
  <c r="H303" i="27"/>
  <c r="H1340" i="27"/>
  <c r="H1137" i="27"/>
  <c r="H1036" i="27"/>
  <c r="H31" i="27"/>
  <c r="H890" i="27"/>
  <c r="H1099" i="27"/>
  <c r="H145" i="27"/>
  <c r="H656" i="27"/>
  <c r="H1480" i="27"/>
  <c r="H132" i="27"/>
  <c r="H445" i="27"/>
  <c r="H1233" i="27"/>
  <c r="H867" i="27"/>
  <c r="H80" i="27"/>
  <c r="H355" i="27"/>
  <c r="H367" i="27"/>
  <c r="H1332" i="27"/>
  <c r="Q1030" i="14"/>
  <c r="H742" i="27"/>
  <c r="H304" i="27"/>
  <c r="H1508" i="27"/>
  <c r="H998" i="27"/>
  <c r="H374" i="27"/>
  <c r="H1723" i="27"/>
  <c r="H1181" i="27"/>
  <c r="H1058" i="27"/>
  <c r="H1558" i="27"/>
  <c r="H1209" i="27"/>
  <c r="H1280" i="27"/>
  <c r="H1361" i="27"/>
  <c r="H800" i="27"/>
  <c r="H222" i="27"/>
  <c r="H1151" i="27"/>
  <c r="H348" i="27"/>
  <c r="H20" i="27"/>
  <c r="H589" i="27"/>
  <c r="H1176" i="27"/>
  <c r="H949" i="27"/>
  <c r="H37" i="27"/>
  <c r="H168" i="27"/>
  <c r="H1115" i="27"/>
  <c r="H1201" i="27"/>
  <c r="H33" i="27"/>
  <c r="H466" i="27"/>
  <c r="H1667" i="27"/>
  <c r="H1557" i="27"/>
  <c r="H489" i="27"/>
  <c r="H1080" i="27"/>
  <c r="H1171" i="27"/>
  <c r="H116" i="27"/>
  <c r="H10" i="27"/>
  <c r="H1397" i="27"/>
  <c r="H455" i="27"/>
  <c r="H1527" i="27"/>
  <c r="H176" i="27"/>
  <c r="H909" i="27"/>
  <c r="H1104" i="27"/>
  <c r="H1245" i="27"/>
  <c r="H1351" i="27"/>
  <c r="H617" i="27"/>
  <c r="H1114" i="27"/>
  <c r="H811" i="27"/>
  <c r="H648" i="27"/>
  <c r="H652" i="27"/>
  <c r="H618" i="27"/>
  <c r="H708" i="27"/>
  <c r="H743" i="27"/>
  <c r="H831" i="27"/>
  <c r="H600" i="27"/>
  <c r="H1212" i="27"/>
  <c r="H615" i="27"/>
  <c r="H913" i="27"/>
  <c r="H897" i="27"/>
  <c r="H1219" i="27"/>
  <c r="H970" i="27"/>
  <c r="H878" i="27"/>
  <c r="H510" i="27"/>
  <c r="H531" i="27"/>
  <c r="H1178" i="27"/>
  <c r="H889" i="27"/>
  <c r="H1048" i="27"/>
  <c r="H549" i="27"/>
  <c r="H613" i="27"/>
  <c r="H1029" i="27"/>
  <c r="H599" i="27"/>
  <c r="H1214" i="27"/>
  <c r="H797" i="27"/>
  <c r="H525" i="27"/>
  <c r="H538" i="27"/>
  <c r="H1122" i="27"/>
  <c r="H248" i="27"/>
  <c r="H1146" i="27"/>
  <c r="H871" i="27"/>
  <c r="H216" i="27"/>
  <c r="H567" i="27"/>
  <c r="H409" i="27"/>
  <c r="H1199" i="27"/>
  <c r="H1152" i="27"/>
  <c r="H815" i="27"/>
  <c r="H7" i="27"/>
  <c r="H464" i="27"/>
  <c r="H266" i="27"/>
  <c r="H765" i="27"/>
  <c r="H243" i="27"/>
  <c r="H136" i="27"/>
  <c r="H1143" i="27"/>
  <c r="H1149" i="27"/>
  <c r="H977" i="27"/>
  <c r="H365" i="27"/>
  <c r="H102" i="27"/>
  <c r="H1054" i="27"/>
  <c r="H832" i="27"/>
  <c r="H289" i="27"/>
  <c r="H593" i="27"/>
  <c r="H1194" i="27"/>
  <c r="H698" i="27"/>
  <c r="H596" i="27"/>
  <c r="H215" i="27"/>
  <c r="H87" i="27"/>
  <c r="H1069" i="27"/>
  <c r="H187" i="27"/>
  <c r="H887" i="27"/>
  <c r="H895" i="27"/>
  <c r="H663" i="27"/>
  <c r="H1206" i="27"/>
  <c r="H236" i="27"/>
  <c r="H97" i="27"/>
  <c r="H105" i="27"/>
  <c r="H816" i="27"/>
  <c r="H702" i="27"/>
  <c r="H1043" i="27"/>
  <c r="H1196" i="27"/>
  <c r="H1056" i="27"/>
  <c r="H947" i="27"/>
  <c r="H269" i="27"/>
  <c r="H958" i="27"/>
  <c r="H275" i="27"/>
  <c r="H225" i="27"/>
  <c r="H38" i="27"/>
  <c r="H27" i="27"/>
  <c r="H340" i="27"/>
  <c r="H872" i="27"/>
  <c r="H676" i="27"/>
  <c r="H807" i="27"/>
  <c r="H779" i="27"/>
  <c r="H539" i="27"/>
  <c r="H317" i="27"/>
  <c r="H115" i="27"/>
  <c r="H1132" i="27"/>
  <c r="H322" i="27"/>
  <c r="H945" i="27"/>
  <c r="H426" i="27"/>
  <c r="H174" i="27"/>
  <c r="H214" i="27"/>
  <c r="H273" i="27"/>
  <c r="H921" i="27"/>
  <c r="H350" i="27"/>
  <c r="H185" i="27"/>
  <c r="H274" i="27"/>
  <c r="H792" i="27"/>
  <c r="H133" i="27"/>
  <c r="H443" i="27"/>
  <c r="H329" i="27"/>
  <c r="H956" i="27"/>
  <c r="H727" i="27"/>
  <c r="H609" i="27"/>
  <c r="H393" i="27"/>
  <c r="H146" i="27"/>
  <c r="H34" i="27"/>
  <c r="H1077" i="27"/>
  <c r="H403" i="27"/>
  <c r="H192" i="27"/>
  <c r="H914" i="27"/>
  <c r="H1045" i="27"/>
  <c r="H931" i="27"/>
  <c r="H338" i="27"/>
  <c r="H785" i="27"/>
  <c r="H173" i="27"/>
  <c r="H859" i="27"/>
  <c r="H1220" i="27"/>
  <c r="H616" i="27"/>
  <c r="H75" i="27"/>
  <c r="H252" i="27"/>
  <c r="H375" i="27"/>
  <c r="H429" i="27"/>
  <c r="H389" i="27"/>
  <c r="H331" i="27"/>
  <c r="H1156" i="27"/>
  <c r="H974" i="27"/>
  <c r="H343" i="27"/>
  <c r="H127" i="27"/>
  <c r="H295" i="27"/>
  <c r="H95" i="27"/>
  <c r="H335" i="27"/>
  <c r="H119" i="27"/>
  <c r="H345" i="27"/>
  <c r="H717" i="27"/>
  <c r="H62" i="27"/>
  <c r="H244" i="27"/>
  <c r="H492" i="27"/>
  <c r="H1160" i="27"/>
  <c r="H475" i="27"/>
  <c r="H576" i="27"/>
  <c r="H99" i="27"/>
  <c r="H828" i="27"/>
  <c r="H447" i="27"/>
  <c r="H681" i="27"/>
  <c r="H72" i="27"/>
  <c r="H927" i="27"/>
  <c r="H665" i="27"/>
  <c r="H523" i="27"/>
  <c r="H906" i="27"/>
  <c r="H204" i="27"/>
  <c r="H328" i="27"/>
  <c r="H359" i="27"/>
  <c r="H25" i="27"/>
  <c r="H220" i="27"/>
  <c r="H966" i="27"/>
  <c r="H874" i="27"/>
  <c r="H862" i="27"/>
  <c r="H318" i="27"/>
  <c r="H326" i="27"/>
  <c r="H208" i="27"/>
  <c r="H245" i="27"/>
  <c r="H47" i="27"/>
  <c r="H219" i="27"/>
  <c r="H920" i="27"/>
  <c r="H822" i="27"/>
  <c r="H88" i="27"/>
  <c r="H647" i="27"/>
  <c r="H130" i="27"/>
  <c r="H550" i="27"/>
  <c r="H465" i="27"/>
  <c r="H353" i="27"/>
  <c r="H285" i="27"/>
  <c r="G331" i="27" l="1"/>
  <c r="G1532" i="27"/>
  <c r="G1626" i="27"/>
  <c r="G357" i="27"/>
  <c r="G373" i="27"/>
  <c r="G469" i="27"/>
  <c r="G645" i="27"/>
  <c r="G1195" i="27"/>
  <c r="G1394" i="27"/>
  <c r="G833" i="27"/>
  <c r="G495" i="27"/>
  <c r="G1479" i="27"/>
  <c r="G1377" i="27"/>
  <c r="G478" i="27"/>
  <c r="G765" i="27"/>
  <c r="G452" i="27"/>
  <c r="G695" i="27"/>
  <c r="G1640" i="27"/>
  <c r="G39" i="27"/>
  <c r="G1007" i="27"/>
  <c r="G587" i="27"/>
  <c r="G1460" i="27"/>
  <c r="G1313" i="27"/>
  <c r="G85" i="27"/>
  <c r="G593" i="27"/>
  <c r="G511" i="27"/>
  <c r="G1254" i="27"/>
  <c r="G405" i="27"/>
  <c r="G1240" i="27"/>
  <c r="G260" i="27"/>
  <c r="G1364" i="27"/>
  <c r="G1378" i="27"/>
  <c r="G21" i="27"/>
  <c r="G171" i="27"/>
  <c r="G528" i="27"/>
  <c r="G1607" i="27"/>
  <c r="G562" i="27"/>
  <c r="G1081" i="27"/>
  <c r="G1552" i="27"/>
  <c r="G957" i="27"/>
  <c r="G355" i="27"/>
  <c r="G307" i="27"/>
  <c r="G1235" i="27"/>
  <c r="G1036" i="27"/>
  <c r="G1136" i="27"/>
  <c r="G1684" i="27"/>
  <c r="G1462" i="27"/>
  <c r="G1408" i="27"/>
  <c r="G132" i="27"/>
  <c r="G1483" i="27"/>
  <c r="G693" i="27"/>
  <c r="G1396" i="27"/>
  <c r="G978" i="27"/>
  <c r="G1215" i="27"/>
  <c r="G488" i="27"/>
  <c r="G936" i="27"/>
  <c r="G544" i="27"/>
  <c r="G904" i="27"/>
  <c r="G1070" i="27"/>
  <c r="G1737" i="27"/>
  <c r="G266" i="27"/>
  <c r="G290" i="27"/>
  <c r="G720" i="27"/>
  <c r="G608" i="27"/>
  <c r="G123" i="27"/>
  <c r="G951" i="27"/>
  <c r="G1689" i="27"/>
  <c r="G257" i="27"/>
  <c r="G157" i="27"/>
  <c r="G1727" i="27"/>
  <c r="G909" i="27"/>
  <c r="G1591" i="27"/>
  <c r="G991" i="27"/>
  <c r="G1470" i="27"/>
  <c r="G1637" i="27"/>
  <c r="G1407" i="27"/>
  <c r="G1538" i="27"/>
  <c r="G1478" i="27"/>
  <c r="G29" i="27"/>
  <c r="G212" i="27"/>
  <c r="G1461" i="27"/>
  <c r="G1363" i="27"/>
  <c r="G1200" i="27"/>
  <c r="G245" i="27"/>
  <c r="G1112" i="27"/>
  <c r="G1226" i="27"/>
  <c r="G1385" i="27"/>
  <c r="G698" i="27"/>
  <c r="G1728" i="27"/>
  <c r="G676" i="27"/>
  <c r="G806" i="27"/>
  <c r="G1578" i="27"/>
  <c r="G1636" i="27"/>
  <c r="G998" i="27"/>
  <c r="G448" i="27"/>
  <c r="G1616" i="27"/>
  <c r="G817" i="27"/>
  <c r="G48" i="27"/>
  <c r="G1421" i="27"/>
  <c r="G625" i="27"/>
  <c r="G1676" i="27"/>
  <c r="G1026" i="27"/>
  <c r="G202" i="27"/>
  <c r="G180" i="27"/>
  <c r="G435" i="27"/>
  <c r="G1241" i="27"/>
  <c r="G122" i="27"/>
  <c r="G1383" i="27"/>
  <c r="G1553" i="27"/>
  <c r="G751" i="27"/>
  <c r="G1180" i="27"/>
  <c r="G552" i="27"/>
  <c r="G853" i="27"/>
  <c r="G1400" i="27"/>
  <c r="G1344" i="27"/>
  <c r="G986" i="27"/>
  <c r="G1332" i="27"/>
  <c r="G1392" i="27"/>
  <c r="G41" i="27"/>
  <c r="G1176" i="27"/>
  <c r="G598" i="27"/>
  <c r="G652" i="27"/>
  <c r="G650" i="27"/>
  <c r="G588" i="27"/>
  <c r="G1006" i="27"/>
  <c r="G772" i="27"/>
  <c r="G1524" i="27"/>
  <c r="G773" i="27"/>
  <c r="G402" i="27"/>
  <c r="G81" i="27"/>
  <c r="G155" i="27"/>
  <c r="G1078" i="27"/>
  <c r="G1097" i="27"/>
  <c r="G1603" i="27"/>
  <c r="G813" i="27"/>
  <c r="G912" i="27"/>
  <c r="G867" i="27"/>
  <c r="G713" i="27"/>
  <c r="G1098" i="27"/>
  <c r="G58" i="27"/>
  <c r="G1639" i="27"/>
  <c r="G348" i="27"/>
  <c r="G1718" i="27"/>
  <c r="G1086" i="27"/>
  <c r="G1642" i="27"/>
  <c r="G447" i="27"/>
  <c r="G1308" i="27"/>
  <c r="G362" i="27"/>
  <c r="G1576" i="27"/>
  <c r="G719" i="27"/>
  <c r="G1117" i="27"/>
  <c r="G757" i="27"/>
  <c r="G859" i="27"/>
  <c r="G1491" i="27"/>
  <c r="G1028" i="27"/>
  <c r="G505" i="27"/>
  <c r="G1048" i="27"/>
  <c r="G51" i="27"/>
  <c r="G1410" i="27"/>
  <c r="G1579" i="27"/>
  <c r="G1740" i="27"/>
  <c r="G1564" i="27"/>
  <c r="G873" i="27"/>
  <c r="G1389" i="27"/>
  <c r="G198" i="27"/>
  <c r="G1173" i="27"/>
  <c r="G1550" i="27"/>
  <c r="G541" i="27"/>
  <c r="G1324" i="27"/>
  <c r="G509" i="27"/>
  <c r="G271" i="27"/>
  <c r="G1624" i="27"/>
  <c r="G876" i="27"/>
  <c r="G94" i="27"/>
  <c r="G1011" i="27"/>
  <c r="G515" i="27"/>
  <c r="G1692" i="27"/>
  <c r="G190" i="27"/>
  <c r="G1609" i="27"/>
  <c r="G147" i="27"/>
  <c r="G579" i="27"/>
  <c r="G1739" i="27"/>
  <c r="G1489" i="27"/>
  <c r="G1695" i="27"/>
  <c r="G23" i="27"/>
  <c r="G46" i="27"/>
  <c r="G849" i="27"/>
  <c r="G850" i="27"/>
  <c r="G95" i="27"/>
  <c r="G529" i="27"/>
  <c r="G1615" i="27"/>
  <c r="G243" i="27"/>
  <c r="G1150" i="27"/>
  <c r="G1104" i="27"/>
  <c r="G285" i="27"/>
  <c r="G175" i="27"/>
  <c r="G299" i="27"/>
  <c r="G416" i="27"/>
  <c r="G246" i="27"/>
  <c r="G341" i="27"/>
  <c r="G1490" i="27"/>
  <c r="G1062" i="27"/>
  <c r="G1118" i="27"/>
  <c r="G237" i="27"/>
  <c r="G1341" i="27"/>
  <c r="G350" i="27"/>
  <c r="G1029" i="27"/>
  <c r="G351" i="27"/>
  <c r="G1712" i="27"/>
  <c r="G707" i="27"/>
  <c r="G1265" i="27"/>
  <c r="G1303" i="27"/>
  <c r="G1318" i="27"/>
  <c r="G651" i="27"/>
  <c r="G604" i="27"/>
  <c r="G520" i="27"/>
  <c r="G1072" i="27"/>
  <c r="G1322" i="27"/>
  <c r="G318" i="27"/>
  <c r="G1067" i="27"/>
  <c r="G1573" i="27"/>
  <c r="G113" i="27"/>
  <c r="G1068" i="27"/>
  <c r="G294" i="27"/>
  <c r="G389" i="27"/>
  <c r="G450" i="27"/>
  <c r="G1119" i="27"/>
  <c r="G363" i="27"/>
  <c r="G56" i="27"/>
  <c r="G821" i="27"/>
  <c r="G1142" i="27"/>
  <c r="G1716" i="27"/>
  <c r="G1714" i="27"/>
  <c r="G1441" i="27"/>
  <c r="G700" i="27"/>
  <c r="G902" i="27"/>
  <c r="G1487" i="27"/>
  <c r="G475" i="27"/>
  <c r="G969" i="27"/>
  <c r="G441" i="27"/>
  <c r="G915" i="27"/>
  <c r="G101" i="27"/>
  <c r="G1736" i="27"/>
  <c r="G1312" i="27"/>
  <c r="G430" i="27"/>
  <c r="G491" i="27"/>
  <c r="G315" i="27"/>
  <c r="G152" i="27"/>
  <c r="G527" i="27"/>
  <c r="G964" i="27"/>
  <c r="G42" i="27"/>
  <c r="G1339" i="27"/>
  <c r="G856" i="27"/>
  <c r="G1292" i="27"/>
  <c r="G737" i="27"/>
  <c r="G1031" i="27"/>
  <c r="G1016" i="27"/>
  <c r="G38" i="27"/>
  <c r="G1391" i="27"/>
  <c r="G1074" i="27"/>
  <c r="G498" i="27"/>
  <c r="G758" i="27"/>
  <c r="G1075" i="27"/>
  <c r="G970" i="27"/>
  <c r="G1480" i="27"/>
  <c r="G827" i="27"/>
  <c r="G292" i="27"/>
  <c r="G869" i="27"/>
  <c r="G1271" i="27"/>
  <c r="G928" i="27"/>
  <c r="G937" i="27"/>
  <c r="G1370" i="27"/>
  <c r="G1362" i="27"/>
  <c r="G1395" i="27"/>
  <c r="G1436" i="27"/>
  <c r="G258" i="27"/>
  <c r="G1231" i="27"/>
  <c r="G149" i="27"/>
  <c r="G92" i="27"/>
  <c r="G626" i="27"/>
  <c r="G130" i="27"/>
  <c r="G412" i="27"/>
  <c r="G1160" i="27"/>
  <c r="G1102" i="27"/>
  <c r="G189" i="27"/>
  <c r="G279" i="27"/>
  <c r="G654" i="27"/>
  <c r="G91" i="27"/>
  <c r="G442" i="27"/>
  <c r="G1424" i="27"/>
  <c r="G1237" i="27"/>
  <c r="G1329" i="27"/>
  <c r="G762" i="27"/>
  <c r="G846" i="27"/>
  <c r="G734" i="27"/>
  <c r="G191" i="27"/>
  <c r="G939" i="27"/>
  <c r="G1704" i="27"/>
  <c r="G728" i="27"/>
  <c r="G1542" i="27"/>
  <c r="G247" i="27"/>
  <c r="G572" i="27"/>
  <c r="G756" i="27"/>
  <c r="G1351" i="27"/>
  <c r="G1188" i="27"/>
  <c r="G144" i="27"/>
  <c r="G1340" i="27"/>
  <c r="G90" i="27"/>
  <c r="G280" i="27"/>
  <c r="G920" i="27"/>
  <c r="G57" i="27"/>
  <c r="G40" i="27"/>
  <c r="G1000" i="27"/>
  <c r="G710" i="27"/>
  <c r="G1428" i="27"/>
  <c r="G1302" i="27"/>
  <c r="G696" i="27"/>
  <c r="G701" i="27"/>
  <c r="G1033" i="27"/>
  <c r="G255" i="27"/>
  <c r="G1085" i="27"/>
  <c r="G1213" i="27"/>
  <c r="G281" i="27"/>
  <c r="G440" i="27"/>
  <c r="G1088" i="27"/>
  <c r="G823" i="27"/>
  <c r="G1094" i="27"/>
  <c r="G1493" i="27"/>
  <c r="G83" i="27"/>
  <c r="G1673" i="27"/>
  <c r="G880" i="27"/>
  <c r="G553" i="27"/>
  <c r="G300" i="27"/>
  <c r="G1017" i="27"/>
  <c r="G1103" i="27"/>
  <c r="G1003" i="27"/>
  <c r="G428" i="27"/>
  <c r="G942" i="27"/>
  <c r="G627" i="27"/>
  <c r="G1325" i="27"/>
  <c r="G717" i="27"/>
  <c r="G848" i="27"/>
  <c r="G1405" i="27"/>
  <c r="G1239" i="27"/>
  <c r="G320" i="27"/>
  <c r="G349" i="27"/>
  <c r="G219" i="27"/>
  <c r="G1138" i="27"/>
  <c r="G1519" i="27"/>
  <c r="G684" i="27"/>
  <c r="G106" i="27"/>
  <c r="G704" i="27"/>
  <c r="G1429" i="27"/>
  <c r="G682" i="27"/>
  <c r="G743" i="27"/>
  <c r="G733" i="27"/>
  <c r="G1211" i="27"/>
  <c r="G1229" i="27"/>
  <c r="G1520" i="27"/>
  <c r="G214" i="27"/>
  <c r="G277" i="27"/>
  <c r="G1688" i="27"/>
  <c r="G551" i="27"/>
  <c r="G359" i="27"/>
  <c r="G933" i="27"/>
  <c r="G1608" i="27"/>
  <c r="G272" i="27"/>
  <c r="G369" i="27"/>
  <c r="G1224" i="27"/>
  <c r="G286" i="27"/>
  <c r="G1665" i="27"/>
  <c r="G832" i="27"/>
  <c r="G1049" i="27"/>
  <c r="G647" i="27"/>
  <c r="G763" i="27"/>
  <c r="G907" i="27"/>
  <c r="G178" i="27"/>
  <c r="G1015" i="27"/>
  <c r="G1009" i="27"/>
  <c r="G119" i="27"/>
  <c r="G382" i="27"/>
  <c r="G249" i="27"/>
  <c r="G1057" i="27"/>
  <c r="G595" i="27"/>
  <c r="G262" i="27"/>
  <c r="G585" i="27"/>
  <c r="G1283" i="27"/>
  <c r="G668" i="27"/>
  <c r="G1376" i="27"/>
  <c r="G671" i="27"/>
  <c r="G424" i="27"/>
  <c r="G820" i="27"/>
  <c r="G631" i="27"/>
  <c r="G1403" i="27"/>
  <c r="G681" i="27"/>
  <c r="G972" i="27"/>
  <c r="G788" i="27"/>
  <c r="G10" i="27"/>
  <c r="G891" i="27"/>
  <c r="G195" i="27"/>
  <c r="G201" i="27"/>
  <c r="G288" i="27"/>
  <c r="G1506" i="27"/>
  <c r="G663" i="27"/>
  <c r="G233" i="27"/>
  <c r="G822" i="27"/>
  <c r="G32" i="27"/>
  <c r="G1279" i="27"/>
  <c r="G1276" i="27"/>
  <c r="G1096" i="27"/>
  <c r="G228" i="27"/>
  <c r="G1555" i="27"/>
  <c r="G1706" i="27"/>
  <c r="G900" i="27"/>
  <c r="G1025" i="27"/>
  <c r="G145" i="27"/>
  <c r="G1115" i="27"/>
  <c r="G235" i="27"/>
  <c r="G767" i="27"/>
  <c r="G903" i="27"/>
  <c r="G217" i="27"/>
  <c r="G744" i="27"/>
  <c r="G1220" i="27"/>
  <c r="G1035" i="27"/>
  <c r="G1193" i="27"/>
  <c r="G1625" i="27"/>
  <c r="G455" i="27"/>
  <c r="G165" i="27"/>
  <c r="G929" i="27"/>
  <c r="G360" i="27"/>
  <c r="G764" i="27"/>
  <c r="G506" i="27"/>
  <c r="G1733" i="27"/>
  <c r="G1632" i="27"/>
  <c r="G1563" i="27"/>
  <c r="G1178" i="27"/>
  <c r="G523" i="27"/>
  <c r="G84" i="27"/>
  <c r="G252" i="27"/>
  <c r="G716" i="27"/>
  <c r="G97" i="27"/>
  <c r="G205" i="27"/>
  <c r="G1008" i="27"/>
  <c r="G785" i="27"/>
  <c r="G1468" i="27"/>
  <c r="G433" i="27"/>
  <c r="G1013" i="27"/>
  <c r="G1014" i="27"/>
  <c r="G580" i="27"/>
  <c r="G1143" i="27"/>
  <c r="G476" i="27"/>
  <c r="G666" i="27"/>
  <c r="G564" i="27"/>
  <c r="G858" i="27"/>
  <c r="G1121" i="27"/>
  <c r="G1569" i="27"/>
  <c r="G1288" i="27"/>
  <c r="G343" i="27"/>
  <c r="G182" i="27"/>
  <c r="G1509" i="27"/>
  <c r="G340" i="27"/>
  <c r="G1663" i="27"/>
  <c r="G724" i="27"/>
  <c r="G1108" i="27"/>
  <c r="G803" i="27"/>
  <c r="G1610" i="27"/>
  <c r="G1207" i="27"/>
  <c r="G1556" i="27"/>
  <c r="G787" i="27"/>
  <c r="G715" i="27"/>
  <c r="G712" i="27"/>
  <c r="G1093" i="27"/>
  <c r="G1567" i="27"/>
  <c r="G1511" i="27"/>
  <c r="G1416" i="27"/>
  <c r="G1677" i="27"/>
  <c r="G702" i="27"/>
  <c r="G774" i="27"/>
  <c r="G871" i="27"/>
  <c r="G1205" i="27"/>
  <c r="G783" i="27"/>
  <c r="G47" i="27"/>
  <c r="G1221" i="27"/>
  <c r="G105" i="27"/>
  <c r="G1335" i="27"/>
  <c r="G1534" i="27"/>
  <c r="G525" i="27"/>
  <c r="G877" i="27"/>
  <c r="G344" i="27"/>
  <c r="G1155" i="27"/>
  <c r="G425" i="27"/>
  <c r="G1426" i="27"/>
  <c r="G142" i="27"/>
  <c r="G1257" i="27"/>
  <c r="G68" i="27"/>
  <c r="G1488" i="27"/>
  <c r="G1453" i="27"/>
  <c r="G1594" i="27"/>
  <c r="G261" i="27"/>
  <c r="G1654" i="27"/>
  <c r="G137" i="27"/>
  <c r="G637" i="27"/>
  <c r="G1613" i="27"/>
  <c r="G1474" i="27"/>
  <c r="G649" i="27"/>
  <c r="G563" i="27"/>
  <c r="G458" i="27"/>
  <c r="G862" i="27"/>
  <c r="G536" i="27"/>
  <c r="G1675" i="27"/>
  <c r="G1069" i="27"/>
  <c r="G54" i="27"/>
  <c r="G1080" i="27"/>
  <c r="G387" i="27"/>
  <c r="G1019" i="27"/>
  <c r="G814" i="27"/>
  <c r="G1352" i="27"/>
  <c r="G699" i="27"/>
  <c r="G705" i="27"/>
  <c r="G1194" i="27"/>
  <c r="G796" i="27"/>
  <c r="G1655" i="27"/>
  <c r="G35" i="27"/>
  <c r="G526" i="27"/>
  <c r="G1348" i="27"/>
  <c r="G897" i="27"/>
  <c r="G1260" i="27"/>
  <c r="G899" i="27"/>
  <c r="G197" i="27"/>
  <c r="G1710" i="27"/>
  <c r="G1209" i="27"/>
  <c r="G1089" i="27"/>
  <c r="G1508" i="27"/>
  <c r="G1471" i="27"/>
  <c r="G390" i="27"/>
  <c r="G1217" i="27"/>
  <c r="G1110" i="27"/>
  <c r="G330" i="27"/>
  <c r="G1091" i="27"/>
  <c r="G1630" i="27"/>
  <c r="G657" i="27"/>
  <c r="G673" i="27"/>
  <c r="G1600" i="27"/>
  <c r="G1374" i="27"/>
  <c r="G259" i="27"/>
  <c r="G459" i="27"/>
  <c r="G766" i="27"/>
  <c r="G121" i="27"/>
  <c r="G1349" i="27"/>
  <c r="G215" i="27"/>
  <c r="G503" i="27"/>
  <c r="G186" i="27"/>
  <c r="G953" i="27"/>
  <c r="G1521" i="27"/>
  <c r="G1281" i="27"/>
  <c r="G1571" i="27"/>
  <c r="G397" i="27"/>
  <c r="G1604" i="27"/>
  <c r="G326" i="27"/>
  <c r="G457" i="27"/>
  <c r="G1546" i="27"/>
  <c r="G812" i="27"/>
  <c r="G446" i="27"/>
  <c r="G236" i="27"/>
  <c r="G1274" i="27"/>
  <c r="G1052" i="27"/>
  <c r="G1481" i="27"/>
  <c r="G177" i="27"/>
  <c r="G623" i="27"/>
  <c r="G1327" i="27"/>
  <c r="G1165" i="27"/>
  <c r="G200" i="27"/>
  <c r="G633" i="27"/>
  <c r="G1125" i="27"/>
  <c r="G1721" i="27"/>
  <c r="G1382" i="27"/>
  <c r="G917" i="27"/>
  <c r="G670" i="27"/>
  <c r="G1223" i="27"/>
  <c r="G982" i="27"/>
  <c r="G725" i="27"/>
  <c r="G1449" i="27"/>
  <c r="G935" i="27"/>
  <c r="G239" i="27"/>
  <c r="G80" i="27"/>
  <c r="G988" i="27"/>
  <c r="G745" i="27"/>
  <c r="G1651" i="27"/>
  <c r="G819" i="27"/>
  <c r="G305" i="27"/>
  <c r="G568" i="27"/>
  <c r="G408" i="27"/>
  <c r="G454" i="27"/>
  <c r="G1323" i="27"/>
  <c r="G69" i="27"/>
  <c r="G1056" i="27"/>
  <c r="G1427" i="27"/>
  <c r="G569" i="27"/>
  <c r="G404" i="27"/>
  <c r="G1438" i="27"/>
  <c r="G922" i="27"/>
  <c r="G1380" i="27"/>
  <c r="G1448" i="27"/>
  <c r="G594" i="27"/>
  <c r="G642" i="27"/>
  <c r="G1158" i="27"/>
  <c r="G784" i="27"/>
  <c r="G1605" i="27"/>
  <c r="G777" i="27"/>
  <c r="G129" i="27"/>
  <c r="G1249" i="27"/>
  <c r="G31" i="27"/>
  <c r="G275" i="27"/>
  <c r="G1256" i="27"/>
  <c r="G204" i="27"/>
  <c r="G1227" i="27"/>
  <c r="G1365" i="27"/>
  <c r="G1120" i="27"/>
  <c r="G88" i="27"/>
  <c r="G1558" i="27"/>
  <c r="G845" i="27"/>
  <c r="G721" i="27"/>
  <c r="G826" i="27"/>
  <c r="G322" i="27"/>
  <c r="G335" i="27"/>
  <c r="G339" i="27"/>
  <c r="G1597" i="27"/>
  <c r="G610" i="27"/>
  <c r="G1664" i="27"/>
  <c r="G1425" i="27"/>
  <c r="G463" i="27"/>
  <c r="G1337" i="27"/>
  <c r="G1321" i="27"/>
  <c r="G1046" i="27"/>
  <c r="G1123" i="27"/>
  <c r="G222" i="27"/>
  <c r="G1557" i="27"/>
  <c r="G770" i="27"/>
  <c r="G861" i="27"/>
  <c r="G1593" i="27"/>
  <c r="G158" i="27"/>
  <c r="G983" i="27"/>
  <c r="G825" i="27"/>
  <c r="G501" i="27"/>
  <c r="G148" i="27"/>
  <c r="G683" i="27"/>
  <c r="G17" i="27"/>
  <c r="G538" i="27"/>
  <c r="G1164" i="27"/>
  <c r="G386" i="27"/>
  <c r="G353" i="27"/>
  <c r="G332" i="27"/>
  <c r="G71" i="27"/>
  <c r="G1159" i="27"/>
  <c r="G1266" i="27"/>
  <c r="G779" i="27"/>
  <c r="G163" i="27"/>
  <c r="G1685" i="27"/>
  <c r="G615" i="27"/>
  <c r="G1290" i="27"/>
  <c r="G1182" i="27"/>
  <c r="G941" i="27"/>
  <c r="G429" i="27"/>
  <c r="G1106" i="27"/>
  <c r="G1472" i="27"/>
  <c r="G1135" i="27"/>
  <c r="G620" i="27"/>
  <c r="G309" i="27"/>
  <c r="G1647" i="27"/>
  <c r="G1210" i="27"/>
  <c r="G800" i="27"/>
  <c r="G1415" i="27"/>
  <c r="G508" i="27"/>
  <c r="G133" i="27"/>
  <c r="G33" i="27"/>
  <c r="G53" i="27"/>
  <c r="G138" i="27"/>
  <c r="G7" i="27"/>
  <c r="G109" i="27"/>
  <c r="G395" i="27"/>
  <c r="G1124" i="27"/>
  <c r="G100" i="27"/>
  <c r="G82" i="27"/>
  <c r="G1598" i="27"/>
  <c r="G25" i="27"/>
  <c r="G354" i="27"/>
  <c r="G559" i="27"/>
  <c r="G1722" i="27"/>
  <c r="G919" i="27"/>
  <c r="G103" i="27"/>
  <c r="G192" i="27"/>
  <c r="G1084" i="27"/>
  <c r="G1216" i="27"/>
  <c r="G1446" i="27"/>
  <c r="G398" i="27"/>
  <c r="G570" i="27"/>
  <c r="G731" i="27"/>
  <c r="G1326" i="27"/>
  <c r="G958" i="27"/>
  <c r="G365" i="27"/>
  <c r="G847" i="27"/>
  <c r="G554" i="27"/>
  <c r="G1729" i="27"/>
  <c r="G1724" i="27"/>
  <c r="G1153" i="27"/>
  <c r="G727" i="27"/>
  <c r="G1345" i="27"/>
  <c r="G674" i="27"/>
  <c r="G334" i="27"/>
  <c r="G1622" i="27"/>
  <c r="G639" i="27"/>
  <c r="G1179" i="27"/>
  <c r="G1152" i="27"/>
  <c r="G76" i="27"/>
  <c r="G89" i="27"/>
  <c r="G327" i="27"/>
  <c r="G1245" i="27"/>
  <c r="G467" i="27"/>
  <c r="G571" i="27"/>
  <c r="G45" i="27"/>
  <c r="G346" i="27"/>
  <c r="G1361" i="27"/>
  <c r="G1083" i="27"/>
  <c r="G1614" i="27"/>
  <c r="G420" i="27"/>
  <c r="G500" i="27"/>
  <c r="G793" i="27"/>
  <c r="G223" i="27"/>
  <c r="G102" i="27"/>
  <c r="G975" i="27"/>
  <c r="G738" i="27"/>
  <c r="G1250" i="27"/>
  <c r="G227" i="27"/>
  <c r="G1513" i="27"/>
  <c r="G1388" i="27"/>
  <c r="G786" i="27"/>
  <c r="G1477" i="27"/>
  <c r="G956" i="27"/>
  <c r="G691" i="27"/>
  <c r="G27" i="27"/>
  <c r="G1528" i="27"/>
  <c r="G556" i="27"/>
  <c r="G791" i="27"/>
  <c r="G1492" i="27"/>
  <c r="G1386" i="27"/>
  <c r="G1183" i="27"/>
  <c r="G187" i="27"/>
  <c r="G768" i="27"/>
  <c r="G1635" i="27"/>
  <c r="G1105" i="27"/>
  <c r="G851" i="27"/>
  <c r="G1476" i="27"/>
  <c r="G1328" i="27"/>
  <c r="G754" i="27"/>
  <c r="G1690" i="27"/>
  <c r="G581" i="27"/>
  <c r="G372" i="27"/>
  <c r="G218" i="27"/>
  <c r="G1713" i="27"/>
  <c r="G87" i="27"/>
  <c r="G866" i="27"/>
  <c r="G179" i="27"/>
  <c r="G1502" i="27"/>
  <c r="G1198" i="27"/>
  <c r="G1077" i="27"/>
  <c r="G895" i="27"/>
  <c r="G1371" i="27"/>
  <c r="G1032" i="27"/>
  <c r="G797" i="27"/>
  <c r="G1306" i="27"/>
  <c r="G1726" i="27"/>
  <c r="G618" i="27"/>
  <c r="G1131" i="27"/>
  <c r="G804" i="27"/>
  <c r="G680" i="27"/>
  <c r="G1496" i="27"/>
  <c r="G419" i="27"/>
  <c r="G1627" i="27"/>
  <c r="G479" i="27"/>
  <c r="G224" i="27"/>
  <c r="G311" i="27"/>
  <c r="G44" i="27"/>
  <c r="G1233" i="27"/>
  <c r="G1413" i="27"/>
  <c r="G170" i="27"/>
  <c r="G925" i="27"/>
  <c r="G918" i="27"/>
  <c r="G524" i="27"/>
  <c r="G1141" i="27"/>
  <c r="G971" i="27"/>
  <c r="G1366" i="27"/>
  <c r="G605" i="27"/>
  <c r="G546" i="27"/>
  <c r="G1469" i="27"/>
  <c r="G1547" i="27"/>
  <c r="G807" i="27"/>
  <c r="G417" i="27"/>
  <c r="G565" i="27"/>
  <c r="G816" i="27"/>
  <c r="G49" i="27"/>
  <c r="G1236" i="27"/>
  <c r="G1419" i="27"/>
  <c r="G945" i="27"/>
  <c r="G993" i="27"/>
  <c r="G1005" i="27"/>
  <c r="G319" i="27"/>
  <c r="G143" i="27"/>
  <c r="G818" i="27"/>
  <c r="G1393" i="27"/>
  <c r="G1268" i="27"/>
  <c r="G244" i="27"/>
  <c r="G1191" i="27"/>
  <c r="G718" i="27"/>
  <c r="G1641" i="27"/>
  <c r="G665" i="27"/>
  <c r="G1253" i="27"/>
  <c r="G1527" i="27"/>
  <c r="G836" i="27"/>
  <c r="G234" i="27"/>
  <c r="G1360" i="27"/>
  <c r="G640" i="27"/>
  <c r="G432" i="27"/>
  <c r="G690" i="27"/>
  <c r="G418" i="27"/>
  <c r="G481" i="27"/>
  <c r="G72" i="27"/>
  <c r="G535" i="27"/>
  <c r="G597" i="27"/>
  <c r="G1515" i="27"/>
  <c r="G775" i="27"/>
  <c r="G436" i="27"/>
  <c r="G208" i="27"/>
  <c r="G115" i="27"/>
  <c r="G156" i="27"/>
  <c r="G1529" i="27"/>
  <c r="G270" i="27"/>
  <c r="G321" i="27"/>
  <c r="G1148" i="27"/>
  <c r="G943" i="27"/>
  <c r="G1601" i="27"/>
  <c r="G641" i="27"/>
  <c r="G609" i="27"/>
  <c r="G1166" i="27"/>
  <c r="G1409" i="27"/>
  <c r="G1420" i="27"/>
  <c r="G117" i="27"/>
  <c r="G284" i="27"/>
  <c r="G954" i="27"/>
  <c r="G714" i="27"/>
  <c r="G1109" i="27"/>
  <c r="G750" i="27"/>
  <c r="G638" i="27"/>
  <c r="G392" i="27"/>
  <c r="G561" i="27"/>
  <c r="G1030" i="27"/>
  <c r="G225" i="27"/>
  <c r="G67" i="27"/>
  <c r="G1172" i="27"/>
  <c r="G489" i="27"/>
  <c r="G736" i="27"/>
  <c r="G1264" i="27"/>
  <c r="G14" i="27"/>
  <c r="G496" i="27"/>
  <c r="G648" i="27"/>
  <c r="G1336" i="27"/>
  <c r="G291" i="27"/>
  <c r="G596" i="27"/>
  <c r="G1592" i="27"/>
  <c r="G263" i="27"/>
  <c r="G74" i="27"/>
  <c r="G586" i="27"/>
  <c r="G1533" i="27"/>
  <c r="G1526" i="27"/>
  <c r="G1541" i="27"/>
  <c r="G1066" i="27"/>
  <c r="G965" i="27"/>
  <c r="G108" i="27"/>
  <c r="G611" i="27"/>
  <c r="G1705" i="27"/>
  <c r="G1202" i="27"/>
  <c r="G946" i="27"/>
  <c r="G486" i="27"/>
  <c r="G1698" i="27"/>
  <c r="G1133" i="27"/>
  <c r="G1497" i="27"/>
  <c r="G1683" i="27"/>
  <c r="G1661" i="27"/>
  <c r="G1154" i="27"/>
  <c r="G1464" i="27"/>
  <c r="G20" i="27"/>
  <c r="G1507" i="27"/>
  <c r="G967" i="27"/>
  <c r="G1246" i="27"/>
  <c r="G949" i="27"/>
  <c r="G1004" i="27"/>
  <c r="G1670" i="27"/>
  <c r="G931" i="27"/>
  <c r="G910" i="27"/>
  <c r="G944" i="27"/>
  <c r="G1263" i="27"/>
  <c r="G591" i="27"/>
  <c r="G1495" i="27"/>
  <c r="G1297" i="27"/>
  <c r="G1307" i="27"/>
  <c r="G1294" i="27"/>
  <c r="G104" i="27"/>
  <c r="G499" i="27"/>
  <c r="G1620" i="27"/>
  <c r="G1618" i="27"/>
  <c r="G890" i="27"/>
  <c r="G1012" i="27"/>
  <c r="G722" i="27"/>
  <c r="G1358" i="27"/>
  <c r="G636" i="27"/>
  <c r="G1518" i="27"/>
  <c r="G107" i="27"/>
  <c r="G692" i="27"/>
  <c r="G415" i="27"/>
  <c r="G1289" i="27"/>
  <c r="G510" i="27"/>
  <c r="G79" i="27"/>
  <c r="G1192" i="27"/>
  <c r="G518" i="27"/>
  <c r="G1525" i="27"/>
  <c r="G1649" i="27"/>
  <c r="G752" i="27"/>
  <c r="G1701" i="27"/>
  <c r="G1467" i="27"/>
  <c r="G532" i="27"/>
  <c r="G857" i="27"/>
  <c r="G1551" i="27"/>
  <c r="G1584" i="27"/>
  <c r="G176" i="27"/>
  <c r="G687" i="27"/>
  <c r="G194" i="27"/>
  <c r="G1291" i="27"/>
  <c r="G211" i="27"/>
  <c r="G1212" i="27"/>
  <c r="G841" i="27"/>
  <c r="G661" i="27"/>
  <c r="G1653" i="27"/>
  <c r="G336" i="27"/>
  <c r="G789" i="27"/>
  <c r="G603" i="27"/>
  <c r="G1034" i="27"/>
  <c r="G844" i="27"/>
  <c r="G184" i="27"/>
  <c r="G1582" i="27"/>
  <c r="G426" i="27"/>
  <c r="G1717" i="27"/>
  <c r="G723" i="27"/>
  <c r="G293" i="27"/>
  <c r="G963" i="27"/>
  <c r="G1657" i="27"/>
  <c r="G955" i="27"/>
  <c r="G689" i="27"/>
  <c r="G878" i="27"/>
  <c r="G169" i="27"/>
  <c r="G1585" i="27"/>
  <c r="G589" i="27"/>
  <c r="G1667" i="27"/>
  <c r="G599" i="27"/>
  <c r="G923" i="27"/>
  <c r="G1580" i="27"/>
  <c r="G1343" i="27"/>
  <c r="G342" i="27"/>
  <c r="G1163" i="27"/>
  <c r="G1694" i="27"/>
  <c r="G1076" i="27"/>
  <c r="G112" i="27"/>
  <c r="G1738" i="27"/>
  <c r="G364" i="27"/>
  <c r="G656" i="27"/>
  <c r="G462" i="27"/>
  <c r="G1444" i="27"/>
  <c r="G1238" i="27"/>
  <c r="G828" i="27"/>
  <c r="G1711" i="27"/>
  <c r="G22" i="27"/>
  <c r="G1157" i="27"/>
  <c r="G810" i="27"/>
  <c r="G164" i="27"/>
  <c r="G434" i="27"/>
  <c r="G1648" i="27"/>
  <c r="G207" i="27"/>
  <c r="G590" i="27"/>
  <c r="G811" i="27"/>
  <c r="G1373" i="27"/>
  <c r="G530" i="27"/>
  <c r="G1162" i="27"/>
  <c r="G1314" i="27"/>
  <c r="G747" i="27"/>
  <c r="G16" i="27"/>
  <c r="G384" i="27"/>
  <c r="G1644" i="27"/>
  <c r="G199" i="27"/>
  <c r="G614" i="27"/>
  <c r="G1435" i="27"/>
  <c r="G621" i="27"/>
  <c r="G1566" i="27"/>
  <c r="G977" i="27"/>
  <c r="G166" i="27"/>
  <c r="G298" i="27"/>
  <c r="G1059" i="27"/>
  <c r="G407" i="27"/>
  <c r="G678" i="27"/>
  <c r="G128" i="27"/>
  <c r="G577" i="27"/>
  <c r="G480" i="27"/>
  <c r="G1656" i="27"/>
  <c r="G815" i="27"/>
  <c r="G470" i="27"/>
  <c r="G168" i="27"/>
  <c r="G461" i="27"/>
  <c r="G1406" i="27"/>
  <c r="G842" i="27"/>
  <c r="G533" i="27"/>
  <c r="G1333" i="27"/>
  <c r="G1537" i="27"/>
  <c r="G1087" i="27"/>
  <c r="G150" i="27"/>
  <c r="G1042" i="27"/>
  <c r="G306" i="27"/>
  <c r="G256" i="27"/>
  <c r="G838" i="27"/>
  <c r="G1082" i="27"/>
  <c r="G502" i="27"/>
  <c r="G1577" i="27"/>
  <c r="G453" i="27"/>
  <c r="G229" i="27"/>
  <c r="G1167" i="27"/>
  <c r="G1399" i="27"/>
  <c r="G1560" i="27"/>
  <c r="G729" i="27"/>
  <c r="G477" i="27"/>
  <c r="G287" i="27"/>
  <c r="G1662" i="27"/>
  <c r="G1447" i="27"/>
  <c r="G781" i="27"/>
  <c r="G1350" i="27"/>
  <c r="G1278" i="27"/>
  <c r="G1316" i="27"/>
  <c r="G522" i="27"/>
  <c r="G1234" i="27"/>
  <c r="G514" i="27"/>
  <c r="G1045" i="27"/>
  <c r="G1175" i="27"/>
  <c r="G606" i="27"/>
  <c r="G1451" i="27"/>
  <c r="G829" i="27"/>
  <c r="G1629" i="27"/>
  <c r="G1092" i="27"/>
  <c r="G1679" i="27"/>
  <c r="G1439" i="27"/>
  <c r="G160" i="27"/>
  <c r="G755" i="27"/>
  <c r="G655" i="27"/>
  <c r="G185" i="27"/>
  <c r="G125" i="27"/>
  <c r="G685" i="27"/>
  <c r="G474" i="27"/>
  <c r="G1466" i="27"/>
  <c r="G413" i="27"/>
  <c r="G555" i="27"/>
  <c r="G1168" i="27"/>
  <c r="G1185" i="27"/>
  <c r="G210" i="27"/>
  <c r="G1500" i="27"/>
  <c r="G172" i="27"/>
  <c r="G173" i="27"/>
  <c r="G18" i="27"/>
  <c r="G366" i="27"/>
  <c r="G1114" i="27"/>
  <c r="G60" i="27"/>
  <c r="G1715" i="27"/>
  <c r="G399" i="27"/>
  <c r="G487" i="27"/>
  <c r="G1357" i="27"/>
  <c r="G1397" i="27"/>
  <c r="G403" i="27"/>
  <c r="G323" i="27"/>
  <c r="G1731" i="27"/>
  <c r="G1633" i="27"/>
  <c r="G267" i="27"/>
  <c r="G947" i="27"/>
  <c r="G96" i="27"/>
  <c r="G1643" i="27"/>
  <c r="G19" i="27"/>
  <c r="G808" i="27"/>
  <c r="G1735" i="27"/>
  <c r="G1122" i="27"/>
  <c r="G1465" i="27"/>
  <c r="G1151" i="27"/>
  <c r="G688" i="27"/>
  <c r="G370" i="27"/>
  <c r="G1228" i="27"/>
  <c r="G1259" i="27"/>
  <c r="G960" i="27"/>
  <c r="G632" i="27"/>
  <c r="G230" i="27"/>
  <c r="G883" i="27"/>
  <c r="G1295" i="27"/>
  <c r="G1197" i="27"/>
  <c r="G1247" i="27"/>
  <c r="G471" i="27"/>
  <c r="G1404" i="27"/>
  <c r="G664" i="27"/>
  <c r="G1101" i="27"/>
  <c r="G1330" i="27"/>
  <c r="G1482" i="27"/>
  <c r="G1128" i="27"/>
  <c r="G843" i="27"/>
  <c r="G886" i="27"/>
  <c r="G1002" i="27"/>
  <c r="G1708" i="27"/>
  <c r="G1623" i="27"/>
  <c r="G276" i="27"/>
  <c r="G1206" i="27"/>
  <c r="G26" i="27"/>
  <c r="G994" i="27"/>
  <c r="G423" i="27"/>
  <c r="G1282" i="27"/>
  <c r="G1412" i="27"/>
  <c r="G485" i="27"/>
  <c r="G1454" i="27"/>
  <c r="G1020" i="27"/>
  <c r="G146" i="27"/>
  <c r="G24" i="27"/>
  <c r="G1387" i="27"/>
  <c r="G1037" i="27"/>
  <c r="G274" i="27"/>
  <c r="G216" i="27"/>
  <c r="G512" i="27"/>
  <c r="G760" i="27"/>
  <c r="G1617" i="27"/>
  <c r="G741" i="27"/>
  <c r="G839" i="27"/>
  <c r="G1485" i="27"/>
  <c r="G1730" i="27"/>
  <c r="G282" i="27"/>
  <c r="G1190" i="27"/>
  <c r="G242" i="27"/>
  <c r="G289" i="27"/>
  <c r="G901" i="27"/>
  <c r="G1065" i="27"/>
  <c r="G1139" i="27"/>
  <c r="G1296" i="27"/>
  <c r="G868" i="27"/>
  <c r="G206" i="27"/>
  <c r="G1137" i="27"/>
  <c r="G1095" i="27"/>
  <c r="G749" i="27"/>
  <c r="G1691" i="27"/>
  <c r="G885" i="27"/>
  <c r="G539" i="27"/>
  <c r="G550" i="27"/>
  <c r="G409" i="27"/>
  <c r="G380" i="27"/>
  <c r="G1286" i="27"/>
  <c r="G240" i="27"/>
  <c r="G1170" i="27"/>
  <c r="G253" i="27"/>
  <c r="G1599" i="27"/>
  <c r="G521" i="27"/>
  <c r="G1204" i="27"/>
  <c r="G653" i="27"/>
  <c r="G1536" i="27"/>
  <c r="G135" i="27"/>
  <c r="G667" i="27"/>
  <c r="G1277" i="27"/>
  <c r="G301" i="27"/>
  <c r="G1562" i="27"/>
  <c r="G801" i="27"/>
  <c r="G1602" i="27"/>
  <c r="G1287" i="27"/>
  <c r="G1669" i="27"/>
  <c r="G730" i="27"/>
  <c r="G884" i="27"/>
  <c r="G1001" i="27"/>
  <c r="G1634" i="27"/>
  <c r="G999" i="27"/>
  <c r="G1554" i="27"/>
  <c r="G1305" i="27"/>
  <c r="G226" i="27"/>
  <c r="G545" i="27"/>
  <c r="G740" i="27"/>
  <c r="G352" i="27"/>
  <c r="G1145" i="27"/>
  <c r="G317" i="27"/>
  <c r="G1232" i="27"/>
  <c r="G1301" i="27"/>
  <c r="G329" i="27"/>
  <c r="G421" i="27"/>
  <c r="G1674" i="27"/>
  <c r="G134" i="27"/>
  <c r="G881" i="27"/>
  <c r="G196" i="27"/>
  <c r="G617" i="27"/>
  <c r="G987" i="27"/>
  <c r="G59" i="27"/>
  <c r="G677" i="27"/>
  <c r="G1384" i="27"/>
  <c r="G385" i="27"/>
  <c r="G979" i="27"/>
  <c r="G686" i="27"/>
  <c r="G1681" i="27"/>
  <c r="G1646" i="27"/>
  <c r="G1432" i="27"/>
  <c r="G465" i="27"/>
  <c r="G940" i="27"/>
  <c r="G1300" i="27"/>
  <c r="G578" i="27"/>
  <c r="G855" i="27"/>
  <c r="G1486" i="27"/>
  <c r="G304" i="27"/>
  <c r="G1258" i="27"/>
  <c r="G161" i="27"/>
  <c r="G34" i="27"/>
  <c r="G874" i="27"/>
  <c r="G1199" i="27"/>
  <c r="G753" i="27"/>
  <c r="G732" i="27"/>
  <c r="G77" i="27"/>
  <c r="G1699" i="27"/>
  <c r="G1149" i="27"/>
  <c r="G1252" i="27"/>
  <c r="G1251" i="27"/>
  <c r="G345" i="27"/>
  <c r="G658" i="27"/>
  <c r="G1638" i="27"/>
  <c r="G799" i="27"/>
  <c r="G43" i="27"/>
  <c r="G840" i="27"/>
  <c r="G742" i="27"/>
  <c r="G697" i="27"/>
  <c r="G1310" i="27"/>
  <c r="G468" i="27"/>
  <c r="G439" i="27"/>
  <c r="G1611" i="27"/>
  <c r="G140" i="27"/>
  <c r="G831" i="27"/>
  <c r="G1355" i="27"/>
  <c r="G629" i="27"/>
  <c r="G1572" i="27"/>
  <c r="G1041" i="27"/>
  <c r="G1338" i="27"/>
  <c r="G483" i="27"/>
  <c r="G325" i="27"/>
  <c r="G1273" i="27"/>
  <c r="G534" i="27"/>
  <c r="G1242" i="27"/>
  <c r="G241" i="27"/>
  <c r="G616" i="27"/>
  <c r="G735" i="27"/>
  <c r="G248" i="27"/>
  <c r="G1196" i="27"/>
  <c r="G927" i="27"/>
  <c r="G9" i="27"/>
  <c r="G1671" i="27"/>
  <c r="G1402" i="27"/>
  <c r="G805" i="27"/>
  <c r="G394" i="27"/>
  <c r="G1111" i="27"/>
  <c r="G1346" i="27"/>
  <c r="G1311" i="27"/>
  <c r="G776" i="27"/>
  <c r="G1459" i="27"/>
  <c r="G264" i="27"/>
  <c r="G1060" i="27"/>
  <c r="G889" i="27"/>
  <c r="G50" i="27"/>
  <c r="G1517" i="27"/>
  <c r="G894" i="27"/>
  <c r="G985" i="27"/>
  <c r="G548" i="27"/>
  <c r="G908" i="27"/>
  <c r="G1050" i="27"/>
  <c r="G1401" i="27"/>
  <c r="G1100" i="27"/>
  <c r="G1021" i="27"/>
  <c r="G120" i="27"/>
  <c r="G1189" i="27"/>
  <c r="G1548" i="27"/>
  <c r="G1631" i="27"/>
  <c r="G1672" i="27"/>
  <c r="G916" i="27"/>
  <c r="G1539" i="27"/>
  <c r="G576" i="27"/>
  <c r="G37" i="27"/>
  <c r="G921" i="27"/>
  <c r="G835" i="27"/>
  <c r="G761" i="27"/>
  <c r="G451" i="27"/>
  <c r="G490" i="27"/>
  <c r="G635" i="27"/>
  <c r="G268" i="27"/>
  <c r="G401" i="27"/>
  <c r="G997" i="27"/>
  <c r="G1372" i="27"/>
  <c r="G151" i="27"/>
  <c r="G1071" i="27"/>
  <c r="G316" i="27"/>
  <c r="G834" i="27"/>
  <c r="G1367" i="27"/>
  <c r="G13" i="27"/>
  <c r="G1531" i="27"/>
  <c r="G1073" i="27"/>
  <c r="G1156" i="27"/>
  <c r="G437" i="27"/>
  <c r="G1040" i="27"/>
  <c r="G1140" i="27"/>
  <c r="G312" i="27"/>
  <c r="G254" i="27"/>
  <c r="G887" i="27"/>
  <c r="G131" i="27"/>
  <c r="G1559" i="27"/>
  <c r="G193" i="27"/>
  <c r="G302" i="27"/>
  <c r="G1606" i="27"/>
  <c r="G438" i="27"/>
  <c r="G493" i="27"/>
  <c r="G1186" i="27"/>
  <c r="G231" i="27"/>
  <c r="G1116" i="27"/>
  <c r="G1174" i="27"/>
  <c r="G1709" i="27"/>
  <c r="G558" i="27"/>
  <c r="G1686" i="27"/>
  <c r="G989" i="27"/>
  <c r="G314" i="27"/>
  <c r="G1433" i="27"/>
  <c r="G863" i="27"/>
  <c r="G1586" i="27"/>
  <c r="G269" i="27"/>
  <c r="G662" i="27"/>
  <c r="G1027" i="27"/>
  <c r="G1696" i="27"/>
  <c r="G1023" i="27"/>
  <c r="G445" i="27"/>
  <c r="G703" i="27"/>
  <c r="G630" i="27"/>
  <c r="G396" i="27"/>
  <c r="G1678" i="27"/>
  <c r="G926" i="27"/>
  <c r="G209" i="27"/>
  <c r="G203" i="27"/>
  <c r="G582" i="27"/>
  <c r="G517" i="27"/>
  <c r="G679" i="27"/>
  <c r="G1270" i="27"/>
  <c r="G507" i="27"/>
  <c r="G1707" i="27"/>
  <c r="G1437" i="27"/>
  <c r="G1682" i="27"/>
  <c r="G996" i="27"/>
  <c r="G78" i="27"/>
  <c r="G1574" i="27"/>
  <c r="G739" i="27"/>
  <c r="G1320" i="27"/>
  <c r="G607" i="27"/>
  <c r="G1530" i="27"/>
  <c r="G659" i="27"/>
  <c r="G504" i="27"/>
  <c r="G646" i="27"/>
  <c r="G1222" i="27"/>
  <c r="G410" i="27"/>
  <c r="G1219" i="27"/>
  <c r="G896" i="27"/>
  <c r="G141" i="27"/>
  <c r="G460" i="27"/>
  <c r="G181" i="27"/>
  <c r="G1390" i="27"/>
  <c r="G1055" i="27"/>
  <c r="G795" i="27"/>
  <c r="G959" i="27"/>
  <c r="G547" i="27"/>
  <c r="G36" i="27"/>
  <c r="G1522" i="27"/>
  <c r="G706" i="27"/>
  <c r="G358" i="27"/>
  <c r="G65" i="27"/>
  <c r="G1039" i="27"/>
  <c r="G1099" i="27"/>
  <c r="G114" i="27"/>
  <c r="G540" i="27"/>
  <c r="G466" i="27"/>
  <c r="G709" i="27"/>
  <c r="G1129" i="27"/>
  <c r="G992" i="27"/>
  <c r="G1455" i="27"/>
  <c r="G1514" i="27"/>
  <c r="G872" i="27"/>
  <c r="G110" i="27"/>
  <c r="G139" i="27"/>
  <c r="G431" i="27"/>
  <c r="G1475" i="27"/>
  <c r="G1565" i="27"/>
  <c r="G406" i="27"/>
  <c r="G802" i="27"/>
  <c r="G1596" i="27"/>
  <c r="G11" i="27"/>
  <c r="G371" i="27"/>
  <c r="G1255" i="27"/>
  <c r="G1723" i="27"/>
  <c r="G1445" i="27"/>
  <c r="G865" i="27"/>
  <c r="G174" i="27"/>
  <c r="G1450" i="27"/>
  <c r="G473" i="27"/>
  <c r="G1680" i="27"/>
  <c r="G15" i="27"/>
  <c r="G660" i="27"/>
  <c r="G575" i="27"/>
  <c r="G1044" i="27"/>
  <c r="G1417" i="27"/>
  <c r="G338" i="27"/>
  <c r="G513" i="27"/>
  <c r="G1090" i="27"/>
  <c r="G1414" i="27"/>
  <c r="G995" i="27"/>
  <c r="G1501" i="27"/>
  <c r="G1347" i="27"/>
  <c r="G1063" i="27"/>
  <c r="G726" i="27"/>
  <c r="G1061" i="27"/>
  <c r="G153" i="27"/>
  <c r="G1130" i="27"/>
  <c r="G672" i="27"/>
  <c r="G1354" i="27"/>
  <c r="G934" i="27"/>
  <c r="G1590" i="27"/>
  <c r="G1018" i="27"/>
  <c r="G124" i="27"/>
  <c r="G669" i="27"/>
  <c r="G1734" i="27"/>
  <c r="G914" i="27"/>
  <c r="G308" i="27"/>
  <c r="G375" i="27"/>
  <c r="G1660" i="27"/>
  <c r="G449" i="27"/>
  <c r="G1309" i="27"/>
  <c r="G583" i="27"/>
  <c r="G1331" i="27"/>
  <c r="G759" i="27"/>
  <c r="G519" i="27"/>
  <c r="G111" i="27"/>
  <c r="G860" i="27"/>
  <c r="G1431" i="27"/>
  <c r="G1595" i="27"/>
  <c r="G1304" i="27"/>
  <c r="G961" i="27"/>
  <c r="G1054" i="27"/>
  <c r="G984" i="27"/>
  <c r="G1187" i="27"/>
  <c r="G297" i="27"/>
  <c r="G938" i="27"/>
  <c r="G675" i="27"/>
  <c r="G1581" i="27"/>
  <c r="G1702" i="27"/>
  <c r="G250" i="27"/>
  <c r="G543" i="27"/>
  <c r="G303" i="27"/>
  <c r="G1022" i="27"/>
  <c r="G1275" i="27"/>
  <c r="G962" i="27"/>
  <c r="G1177" i="27"/>
  <c r="G1505" i="27"/>
  <c r="G497" i="27"/>
  <c r="G1269" i="27"/>
  <c r="G1134" i="27"/>
  <c r="G221" i="27"/>
  <c r="G70" i="27"/>
  <c r="G708" i="27"/>
  <c r="G584" i="27"/>
  <c r="G1398" i="27"/>
  <c r="G12" i="27"/>
  <c r="G1024" i="27"/>
  <c r="G333" i="27"/>
  <c r="G537" i="27"/>
  <c r="G612" i="27"/>
  <c r="G376" i="27"/>
  <c r="G628" i="27"/>
  <c r="G188" i="27"/>
  <c r="G694" i="27"/>
  <c r="G824" i="27"/>
  <c r="G981" i="27"/>
  <c r="G966" i="27"/>
  <c r="G1272" i="27"/>
  <c r="G769" i="27"/>
  <c r="G1583" i="27"/>
  <c r="G1375" i="27"/>
  <c r="G622" i="27"/>
  <c r="G86" i="27"/>
  <c r="G1079" i="27"/>
  <c r="G1146" i="27"/>
  <c r="G444" i="27"/>
  <c r="G1368" i="27"/>
  <c r="G794" i="27"/>
  <c r="G1544" i="27"/>
  <c r="G456" i="27"/>
  <c r="G1285" i="27"/>
  <c r="G1430" i="27"/>
  <c r="G542" i="27"/>
  <c r="G1452" i="27"/>
  <c r="G278" i="27"/>
  <c r="G711" i="27"/>
  <c r="G1201" i="27"/>
  <c r="G1659" i="27"/>
  <c r="G870" i="27"/>
  <c r="G560" i="27"/>
  <c r="G1423" i="27"/>
  <c r="G882" i="27"/>
  <c r="G1051" i="27"/>
  <c r="G892" i="27"/>
  <c r="G1244" i="27"/>
  <c r="G1687" i="27"/>
  <c r="G1181" i="27"/>
  <c r="G73" i="27"/>
  <c r="G356" i="27"/>
  <c r="G1652" i="27"/>
  <c r="G377" i="27"/>
  <c r="G1456" i="27"/>
  <c r="G1612" i="27"/>
  <c r="G780" i="27"/>
  <c r="G1463" i="27"/>
  <c r="G1144" i="27"/>
  <c r="G613" i="27"/>
  <c r="G1650" i="27"/>
  <c r="G1658" i="27"/>
  <c r="G238" i="27"/>
  <c r="G30" i="27"/>
  <c r="G1499" i="27"/>
  <c r="G62" i="27"/>
  <c r="G367" i="27"/>
  <c r="G347" i="27"/>
  <c r="G1668" i="27"/>
  <c r="G1561" i="27"/>
  <c r="G1568" i="27"/>
  <c r="G567" i="27"/>
  <c r="G1697" i="27"/>
  <c r="G1043" i="27"/>
  <c r="G1243" i="27"/>
  <c r="G93" i="27"/>
  <c r="G1280" i="27"/>
  <c r="G295" i="27"/>
  <c r="G1516" i="27"/>
  <c r="G472" i="27"/>
  <c r="G952" i="27"/>
  <c r="G98" i="27"/>
  <c r="G1113" i="27"/>
  <c r="G422" i="27"/>
  <c r="G64" i="27"/>
  <c r="G1038" i="27"/>
  <c r="G1503" i="27"/>
  <c r="G1356" i="27"/>
  <c r="G1203" i="27"/>
  <c r="G837" i="27"/>
  <c r="G379" i="27"/>
  <c r="G1725" i="27"/>
  <c r="G220" i="27"/>
  <c r="G1719" i="27"/>
  <c r="G748" i="27"/>
  <c r="G414" i="27"/>
  <c r="G1132" i="27"/>
  <c r="G1161" i="27"/>
  <c r="G1458" i="27"/>
  <c r="G28" i="27"/>
  <c r="G388" i="27"/>
  <c r="G1342" i="27"/>
  <c r="G1510" i="27"/>
  <c r="G484" i="27"/>
  <c r="G126" i="27"/>
  <c r="G906" i="27"/>
  <c r="G1422" i="27"/>
  <c r="G1353" i="27"/>
  <c r="G162" i="27"/>
  <c r="G337" i="27"/>
  <c r="G374" i="27"/>
  <c r="G792" i="27"/>
  <c r="G1504" i="27"/>
  <c r="G1512" i="27"/>
  <c r="G283" i="27"/>
  <c r="G99" i="27"/>
  <c r="G1588" i="27"/>
  <c r="G864" i="27"/>
  <c r="G273" i="27"/>
  <c r="G494" i="27"/>
  <c r="G1498" i="27"/>
  <c r="G1570" i="27"/>
  <c r="G1693" i="27"/>
  <c r="G1184" i="27"/>
  <c r="G592" i="27"/>
  <c r="G911" i="27"/>
  <c r="G381" i="27"/>
  <c r="G1535" i="27"/>
  <c r="G1703" i="27"/>
  <c r="G1732" i="27"/>
  <c r="G619" i="27"/>
  <c r="G265" i="27"/>
  <c r="G378" i="27"/>
  <c r="G411" i="27"/>
  <c r="G1293" i="27"/>
  <c r="G482" i="27"/>
  <c r="G574" i="27"/>
  <c r="G118" i="27"/>
  <c r="G624" i="27"/>
  <c r="G1381" i="27"/>
  <c r="G950" i="27"/>
  <c r="G1261" i="27"/>
  <c r="G1058" i="27"/>
  <c r="G976" i="27"/>
  <c r="G127" i="27"/>
  <c r="G1225" i="27"/>
  <c r="G1443" i="27"/>
  <c r="G601" i="27"/>
  <c r="G1107" i="27"/>
  <c r="G368" i="27"/>
  <c r="G136" i="27"/>
  <c r="G1587" i="27"/>
  <c r="G324" i="27"/>
  <c r="G778" i="27"/>
  <c r="G232" i="27"/>
  <c r="G400" i="27"/>
  <c r="G1666" i="27"/>
  <c r="G1720" i="27"/>
  <c r="G1645" i="27"/>
  <c r="G213" i="27"/>
  <c r="G1473" i="27"/>
  <c r="G1147" i="27"/>
  <c r="G391" i="27"/>
  <c r="G328" i="27"/>
  <c r="G1315" i="27"/>
  <c r="G854" i="27"/>
  <c r="G464" i="27"/>
  <c r="G1359" i="27"/>
  <c r="G116" i="27"/>
  <c r="G798" i="27"/>
  <c r="G1169" i="27"/>
  <c r="G643" i="27"/>
  <c r="G1010" i="27"/>
  <c r="G790" i="27"/>
  <c r="G930" i="27"/>
  <c r="G492" i="27"/>
  <c r="G905" i="27"/>
  <c r="G1171" i="27"/>
  <c r="G1127" i="27"/>
  <c r="G1230" i="27"/>
  <c r="G63" i="27"/>
  <c r="G1442" i="27"/>
  <c r="G55" i="27"/>
  <c r="G557" i="27"/>
  <c r="G66" i="27"/>
  <c r="G852" i="27"/>
  <c r="G61" i="27"/>
  <c r="G1214" i="27"/>
  <c r="G893" i="27"/>
  <c r="G600" i="27"/>
  <c r="G809" i="27"/>
  <c r="G1628" i="27"/>
  <c r="G1208" i="27"/>
  <c r="G932" i="27"/>
  <c r="G1317" i="27"/>
  <c r="G1411" i="27"/>
  <c r="G990" i="27"/>
  <c r="G634" i="27"/>
  <c r="G1589" i="27"/>
  <c r="G1418" i="27"/>
  <c r="G566" i="27"/>
  <c r="G427" i="27"/>
  <c r="G1440" i="27"/>
  <c r="G1126" i="27"/>
  <c r="G974" i="27"/>
  <c r="G968" i="27"/>
  <c r="G980" i="27"/>
  <c r="G531" i="27"/>
  <c r="G898" i="27"/>
  <c r="G296" i="27"/>
  <c r="G1434" i="27"/>
  <c r="G1621" i="27"/>
  <c r="G1619" i="27"/>
  <c r="G746" i="27"/>
  <c r="G1700" i="27"/>
  <c r="G383" i="27"/>
  <c r="G1299" i="27"/>
  <c r="G913" i="27"/>
  <c r="G251" i="27"/>
  <c r="G1053" i="27"/>
  <c r="G1369" i="27"/>
  <c r="G361" i="27"/>
  <c r="G313" i="27"/>
  <c r="G1494" i="27"/>
  <c r="G924" i="27"/>
  <c r="G167" i="27"/>
  <c r="G1379" i="27"/>
  <c r="G782" i="27"/>
  <c r="G830" i="27"/>
  <c r="G888" i="27"/>
  <c r="G443" i="27"/>
  <c r="G1334" i="27"/>
  <c r="G1047" i="27"/>
  <c r="G948" i="27"/>
  <c r="G973" i="27"/>
  <c r="G8" i="27"/>
  <c r="G183" i="27"/>
  <c r="G1218" i="27"/>
  <c r="G644" i="27"/>
  <c r="G1540" i="27"/>
  <c r="G154" i="27"/>
  <c r="G1319" i="27"/>
  <c r="G1248" i="27"/>
  <c r="G310" i="27"/>
  <c r="G1543" i="27"/>
  <c r="G1545" i="27"/>
  <c r="G1575" i="27"/>
  <c r="G875" i="27"/>
  <c r="G1457" i="27"/>
  <c r="G52" i="27"/>
  <c r="G771" i="27"/>
  <c r="G159" i="27"/>
  <c r="G573" i="27"/>
  <c r="G1064" i="27"/>
  <c r="G1484" i="27"/>
  <c r="G1298" i="27"/>
  <c r="G75" i="27"/>
  <c r="G1267" i="27"/>
  <c r="G393" i="27"/>
  <c r="G1284" i="27"/>
  <c r="G602" i="27"/>
  <c r="G1523" i="27"/>
  <c r="G1549" i="27"/>
  <c r="G879" i="27"/>
  <c r="G1262" i="27"/>
  <c r="G516" i="27"/>
  <c r="G549" i="27"/>
  <c r="R1030" i="14"/>
  <c r="R286" i="14"/>
  <c r="R354" i="14"/>
  <c r="R1213" i="14"/>
  <c r="R466" i="14"/>
  <c r="R1179" i="14"/>
  <c r="R551" i="14"/>
  <c r="R131" i="14"/>
  <c r="R648" i="14"/>
  <c r="R89" i="14"/>
  <c r="R823" i="14"/>
  <c r="R921" i="14"/>
  <c r="R220" i="14"/>
  <c r="R48" i="14"/>
  <c r="R246" i="14"/>
  <c r="R209" i="14"/>
  <c r="R327" i="14"/>
  <c r="R812" i="14"/>
  <c r="R319" i="14"/>
  <c r="R21" i="14"/>
  <c r="R863" i="14"/>
  <c r="R875" i="14"/>
  <c r="R967" i="14"/>
  <c r="R423" i="14"/>
  <c r="R377" i="14"/>
  <c r="R221" i="14"/>
  <c r="R26" i="14"/>
  <c r="R360" i="14"/>
  <c r="R329" i="14"/>
  <c r="R374" i="14"/>
  <c r="R205" i="14"/>
  <c r="R907" i="14"/>
  <c r="R524" i="14"/>
  <c r="R666" i="14"/>
  <c r="R928" i="14"/>
  <c r="R73" i="14"/>
  <c r="R682" i="14"/>
  <c r="R250" i="14"/>
  <c r="R448" i="14"/>
  <c r="R829" i="14"/>
  <c r="R100" i="14"/>
  <c r="R577" i="14"/>
  <c r="R476" i="14"/>
  <c r="R1161" i="14"/>
  <c r="R999" i="14"/>
  <c r="R891" i="14"/>
  <c r="R493" i="14"/>
  <c r="R619" i="14"/>
  <c r="R245" i="14"/>
  <c r="R63" i="14"/>
  <c r="R304" i="14"/>
  <c r="R718" i="14"/>
  <c r="R626" i="14"/>
  <c r="R346" i="14"/>
  <c r="R120" i="14"/>
  <c r="R34" i="14"/>
  <c r="R302" i="14"/>
  <c r="R336" i="14"/>
  <c r="R194" i="14"/>
  <c r="R96" i="14"/>
  <c r="R478" i="14"/>
  <c r="R296" i="14"/>
  <c r="R128" i="14"/>
  <c r="R368" i="14"/>
  <c r="R1018" i="14"/>
  <c r="R344" i="14"/>
  <c r="R975" i="14"/>
  <c r="R1157" i="14"/>
  <c r="R33" i="14"/>
  <c r="R332" i="14"/>
  <c r="R130" i="14"/>
  <c r="R425" i="14"/>
  <c r="R241" i="14"/>
  <c r="R390" i="14"/>
  <c r="R280" i="14"/>
  <c r="R430" i="14"/>
  <c r="R376" i="14"/>
  <c r="R253" i="14"/>
  <c r="R849" i="14"/>
  <c r="R76" i="14"/>
  <c r="R1169" i="14"/>
  <c r="R232" i="14"/>
  <c r="R443" i="14"/>
  <c r="R617" i="14"/>
  <c r="R1221" i="14"/>
  <c r="R449" i="14"/>
  <c r="R860" i="14"/>
  <c r="R174" i="14"/>
  <c r="R786" i="14"/>
  <c r="R169" i="14"/>
  <c r="R339" i="14"/>
  <c r="R662" i="14"/>
  <c r="R932" i="14"/>
  <c r="R670" i="14"/>
  <c r="R1046" i="14"/>
  <c r="R433" i="14"/>
  <c r="R97" i="14"/>
  <c r="R386" i="14"/>
  <c r="R915" i="14"/>
  <c r="R373" i="14"/>
  <c r="R193" i="14"/>
  <c r="R404" i="14"/>
  <c r="R1078" i="14"/>
  <c r="R35" i="14"/>
  <c r="R157" i="14"/>
  <c r="R993" i="14"/>
  <c r="R147" i="14"/>
  <c r="R453" i="14"/>
  <c r="R268" i="14"/>
  <c r="R62" i="14"/>
  <c r="R618" i="14"/>
  <c r="R927" i="14"/>
  <c r="R394" i="14"/>
  <c r="R1047" i="14"/>
  <c r="R735" i="14"/>
  <c r="R167" i="14"/>
  <c r="R511" i="14"/>
  <c r="R653" i="14"/>
  <c r="R110" i="14"/>
  <c r="R471" i="14"/>
  <c r="R610" i="14"/>
  <c r="R728" i="14"/>
  <c r="R957" i="14"/>
  <c r="R1130" i="14"/>
  <c r="R146" i="14"/>
  <c r="R419" i="14"/>
  <c r="R25" i="14"/>
  <c r="R642" i="14"/>
  <c r="R330" i="14"/>
  <c r="R590" i="14"/>
  <c r="R889" i="14"/>
  <c r="R444" i="14"/>
  <c r="R134" i="14"/>
  <c r="R793" i="14"/>
  <c r="R70" i="14"/>
  <c r="R10" i="14"/>
  <c r="R275" i="14"/>
  <c r="R825" i="14"/>
  <c r="R853" i="14"/>
  <c r="R186" i="14"/>
  <c r="R725" i="14"/>
  <c r="R351" i="14"/>
  <c r="R399" i="14"/>
  <c r="R1116" i="14"/>
  <c r="R23" i="14"/>
  <c r="R108" i="14"/>
  <c r="R199" i="14"/>
  <c r="R456" i="14"/>
  <c r="R382" i="14"/>
  <c r="R726" i="14"/>
  <c r="R922" i="14"/>
  <c r="R892" i="14"/>
  <c r="R274" i="14"/>
  <c r="R532" i="14"/>
  <c r="R215" i="14"/>
  <c r="R187" i="14"/>
  <c r="R350" i="14"/>
  <c r="R317" i="14"/>
  <c r="R807" i="14"/>
  <c r="R175" i="14"/>
  <c r="R1187" i="14"/>
  <c r="R795" i="14"/>
  <c r="R74" i="14"/>
  <c r="R650" i="14"/>
  <c r="R427" i="14"/>
  <c r="R119" i="14"/>
  <c r="R792" i="14"/>
  <c r="R791" i="14"/>
  <c r="R946" i="14"/>
  <c r="R542" i="14"/>
  <c r="R935" i="14"/>
  <c r="R973" i="14"/>
  <c r="R1233" i="14"/>
  <c r="R313" i="14"/>
  <c r="R247" i="14"/>
  <c r="R13" i="14"/>
  <c r="R776" i="14"/>
  <c r="R203" i="14"/>
  <c r="R514" i="14"/>
  <c r="R204" i="14"/>
  <c r="R65" i="14"/>
  <c r="R323" i="14"/>
  <c r="R764" i="14"/>
  <c r="R1133" i="14"/>
  <c r="R507" i="14"/>
  <c r="R1177" i="14"/>
  <c r="R116" i="14"/>
  <c r="R521" i="14"/>
  <c r="R580" i="14"/>
  <c r="R436" i="14"/>
  <c r="R506" i="14"/>
  <c r="R1162" i="14"/>
  <c r="R46" i="14"/>
  <c r="R258" i="14"/>
  <c r="R1068" i="14"/>
  <c r="R318" i="14"/>
  <c r="R712" i="14"/>
  <c r="R540" i="14"/>
  <c r="R675" i="14"/>
  <c r="R1154" i="14"/>
  <c r="R778" i="14"/>
  <c r="R9" i="14"/>
  <c r="R530" i="14"/>
  <c r="R451" i="14"/>
  <c r="R780" i="14"/>
  <c r="R808" i="14"/>
  <c r="R741" i="14"/>
  <c r="R200" i="14"/>
  <c r="R677" i="14"/>
  <c r="R663" i="14"/>
  <c r="R846" i="14"/>
  <c r="R340" i="14"/>
  <c r="R649" i="14"/>
  <c r="R858" i="14"/>
  <c r="R639" i="14"/>
  <c r="R961" i="14"/>
  <c r="R803" i="14"/>
  <c r="R629" i="14"/>
  <c r="R212" i="14"/>
  <c r="R941" i="14"/>
  <c r="R784" i="14"/>
  <c r="R873" i="14"/>
  <c r="R464" i="14"/>
  <c r="R435" i="14"/>
  <c r="R1222" i="14"/>
  <c r="R592" i="14"/>
  <c r="R395" i="14"/>
  <c r="R845" i="14"/>
  <c r="R768" i="14"/>
  <c r="R992" i="14"/>
  <c r="R501" i="14"/>
  <c r="R1060" i="14"/>
  <c r="R341" i="14"/>
  <c r="R252" i="14"/>
  <c r="R991" i="14"/>
  <c r="R631" i="14"/>
  <c r="R1186" i="14"/>
  <c r="R711" i="14"/>
  <c r="R758" i="14"/>
  <c r="R715" i="14"/>
  <c r="R651" i="14"/>
  <c r="R981" i="14"/>
  <c r="R813" i="14"/>
  <c r="R519" i="14"/>
  <c r="R37" i="14"/>
  <c r="R67" i="14"/>
  <c r="R454" i="14"/>
  <c r="R192" i="14"/>
  <c r="R50" i="14"/>
  <c r="R248" i="14"/>
  <c r="R291" i="14"/>
  <c r="R1229" i="14"/>
  <c r="R28" i="14"/>
  <c r="R815" i="14"/>
  <c r="R1214" i="14"/>
  <c r="R388" i="14"/>
  <c r="R588" i="14"/>
  <c r="R39" i="14"/>
  <c r="R696" i="14"/>
  <c r="R233" i="14"/>
  <c r="R420" i="14"/>
  <c r="R256" i="14"/>
  <c r="R207" i="14"/>
  <c r="R82" i="14"/>
  <c r="R139" i="14"/>
  <c r="R16" i="14"/>
  <c r="R53" i="14"/>
  <c r="R227" i="14"/>
  <c r="R1184" i="14"/>
  <c r="R226" i="14"/>
  <c r="R647" i="14"/>
  <c r="R503" i="14"/>
  <c r="R809" i="14"/>
  <c r="R570" i="14"/>
  <c r="R30" i="14"/>
  <c r="R276" i="14"/>
  <c r="R959" i="14"/>
  <c r="R55" i="14"/>
  <c r="R270" i="14"/>
  <c r="R613" i="14"/>
  <c r="R56" i="14"/>
  <c r="R743" i="14"/>
  <c r="R499" i="14"/>
  <c r="R179" i="14"/>
  <c r="R820" i="14"/>
  <c r="R615" i="14"/>
  <c r="R316" i="14"/>
  <c r="R1203" i="14"/>
  <c r="R535" i="14"/>
  <c r="R1167" i="14"/>
  <c r="R441" i="14"/>
  <c r="R1031" i="14"/>
  <c r="R948" i="14"/>
  <c r="R308" i="14"/>
  <c r="R1126" i="14"/>
  <c r="R1057" i="14"/>
  <c r="R561" i="14"/>
  <c r="R359" i="14"/>
  <c r="R1197" i="14"/>
  <c r="R750" i="14"/>
  <c r="R1044" i="14"/>
  <c r="R1026" i="14"/>
  <c r="R486" i="14"/>
  <c r="R370" i="14"/>
  <c r="R228" i="14"/>
  <c r="R738" i="14"/>
  <c r="R1028" i="14"/>
  <c r="R697" i="14"/>
  <c r="R700" i="14"/>
  <c r="R93" i="14"/>
  <c r="R703" i="14"/>
  <c r="R659" i="14"/>
  <c r="R708" i="14"/>
  <c r="R122" i="14"/>
  <c r="R917" i="14"/>
  <c r="R261" i="14"/>
  <c r="R171" i="14"/>
  <c r="R628" i="14"/>
  <c r="R509" i="14"/>
  <c r="R589" i="14"/>
  <c r="R148" i="14"/>
  <c r="R1205" i="14"/>
  <c r="R462" i="14"/>
  <c r="R32" i="14"/>
  <c r="R1185" i="14"/>
  <c r="R573" i="14"/>
  <c r="R257" i="14"/>
  <c r="R494" i="14"/>
  <c r="R112" i="14"/>
  <c r="R516" i="14"/>
  <c r="R144" i="14"/>
  <c r="R693" i="14"/>
  <c r="R166" i="14"/>
  <c r="R684" i="14"/>
  <c r="R251" i="14"/>
  <c r="R817" i="14"/>
  <c r="R106" i="14"/>
  <c r="R98" i="14"/>
  <c r="R492" i="14"/>
  <c r="R633" i="14"/>
  <c r="R616" i="14"/>
  <c r="R893" i="14"/>
  <c r="R237" i="14"/>
  <c r="R202" i="14"/>
  <c r="R208" i="14"/>
  <c r="R968" i="14"/>
  <c r="R678" i="14"/>
  <c r="R273" i="14"/>
  <c r="R674" i="14"/>
  <c r="R457" i="14"/>
  <c r="R835" i="14"/>
  <c r="R1024" i="14"/>
  <c r="R279" i="14"/>
  <c r="R1088" i="14"/>
  <c r="R755" i="14"/>
  <c r="R606" i="14"/>
  <c r="R29" i="14"/>
  <c r="R1081" i="14"/>
  <c r="R1083" i="14"/>
  <c r="R689" i="14"/>
  <c r="R293" i="14"/>
  <c r="R1207" i="14"/>
  <c r="R1095" i="14"/>
  <c r="R1079" i="14"/>
  <c r="R1178" i="14"/>
  <c r="R564" i="14"/>
  <c r="R1100" i="14"/>
  <c r="R705" i="14"/>
  <c r="R1067" i="14"/>
  <c r="R971" i="14"/>
  <c r="R378" i="14"/>
  <c r="R664" i="14"/>
  <c r="R1172" i="14"/>
  <c r="R936" i="14"/>
  <c r="R508" i="14"/>
  <c r="R896" i="14"/>
  <c r="R490" i="14"/>
  <c r="R900" i="14"/>
  <c r="R554" i="14"/>
  <c r="R980" i="14"/>
  <c r="R450" i="14"/>
  <c r="R210" i="14"/>
  <c r="R513" i="14"/>
  <c r="R181" i="14"/>
  <c r="R224" i="14"/>
  <c r="R333" i="14"/>
  <c r="R528" i="14"/>
  <c r="R239" i="14"/>
  <c r="R888" i="14"/>
  <c r="R704" i="14"/>
  <c r="R572" i="14"/>
  <c r="R213" i="14"/>
  <c r="R188" i="14"/>
  <c r="R145" i="14"/>
  <c r="R44" i="14"/>
  <c r="R730" i="14"/>
  <c r="R482" i="14"/>
  <c r="R463" i="14"/>
  <c r="R489" i="14"/>
  <c r="R400" i="14"/>
  <c r="R389" i="14"/>
  <c r="R422" i="14"/>
  <c r="R596" i="14"/>
  <c r="R222" i="14"/>
  <c r="R68" i="14"/>
  <c r="R997" i="14"/>
  <c r="R398" i="14"/>
  <c r="R1070" i="14"/>
  <c r="R180" i="14"/>
  <c r="R322" i="14"/>
  <c r="R57" i="14"/>
  <c r="R1165" i="14"/>
  <c r="R401" i="14"/>
  <c r="R383" i="14"/>
  <c r="R83" i="14"/>
  <c r="R656" i="14"/>
  <c r="R1107" i="14"/>
  <c r="R481" i="14"/>
  <c r="R657" i="14"/>
  <c r="R1061" i="14"/>
  <c r="R315" i="14"/>
  <c r="R1010" i="14"/>
  <c r="R1076" i="14"/>
  <c r="R1041" i="14"/>
  <c r="R839" i="14"/>
  <c r="R885" i="14"/>
  <c r="R1191" i="14"/>
  <c r="R266" i="14"/>
  <c r="R814" i="14"/>
  <c r="R1189" i="14"/>
  <c r="R914" i="14"/>
  <c r="R940" i="14"/>
  <c r="R898" i="14"/>
  <c r="R585" i="14"/>
  <c r="R523" i="14"/>
  <c r="R969" i="14"/>
  <c r="R949" i="14"/>
  <c r="R1009" i="14"/>
  <c r="R355" i="14"/>
  <c r="R938" i="14"/>
  <c r="R979" i="14"/>
  <c r="R1138" i="14"/>
  <c r="R836" i="14"/>
  <c r="R668" i="14"/>
  <c r="R706" i="14"/>
  <c r="R672" i="14"/>
  <c r="R562" i="14"/>
  <c r="R982" i="14"/>
  <c r="R557" i="14"/>
  <c r="R84" i="14"/>
  <c r="R899" i="14"/>
  <c r="R709" i="14"/>
  <c r="R27" i="14"/>
  <c r="R168" i="14"/>
  <c r="R744" i="14"/>
  <c r="R605" i="14"/>
  <c r="R289" i="14"/>
  <c r="R303" i="14"/>
  <c r="R321" i="14"/>
  <c r="R667" i="14"/>
  <c r="R930" i="14"/>
  <c r="R497" i="14"/>
  <c r="R36" i="14"/>
  <c r="R537" i="14"/>
  <c r="R960" i="14"/>
  <c r="R505" i="14"/>
  <c r="R635" i="14"/>
  <c r="R362" i="14"/>
  <c r="R165" i="14"/>
  <c r="R536" i="14"/>
  <c r="R113" i="14"/>
  <c r="R414" i="14"/>
  <c r="R669" i="14"/>
  <c r="R47" i="14"/>
  <c r="R1151" i="14"/>
  <c r="R159" i="14"/>
  <c r="R636" i="14"/>
  <c r="R153" i="14"/>
  <c r="R40" i="14"/>
  <c r="R88" i="14"/>
  <c r="R1077" i="14"/>
  <c r="R897" i="14"/>
  <c r="R688" i="14"/>
  <c r="R661" i="14"/>
  <c r="R111" i="14"/>
  <c r="R216" i="14"/>
  <c r="R81" i="14"/>
  <c r="R597" i="14"/>
  <c r="R654" i="14"/>
  <c r="R859" i="14"/>
  <c r="R974" i="14"/>
  <c r="R797" i="14"/>
  <c r="R1089" i="14"/>
  <c r="R699" i="14"/>
  <c r="R937" i="14"/>
  <c r="R956" i="14"/>
  <c r="R438" i="14"/>
  <c r="R882" i="14"/>
  <c r="R164" i="14"/>
  <c r="R920" i="14"/>
  <c r="R721" i="14"/>
  <c r="R1019" i="14"/>
  <c r="R847" i="14"/>
  <c r="R753" i="14"/>
  <c r="R569" i="14"/>
  <c r="R75" i="14"/>
  <c r="R986" i="14"/>
  <c r="R964" i="14"/>
  <c r="R1195" i="14"/>
  <c r="R939" i="14"/>
  <c r="R1034" i="14"/>
  <c r="R996" i="14"/>
  <c r="R1053" i="14"/>
  <c r="R720" i="14"/>
  <c r="R989" i="14"/>
  <c r="R918" i="14"/>
  <c r="R988" i="14"/>
  <c r="R686" i="14"/>
  <c r="R945" i="14"/>
  <c r="R177" i="14"/>
  <c r="R972" i="14"/>
  <c r="R163" i="14"/>
  <c r="R87" i="14"/>
  <c r="R223" i="14"/>
  <c r="R242" i="14"/>
  <c r="R38" i="14"/>
  <c r="R281" i="14"/>
  <c r="R104" i="14"/>
  <c r="R760" i="14"/>
  <c r="R156" i="14"/>
  <c r="R469" i="14"/>
  <c r="R196" i="14"/>
  <c r="R348" i="14"/>
  <c r="R630" i="14"/>
  <c r="R632" i="14"/>
  <c r="R79" i="14"/>
  <c r="R916" i="14"/>
  <c r="R500" i="14"/>
  <c r="R238" i="14"/>
  <c r="R789" i="14"/>
  <c r="R263" i="14"/>
  <c r="R52" i="14"/>
  <c r="R85" i="14"/>
  <c r="R1232" i="14"/>
  <c r="R170" i="14"/>
  <c r="R571" i="14"/>
  <c r="R288" i="14"/>
  <c r="R594" i="14"/>
  <c r="R517" i="14"/>
  <c r="R765" i="14"/>
  <c r="R864" i="14"/>
  <c r="R127" i="14"/>
  <c r="R123" i="14"/>
  <c r="R472" i="14"/>
  <c r="R583" i="14"/>
  <c r="R574" i="14"/>
  <c r="R622" i="14"/>
  <c r="R392" i="14"/>
  <c r="R985" i="14"/>
  <c r="R901" i="14"/>
  <c r="R1204" i="14"/>
  <c r="R460" i="14"/>
  <c r="R522" i="14"/>
  <c r="R236" i="14"/>
  <c r="R593" i="14"/>
  <c r="R512" i="14"/>
  <c r="R598" i="14"/>
  <c r="R416" i="14"/>
  <c r="R541" i="14"/>
  <c r="R411" i="14"/>
  <c r="R290" i="14"/>
  <c r="R683" i="14"/>
  <c r="R833" i="14"/>
  <c r="R727" i="14"/>
  <c r="R861" i="14"/>
  <c r="R1003" i="14"/>
  <c r="R1000" i="14"/>
  <c r="R976" i="14"/>
  <c r="R1055" i="14"/>
  <c r="R824" i="14"/>
  <c r="R1196" i="14"/>
  <c r="R819" i="14"/>
  <c r="R545" i="14"/>
  <c r="R701" i="14"/>
  <c r="R655" i="14"/>
  <c r="R977" i="14"/>
  <c r="R1042" i="14"/>
  <c r="R367" i="14"/>
  <c r="R103" i="14"/>
  <c r="R902" i="14"/>
  <c r="R18" i="14"/>
  <c r="R118" i="14"/>
  <c r="R283" i="14"/>
  <c r="R477" i="14"/>
  <c r="R185" i="14"/>
  <c r="R609" i="14"/>
  <c r="R660" i="14"/>
  <c r="R218" i="14"/>
  <c r="R154" i="14"/>
  <c r="R361" i="14"/>
  <c r="R578" i="14"/>
  <c r="R178" i="14"/>
  <c r="R676" i="14"/>
  <c r="R673" i="14"/>
  <c r="R595" i="14"/>
  <c r="R366" i="14"/>
  <c r="R550" i="14"/>
  <c r="R475" i="14"/>
  <c r="R747" i="14"/>
  <c r="R978" i="14"/>
  <c r="R707" i="14"/>
  <c r="R567" i="14"/>
  <c r="R391" i="14"/>
  <c r="R1122" i="14"/>
  <c r="R278" i="14"/>
  <c r="R99" i="14"/>
  <c r="R94" i="14"/>
  <c r="R381" i="14"/>
  <c r="R264" i="14"/>
  <c r="R1150" i="14"/>
  <c r="R1144" i="14"/>
  <c r="R284" i="14"/>
  <c r="R137" i="14"/>
  <c r="R244" i="14"/>
  <c r="R80" i="14"/>
  <c r="R282" i="14"/>
  <c r="R254" i="14"/>
  <c r="R22" i="14"/>
  <c r="R240" i="14"/>
  <c r="R338" i="14"/>
  <c r="R155" i="14"/>
  <c r="R1006" i="14"/>
  <c r="R754" i="14"/>
  <c r="R804" i="14"/>
  <c r="R1145" i="14"/>
  <c r="R881" i="14"/>
  <c r="R766" i="14"/>
  <c r="R1064" i="14"/>
  <c r="R1218" i="14"/>
  <c r="R1132" i="14"/>
  <c r="R1223" i="14"/>
  <c r="R1212" i="14"/>
  <c r="R822" i="14"/>
  <c r="R1045" i="14"/>
  <c r="R1017" i="14"/>
  <c r="R1062" i="14"/>
  <c r="R353" i="14"/>
  <c r="R1115" i="14"/>
  <c r="R92" i="14"/>
  <c r="R586" i="14"/>
  <c r="R643" i="14"/>
  <c r="R132" i="14"/>
  <c r="R190" i="14"/>
  <c r="R396" i="14"/>
  <c r="R774" i="14"/>
  <c r="R298" i="14"/>
  <c r="R601" i="14"/>
  <c r="R334" i="14"/>
  <c r="R115" i="14"/>
  <c r="R58" i="14"/>
  <c r="R14" i="14"/>
  <c r="R292" i="14"/>
  <c r="R620" i="14"/>
  <c r="R66" i="14"/>
  <c r="R549" i="14"/>
  <c r="R267" i="14"/>
  <c r="R890" i="14"/>
  <c r="R1092" i="14"/>
  <c r="R402" i="14"/>
  <c r="R832" i="14"/>
  <c r="R440" i="14"/>
  <c r="R1228" i="14"/>
  <c r="R465" i="14"/>
  <c r="R877" i="14"/>
  <c r="R311" i="14"/>
  <c r="R1039" i="14"/>
  <c r="R8" i="14"/>
  <c r="R555" i="14"/>
  <c r="R417" i="14"/>
  <c r="R124" i="14"/>
  <c r="R844" i="14"/>
  <c r="R816" i="14"/>
  <c r="R1168" i="14"/>
  <c r="R867" i="14"/>
  <c r="R160" i="14"/>
  <c r="R1176" i="14"/>
  <c r="R751" i="14"/>
  <c r="R403" i="14"/>
  <c r="R691" i="14"/>
  <c r="R1153" i="14"/>
  <c r="R806" i="14"/>
  <c r="R729" i="14"/>
  <c r="R1119" i="14"/>
  <c r="R1066" i="14"/>
  <c r="R783" i="14"/>
  <c r="R1001" i="14"/>
  <c r="R840" i="14"/>
  <c r="R1149" i="14"/>
  <c r="R1012" i="14"/>
  <c r="R837" i="14"/>
  <c r="R363" i="14"/>
  <c r="R800" i="14"/>
  <c r="R1200" i="14"/>
  <c r="R1072" i="14"/>
  <c r="R782" i="14"/>
  <c r="R294" i="14"/>
  <c r="R235" i="14"/>
  <c r="R299" i="14"/>
  <c r="R560" i="14"/>
  <c r="R60" i="14"/>
  <c r="R86" i="14"/>
  <c r="R230" i="14"/>
  <c r="R59" i="14"/>
  <c r="R529" i="14"/>
  <c r="R1074" i="14"/>
  <c r="R320" i="14"/>
  <c r="R641" i="14"/>
  <c r="R525" i="14"/>
  <c r="R69" i="14"/>
  <c r="R1234" i="14"/>
  <c r="R262" i="14"/>
  <c r="R314" i="14"/>
  <c r="R176" i="14"/>
  <c r="R495" i="14"/>
  <c r="R552" i="14"/>
  <c r="R1220" i="14"/>
  <c r="R1102" i="14"/>
  <c r="R1199" i="14"/>
  <c r="R1230" i="14"/>
  <c r="R746" i="14"/>
  <c r="R326" i="14"/>
  <c r="R799" i="14"/>
  <c r="R126" i="14"/>
  <c r="R491" i="14"/>
  <c r="R1201" i="14"/>
  <c r="R409" i="14"/>
  <c r="R719" i="14"/>
  <c r="R410" i="14"/>
  <c r="R538" i="14"/>
  <c r="R652" i="14"/>
  <c r="R568" i="14"/>
  <c r="R161" i="14"/>
  <c r="R1121" i="14"/>
  <c r="R1202" i="14"/>
  <c r="R878" i="14"/>
  <c r="R277" i="14"/>
  <c r="R1209" i="14"/>
  <c r="R802" i="14"/>
  <c r="R412" i="14"/>
  <c r="R716" i="14"/>
  <c r="R1032" i="14"/>
  <c r="R1015" i="14"/>
  <c r="R828" i="14"/>
  <c r="R331" i="14"/>
  <c r="R1075" i="14"/>
  <c r="R790" i="14"/>
  <c r="R1011" i="14"/>
  <c r="R870" i="14"/>
  <c r="R1166" i="14"/>
  <c r="R1110" i="14"/>
  <c r="R732" i="14"/>
  <c r="R757" i="14"/>
  <c r="R1125" i="14"/>
  <c r="R1008" i="14"/>
  <c r="R1073" i="14"/>
  <c r="R429" i="14"/>
  <c r="R384" i="14"/>
  <c r="R345" i="14"/>
  <c r="R135" i="14"/>
  <c r="R152" i="14"/>
  <c r="R480" i="14"/>
  <c r="R458" i="14"/>
  <c r="R143" i="14"/>
  <c r="R634" i="14"/>
  <c r="R49" i="14"/>
  <c r="R125" i="14"/>
  <c r="R752" i="14"/>
  <c r="R857" i="14"/>
  <c r="R358" i="14"/>
  <c r="R357" i="14"/>
  <c r="R12" i="14"/>
  <c r="R952" i="14"/>
  <c r="R1182" i="14"/>
  <c r="R191" i="14"/>
  <c r="R690" i="14"/>
  <c r="R255" i="14"/>
  <c r="R217" i="14"/>
  <c r="R105" i="14"/>
  <c r="R287" i="14"/>
  <c r="R136" i="14"/>
  <c r="R51" i="14"/>
  <c r="R694" i="14"/>
  <c r="R158" i="14"/>
  <c r="R627" i="14"/>
  <c r="R602" i="14"/>
  <c r="R431" i="14"/>
  <c r="R61" i="14"/>
  <c r="R95" i="14"/>
  <c r="R871" i="14"/>
  <c r="R559" i="14"/>
  <c r="R581" i="14"/>
  <c r="R692" i="14"/>
  <c r="R734" i="14"/>
  <c r="R770" i="14"/>
  <c r="R297" i="14"/>
  <c r="R872" i="14"/>
  <c r="R533" i="14"/>
  <c r="R775" i="14"/>
  <c r="R625" i="14"/>
  <c r="R1170" i="14"/>
  <c r="R1098" i="14"/>
  <c r="R850" i="14"/>
  <c r="R285" i="14"/>
  <c r="R1104" i="14"/>
  <c r="R947" i="14"/>
  <c r="R387" i="14"/>
  <c r="R767" i="14"/>
  <c r="R681" i="14"/>
  <c r="R951" i="14"/>
  <c r="R745" i="14"/>
  <c r="R1194" i="14"/>
  <c r="R1084" i="14"/>
  <c r="R1147" i="14"/>
  <c r="R1022" i="14"/>
  <c r="R879" i="14"/>
  <c r="R895" i="14"/>
  <c r="R1128" i="14"/>
  <c r="R995" i="14"/>
  <c r="R558" i="14"/>
  <c r="R1143" i="14"/>
  <c r="R1021" i="14"/>
  <c r="R1082" i="14"/>
  <c r="R72" i="14"/>
  <c r="R644" i="14"/>
  <c r="R563" i="14"/>
  <c r="R11" i="14"/>
  <c r="R645" i="14"/>
  <c r="R905" i="14"/>
  <c r="R1007" i="14"/>
  <c r="R621" i="14"/>
  <c r="R818" i="14"/>
  <c r="R611" i="14"/>
  <c r="R954" i="14"/>
  <c r="R479" i="14"/>
  <c r="R312" i="14"/>
  <c r="R393" i="14"/>
  <c r="R71" i="14"/>
  <c r="R306" i="14"/>
  <c r="R777" i="14"/>
  <c r="R1023" i="14"/>
  <c r="R771" i="14"/>
  <c r="R856" i="14"/>
  <c r="R543" i="14"/>
  <c r="R1037" i="14"/>
  <c r="R731" i="14"/>
  <c r="R1054" i="14"/>
  <c r="R1134" i="14"/>
  <c r="R335" i="14"/>
  <c r="R260" i="14"/>
  <c r="R214" i="14"/>
  <c r="R769" i="14"/>
  <c r="R722" i="14"/>
  <c r="R953" i="14"/>
  <c r="R762" i="14"/>
  <c r="R249" i="14"/>
  <c r="R1059" i="14"/>
  <c r="R1210" i="14"/>
  <c r="R1113" i="14"/>
  <c r="R1155" i="14"/>
  <c r="R1056" i="14"/>
  <c r="R887" i="14"/>
  <c r="R1123" i="14"/>
  <c r="R1137" i="14"/>
  <c r="R748" i="14"/>
  <c r="R865" i="14"/>
  <c r="R1159" i="14"/>
  <c r="R1208" i="14"/>
  <c r="R1091" i="14"/>
  <c r="R138" i="14"/>
  <c r="R488" i="14"/>
  <c r="R520" i="14"/>
  <c r="R749" i="14"/>
  <c r="R102" i="14"/>
  <c r="R866" i="14"/>
  <c r="R434" i="14"/>
  <c r="R854" i="14"/>
  <c r="R324" i="14"/>
  <c r="R852" i="14"/>
  <c r="R15" i="14"/>
  <c r="R587" i="14"/>
  <c r="R259" i="14"/>
  <c r="R624" i="14"/>
  <c r="R908" i="14"/>
  <c r="R140" i="14"/>
  <c r="R911" i="14"/>
  <c r="R604" i="14"/>
  <c r="R796" i="14"/>
  <c r="R612" i="14"/>
  <c r="R473" i="14"/>
  <c r="R371" i="14"/>
  <c r="R591" i="14"/>
  <c r="R484" i="14"/>
  <c r="R599" i="14"/>
  <c r="R539" i="14"/>
  <c r="R64" i="14"/>
  <c r="R1140" i="14"/>
  <c r="R584" i="14"/>
  <c r="R912" i="14"/>
  <c r="R1038" i="14"/>
  <c r="R20" i="14"/>
  <c r="R421" i="14"/>
  <c r="R717" i="14"/>
  <c r="R736" i="14"/>
  <c r="R1029" i="14"/>
  <c r="R773" i="14"/>
  <c r="R518" i="14"/>
  <c r="R740" i="14"/>
  <c r="R739" i="14"/>
  <c r="R680" i="14"/>
  <c r="R1193" i="14"/>
  <c r="R343" i="14"/>
  <c r="R526" i="14"/>
  <c r="R925" i="14"/>
  <c r="R798" i="14"/>
  <c r="R496" i="14"/>
  <c r="R733" i="14"/>
  <c r="R638" i="14"/>
  <c r="R841" i="14"/>
  <c r="R831" i="14"/>
  <c r="R1235" i="14"/>
  <c r="R1174" i="14"/>
  <c r="R1163" i="14"/>
  <c r="R1118" i="14"/>
  <c r="R576" i="14"/>
  <c r="R1142" i="14"/>
  <c r="R1215" i="14"/>
  <c r="R428" i="14"/>
  <c r="R687" i="14"/>
  <c r="R607" i="14"/>
  <c r="R1217" i="14"/>
  <c r="R1063" i="14"/>
  <c r="R90" i="14"/>
  <c r="R172" i="14"/>
  <c r="R149" i="14"/>
  <c r="R356" i="14"/>
  <c r="R527" i="14"/>
  <c r="R556" i="14"/>
  <c r="R575" i="14"/>
  <c r="R305" i="14"/>
  <c r="R548" i="14"/>
  <c r="R197" i="14"/>
  <c r="R474" i="14"/>
  <c r="R150" i="14"/>
  <c r="R31" i="14"/>
  <c r="R547" i="14"/>
  <c r="R439" i="14"/>
  <c r="R397" i="14"/>
  <c r="R1109" i="14"/>
  <c r="R413" i="14"/>
  <c r="R637" i="14"/>
  <c r="R219" i="14"/>
  <c r="R579" i="14"/>
  <c r="R1160" i="14"/>
  <c r="R182" i="14"/>
  <c r="R903" i="14"/>
  <c r="R142" i="14"/>
  <c r="R710" i="14"/>
  <c r="R91" i="14"/>
  <c r="R926" i="14"/>
  <c r="R234" i="14"/>
  <c r="R787" i="14"/>
  <c r="R515" i="14"/>
  <c r="R1086" i="14"/>
  <c r="R173" i="14"/>
  <c r="R909" i="14"/>
  <c r="R364" i="14"/>
  <c r="R600" i="14"/>
  <c r="R679" i="14"/>
  <c r="R1139" i="14"/>
  <c r="R310" i="14"/>
  <c r="R184" i="14"/>
  <c r="R342" i="14"/>
  <c r="R445" i="14"/>
  <c r="R78" i="14"/>
  <c r="R737" i="14"/>
  <c r="R243" i="14"/>
  <c r="R742" i="14"/>
  <c r="R121" i="14"/>
  <c r="R714" i="14"/>
  <c r="R781" i="14"/>
  <c r="R352" i="14"/>
  <c r="R45" i="14"/>
  <c r="R54" i="14"/>
  <c r="R1180" i="14"/>
  <c r="R942" i="14"/>
  <c r="R933" i="14"/>
  <c r="R761" i="14"/>
  <c r="R1004" i="14"/>
  <c r="R1216" i="14"/>
  <c r="R623" i="14"/>
  <c r="R810" i="14"/>
  <c r="R1183" i="14"/>
  <c r="R1106" i="14"/>
  <c r="R1127" i="14"/>
  <c r="R1050" i="14"/>
  <c r="R1158" i="14"/>
  <c r="R1225" i="14"/>
  <c r="R834" i="14"/>
  <c r="R884" i="14"/>
  <c r="R1117" i="14"/>
  <c r="R1231" i="14"/>
  <c r="R1181" i="14"/>
  <c r="R109" i="14"/>
  <c r="R614" i="14"/>
  <c r="R582" i="14"/>
  <c r="R447" i="14"/>
  <c r="R531" i="14"/>
  <c r="R41" i="14"/>
  <c r="R271" i="14"/>
  <c r="R566" i="14"/>
  <c r="R162" i="14"/>
  <c r="R432" i="14"/>
  <c r="R201" i="14"/>
  <c r="R426" i="14"/>
  <c r="R801" i="14"/>
  <c r="R17" i="14"/>
  <c r="R307" i="14"/>
  <c r="R461" i="14"/>
  <c r="R1049" i="14"/>
  <c r="R418" i="14"/>
  <c r="R424" i="14"/>
  <c r="R231" i="14"/>
  <c r="R24" i="14"/>
  <c r="R325" i="14"/>
  <c r="R886" i="14"/>
  <c r="R1085" i="14"/>
  <c r="R437" i="14"/>
  <c r="R211" i="14"/>
  <c r="R272" i="14"/>
  <c r="R608" i="14"/>
  <c r="R77" i="14"/>
  <c r="R1101" i="14"/>
  <c r="R133" i="14"/>
  <c r="R934" i="14"/>
  <c r="R337" i="14"/>
  <c r="R876" i="14"/>
  <c r="R19" i="14"/>
  <c r="R723" i="14"/>
  <c r="R830" i="14"/>
  <c r="R923" i="14"/>
  <c r="R788" i="14"/>
  <c r="R546" i="14"/>
  <c r="R565" i="14"/>
  <c r="R375" i="14"/>
  <c r="R498" i="14"/>
  <c r="R646" i="14"/>
  <c r="R702" i="14"/>
  <c r="R369" i="14"/>
  <c r="R442" i="14"/>
  <c r="R950" i="14"/>
  <c r="R994" i="14"/>
  <c r="R468" i="14"/>
  <c r="R821" i="14"/>
  <c r="R183" i="14"/>
  <c r="R1226" i="14"/>
  <c r="R603" i="14"/>
  <c r="R328" i="14"/>
  <c r="R502" i="14"/>
  <c r="R929" i="14"/>
  <c r="R1103" i="14"/>
  <c r="R848" i="14"/>
  <c r="R955" i="14"/>
  <c r="R1192" i="14"/>
  <c r="R1025" i="14"/>
  <c r="R1136" i="14"/>
  <c r="R1069" i="14"/>
  <c r="R1111" i="14"/>
  <c r="R1052" i="14"/>
  <c r="R843" i="14"/>
  <c r="R301" i="14"/>
  <c r="R1135" i="14"/>
  <c r="R984" i="14"/>
  <c r="R1190" i="14"/>
  <c r="R151" i="14"/>
  <c r="R309" i="14"/>
  <c r="R229" i="14"/>
  <c r="R117" i="14"/>
  <c r="R880" i="14"/>
  <c r="R141" i="14"/>
  <c r="R534" i="14"/>
  <c r="R385" i="14"/>
  <c r="R827" i="14"/>
  <c r="R225" i="14"/>
  <c r="R365" i="14"/>
  <c r="R785" i="14"/>
  <c r="R407" i="14"/>
  <c r="R838" i="14"/>
  <c r="R372" i="14"/>
  <c r="R904" i="14"/>
  <c r="R300" i="14"/>
  <c r="R1099" i="14"/>
  <c r="R406" i="14"/>
  <c r="R906" i="14"/>
  <c r="R349" i="14"/>
  <c r="R1156" i="14"/>
  <c r="R671" i="14"/>
  <c r="R107" i="14"/>
  <c r="R883" i="14"/>
  <c r="R347" i="14"/>
  <c r="R459" i="14"/>
  <c r="R1096" i="14"/>
  <c r="R101" i="14"/>
  <c r="R1148" i="14"/>
  <c r="R206" i="14"/>
  <c r="R415" i="14"/>
  <c r="R487" i="14"/>
  <c r="R405" i="14"/>
  <c r="R43" i="14"/>
  <c r="R1146" i="14"/>
  <c r="R455" i="14"/>
  <c r="R42" i="14"/>
  <c r="R1093" i="14"/>
  <c r="R640" i="14"/>
  <c r="R446" i="14"/>
  <c r="R467" i="14"/>
  <c r="R295" i="14"/>
  <c r="R685" i="14"/>
  <c r="R931" i="14"/>
  <c r="R380" i="14"/>
  <c r="R195" i="14"/>
  <c r="R470" i="14"/>
  <c r="R1014" i="14"/>
  <c r="R452" i="14"/>
  <c r="R665" i="14"/>
  <c r="R943" i="14"/>
  <c r="R1112" i="14"/>
  <c r="R1105" i="14"/>
  <c r="R198" i="14"/>
  <c r="R855" i="14"/>
  <c r="R1171" i="14"/>
  <c r="R1131" i="14"/>
  <c r="R189" i="14"/>
  <c r="R966" i="14"/>
  <c r="R269" i="14"/>
  <c r="R1035" i="14"/>
  <c r="R114" i="14"/>
  <c r="R1087" i="14"/>
  <c r="R1120" i="14"/>
  <c r="R695" i="14"/>
  <c r="R851" i="14"/>
  <c r="R698" i="14"/>
  <c r="R1152" i="14"/>
  <c r="R963" i="14"/>
  <c r="R1198" i="14"/>
  <c r="C595" i="27"/>
  <c r="C704" i="27"/>
  <c r="E1351" i="27"/>
  <c r="E1031" i="27"/>
  <c r="A294" i="27"/>
  <c r="A515" i="27"/>
  <c r="D773" i="27"/>
  <c r="E1616" i="27"/>
  <c r="B1408" i="27"/>
  <c r="D63" i="27"/>
  <c r="C749" i="27"/>
  <c r="D1593" i="27"/>
  <c r="B1205" i="27"/>
  <c r="E145" i="27"/>
  <c r="D1411" i="27"/>
  <c r="A601" i="27"/>
  <c r="D99" i="27"/>
  <c r="D347" i="27"/>
  <c r="A966" i="27"/>
  <c r="E297" i="27"/>
  <c r="D174" i="27"/>
  <c r="C1320" i="27"/>
  <c r="E558" i="27"/>
  <c r="D1100" i="27"/>
  <c r="E799" i="27"/>
  <c r="A987" i="27"/>
  <c r="E1095" i="27"/>
  <c r="A1197" i="27"/>
  <c r="E18" i="27"/>
  <c r="D306" i="27"/>
  <c r="E1444" i="27"/>
  <c r="A789" i="27"/>
  <c r="C1004" i="27"/>
  <c r="E284" i="27"/>
  <c r="D665" i="27"/>
  <c r="A1371" i="27"/>
  <c r="E571" i="27"/>
  <c r="D559" i="27"/>
  <c r="C861" i="27"/>
  <c r="C568" i="27"/>
  <c r="D326" i="27"/>
  <c r="A1069" i="27"/>
  <c r="B724" i="27"/>
  <c r="C764" i="27"/>
  <c r="B1057" i="27"/>
  <c r="D1103" i="27"/>
  <c r="C756" i="27"/>
  <c r="B737" i="27"/>
  <c r="D1029" i="27"/>
  <c r="C1011" i="27"/>
  <c r="E1524" i="27"/>
  <c r="D29" i="27"/>
  <c r="B1462" i="27"/>
  <c r="E1107" i="27"/>
  <c r="D595" i="27"/>
  <c r="D1351" i="27"/>
  <c r="B1031" i="27"/>
  <c r="C515" i="27"/>
  <c r="E773" i="27"/>
  <c r="D1408" i="27"/>
  <c r="C63" i="27"/>
  <c r="A1593" i="27"/>
  <c r="E1205" i="27"/>
  <c r="C1411" i="27"/>
  <c r="E601" i="27"/>
  <c r="C347" i="27"/>
  <c r="B966" i="27"/>
  <c r="E174" i="27"/>
  <c r="D1320" i="27"/>
  <c r="E1100" i="27"/>
  <c r="B799" i="27"/>
  <c r="B1095" i="27"/>
  <c r="E1197" i="27"/>
  <c r="E306" i="27"/>
  <c r="D1444" i="27"/>
  <c r="A1004" i="27"/>
  <c r="B284" i="27"/>
  <c r="B1371" i="27"/>
  <c r="C571" i="27"/>
  <c r="D861" i="27"/>
  <c r="D568" i="27"/>
  <c r="D1069" i="27"/>
  <c r="A724" i="27"/>
  <c r="D1057" i="27"/>
  <c r="C1103" i="27"/>
  <c r="A737" i="27"/>
  <c r="A595" i="27"/>
  <c r="D1003" i="27"/>
  <c r="A1351" i="27"/>
  <c r="C1031" i="27"/>
  <c r="B351" i="27"/>
  <c r="D515" i="27"/>
  <c r="A773" i="27"/>
  <c r="B212" i="27"/>
  <c r="A1408" i="27"/>
  <c r="E63" i="27"/>
  <c r="C1467" i="27"/>
  <c r="C1593" i="27"/>
  <c r="A1205" i="27"/>
  <c r="B1284" i="27"/>
  <c r="E1411" i="27"/>
  <c r="D601" i="27"/>
  <c r="E28" i="27"/>
  <c r="A347" i="27"/>
  <c r="D966" i="27"/>
  <c r="D1660" i="27"/>
  <c r="B174" i="27"/>
  <c r="A1320" i="27"/>
  <c r="D1140" i="27"/>
  <c r="B1100" i="27"/>
  <c r="D799" i="27"/>
  <c r="B1305" i="27"/>
  <c r="C1095" i="27"/>
  <c r="C1197" i="27"/>
  <c r="B160" i="27"/>
  <c r="B306" i="27"/>
  <c r="C1444" i="27"/>
  <c r="C1701" i="27"/>
  <c r="D1004" i="27"/>
  <c r="A284" i="27"/>
  <c r="A816" i="27"/>
  <c r="D1371" i="27"/>
  <c r="B571" i="27"/>
  <c r="E800" i="27"/>
  <c r="B861" i="27"/>
  <c r="E568" i="27"/>
  <c r="D1600" i="27"/>
  <c r="B1069" i="27"/>
  <c r="C724" i="27"/>
  <c r="C1025" i="27"/>
  <c r="A1057" i="27"/>
  <c r="E1103" i="27"/>
  <c r="C654" i="27"/>
  <c r="C737" i="27"/>
  <c r="A1029" i="27"/>
  <c r="B1410" i="27"/>
  <c r="D1524" i="27"/>
  <c r="A29" i="27"/>
  <c r="E595" i="27"/>
  <c r="B1003" i="27"/>
  <c r="D1031" i="27"/>
  <c r="D351" i="27"/>
  <c r="B773" i="27"/>
  <c r="D212" i="27"/>
  <c r="A63" i="27"/>
  <c r="A1467" i="27"/>
  <c r="D1205" i="27"/>
  <c r="A1284" i="27"/>
  <c r="C601" i="27"/>
  <c r="D28" i="27"/>
  <c r="C966" i="27"/>
  <c r="E1660" i="27"/>
  <c r="B1320" i="27"/>
  <c r="E1140" i="27"/>
  <c r="C799" i="27"/>
  <c r="A1305" i="27"/>
  <c r="D1197" i="27"/>
  <c r="A160" i="27"/>
  <c r="B1444" i="27"/>
  <c r="A1701" i="27"/>
  <c r="D284" i="27"/>
  <c r="C816" i="27"/>
  <c r="D571" i="27"/>
  <c r="C800" i="27"/>
  <c r="B568" i="27"/>
  <c r="A1600" i="27"/>
  <c r="E724" i="27"/>
  <c r="D1025" i="27"/>
  <c r="B1103" i="27"/>
  <c r="E654" i="27"/>
  <c r="C1029" i="27"/>
  <c r="D1410" i="27"/>
  <c r="E29" i="27"/>
  <c r="E1364" i="27"/>
  <c r="E1238" i="27"/>
  <c r="E322" i="27"/>
  <c r="D506" i="27"/>
  <c r="D1621" i="27"/>
  <c r="D1317" i="27"/>
  <c r="C1443" i="27"/>
  <c r="E367" i="27"/>
  <c r="A981" i="27"/>
  <c r="A865" i="27"/>
  <c r="C739" i="27"/>
  <c r="A1401" i="27"/>
  <c r="A1638" i="27"/>
  <c r="B1137" i="27"/>
  <c r="A1295" i="27"/>
  <c r="E1042" i="27"/>
  <c r="D462" i="27"/>
  <c r="C949" i="27"/>
  <c r="B117" i="27"/>
  <c r="C895" i="27"/>
  <c r="B467" i="27"/>
  <c r="E770" i="27"/>
  <c r="E305" i="27"/>
  <c r="B1675" i="27"/>
  <c r="C1663" i="27"/>
  <c r="A249" i="27"/>
  <c r="A1017" i="27"/>
  <c r="E1292" i="27"/>
  <c r="E350" i="27"/>
  <c r="D772" i="27"/>
  <c r="D1478" i="27"/>
  <c r="B602" i="27"/>
  <c r="D1350" i="27"/>
  <c r="A167" i="27"/>
  <c r="A1171" i="27"/>
  <c r="A1161" i="27"/>
  <c r="A1181" i="27"/>
  <c r="D308" i="27"/>
  <c r="D992" i="27"/>
  <c r="B437" i="27"/>
  <c r="E805" i="27"/>
  <c r="A999" i="27"/>
  <c r="A512" i="27"/>
  <c r="D1679" i="27"/>
  <c r="A407" i="27"/>
  <c r="C1649" i="27"/>
  <c r="D108" i="27"/>
  <c r="A417" i="27"/>
  <c r="A1635" i="27"/>
  <c r="A1647" i="27"/>
  <c r="E845" i="27"/>
  <c r="C657" i="27"/>
  <c r="A142" i="27"/>
  <c r="B595" i="27"/>
  <c r="E1003" i="27"/>
  <c r="C91" i="27"/>
  <c r="A1031" i="27"/>
  <c r="C351" i="27"/>
  <c r="D1579" i="27"/>
  <c r="C773" i="27"/>
  <c r="A212" i="27"/>
  <c r="E1378" i="27"/>
  <c r="B63" i="27"/>
  <c r="E1467" i="27"/>
  <c r="C1374" i="27"/>
  <c r="C1205" i="27"/>
  <c r="D1284" i="27"/>
  <c r="B1230" i="27"/>
  <c r="B601" i="27"/>
  <c r="C28" i="27"/>
  <c r="D356" i="27"/>
  <c r="E966" i="27"/>
  <c r="A1660" i="27"/>
  <c r="A1514" i="27"/>
  <c r="E1320" i="27"/>
  <c r="A1140" i="27"/>
  <c r="A1111" i="27"/>
  <c r="A799" i="27"/>
  <c r="E1305" i="27"/>
  <c r="A1617" i="27"/>
  <c r="B1197" i="27"/>
  <c r="E160" i="27"/>
  <c r="E128" i="27"/>
  <c r="A1444" i="27"/>
  <c r="E1701" i="27"/>
  <c r="E1705" i="27"/>
  <c r="C284" i="27"/>
  <c r="B816" i="27"/>
  <c r="E851" i="27"/>
  <c r="A571" i="27"/>
  <c r="A1003" i="27"/>
  <c r="D91" i="27"/>
  <c r="A351" i="27"/>
  <c r="B1579" i="27"/>
  <c r="C212" i="27"/>
  <c r="A1378" i="27"/>
  <c r="D1467" i="27"/>
  <c r="E1374" i="27"/>
  <c r="C1284" i="27"/>
  <c r="D1230" i="27"/>
  <c r="A28" i="27"/>
  <c r="B356" i="27"/>
  <c r="B1660" i="27"/>
  <c r="B1514" i="27"/>
  <c r="B1140" i="27"/>
  <c r="B1111" i="27"/>
  <c r="C1305" i="27"/>
  <c r="C1617" i="27"/>
  <c r="D160" i="27"/>
  <c r="C128" i="27"/>
  <c r="B1701" i="27"/>
  <c r="A1705" i="27"/>
  <c r="E816" i="27"/>
  <c r="A851" i="27"/>
  <c r="D800" i="27"/>
  <c r="D826" i="27"/>
  <c r="B1600" i="27"/>
  <c r="B68" i="27"/>
  <c r="A1025" i="27"/>
  <c r="C272" i="27"/>
  <c r="D654" i="27"/>
  <c r="A969" i="27"/>
  <c r="C1410" i="27"/>
  <c r="E1180" i="27"/>
  <c r="D1364" i="27"/>
  <c r="B872" i="27"/>
  <c r="D322" i="27"/>
  <c r="A1488" i="27"/>
  <c r="E1621" i="27"/>
  <c r="C1379" i="27"/>
  <c r="E1443" i="27"/>
  <c r="B1458" i="27"/>
  <c r="B981" i="27"/>
  <c r="D375" i="27"/>
  <c r="D739" i="27"/>
  <c r="A1040" i="27"/>
  <c r="D1638" i="27"/>
  <c r="E1554" i="27"/>
  <c r="D1295" i="27"/>
  <c r="B1439" i="27"/>
  <c r="E462" i="27"/>
  <c r="B752" i="27"/>
  <c r="D117" i="27"/>
  <c r="A565" i="27"/>
  <c r="E467" i="27"/>
  <c r="A1210" i="27"/>
  <c r="A305" i="27"/>
  <c r="D673" i="27"/>
  <c r="B1663" i="27"/>
  <c r="D900" i="27"/>
  <c r="B1017" i="27"/>
  <c r="C279" i="27"/>
  <c r="C350" i="27"/>
  <c r="B51" i="27"/>
  <c r="B1478" i="27"/>
  <c r="C260" i="27"/>
  <c r="E1350" i="27"/>
  <c r="A1267" i="27"/>
  <c r="D1171" i="27"/>
  <c r="A1732" i="27"/>
  <c r="B1181" i="27"/>
  <c r="A1269" i="27"/>
  <c r="E992" i="27"/>
  <c r="E630" i="27"/>
  <c r="A805" i="27"/>
  <c r="B855" i="27"/>
  <c r="C512" i="27"/>
  <c r="B947" i="27"/>
  <c r="C407" i="27"/>
  <c r="E878" i="27"/>
  <c r="B108" i="27"/>
  <c r="D1515" i="27"/>
  <c r="C1635" i="27"/>
  <c r="C847" i="27"/>
  <c r="C845" i="27"/>
  <c r="E633" i="27"/>
  <c r="D142" i="27"/>
  <c r="C1468" i="27"/>
  <c r="E369" i="27"/>
  <c r="C1003" i="27"/>
  <c r="A91" i="27"/>
  <c r="C441" i="27"/>
  <c r="E351" i="27"/>
  <c r="A1579" i="27"/>
  <c r="D552" i="27"/>
  <c r="E212" i="27"/>
  <c r="D1378" i="27"/>
  <c r="D1450" i="27"/>
  <c r="B1467" i="27"/>
  <c r="B1374" i="27"/>
  <c r="B1014" i="27"/>
  <c r="E1284" i="27"/>
  <c r="C1230" i="27"/>
  <c r="B265" i="27"/>
  <c r="B28" i="27"/>
  <c r="C356" i="27"/>
  <c r="B221" i="27"/>
  <c r="C1660" i="27"/>
  <c r="C1514" i="27"/>
  <c r="C1678" i="27"/>
  <c r="C1140" i="27"/>
  <c r="D1111" i="27"/>
  <c r="D304" i="27"/>
  <c r="D1305" i="27"/>
  <c r="D1617" i="27"/>
  <c r="D1643" i="27"/>
  <c r="C160" i="27"/>
  <c r="D128" i="27"/>
  <c r="E1585" i="27"/>
  <c r="D1701" i="27"/>
  <c r="B1705" i="27"/>
  <c r="B436" i="27"/>
  <c r="D816" i="27"/>
  <c r="D851" i="27"/>
  <c r="E1729" i="27"/>
  <c r="A800" i="27"/>
  <c r="B826" i="27"/>
  <c r="C1721" i="27"/>
  <c r="C1600" i="27"/>
  <c r="A68" i="27"/>
  <c r="C1013" i="27"/>
  <c r="E1025" i="27"/>
  <c r="D272" i="27"/>
  <c r="E1033" i="27"/>
  <c r="B654" i="27"/>
  <c r="B969" i="27"/>
  <c r="A1615" i="27"/>
  <c r="E1410" i="27"/>
  <c r="A1180" i="27"/>
  <c r="C720" i="27"/>
  <c r="B1364" i="27"/>
  <c r="C872" i="27"/>
  <c r="D954" i="27"/>
  <c r="C322" i="27"/>
  <c r="B1488" i="27"/>
  <c r="C195" i="27"/>
  <c r="B1621" i="27"/>
  <c r="A1379" i="27"/>
  <c r="C1127" i="27"/>
  <c r="D1443" i="27"/>
  <c r="D1458" i="27"/>
  <c r="D73" i="27"/>
  <c r="C981" i="27"/>
  <c r="B375" i="27"/>
  <c r="D1455" i="27"/>
  <c r="B739" i="27"/>
  <c r="D1040" i="27"/>
  <c r="A394" i="27"/>
  <c r="C1638" i="27"/>
  <c r="A1554" i="27"/>
  <c r="A760" i="27"/>
  <c r="C1295" i="27"/>
  <c r="A1439" i="27"/>
  <c r="A678" i="27"/>
  <c r="A462" i="27"/>
  <c r="D752" i="27"/>
  <c r="C611" i="27"/>
  <c r="E117" i="27"/>
  <c r="B565" i="27"/>
  <c r="C1105" i="27"/>
  <c r="C467" i="27"/>
  <c r="B1210" i="27"/>
  <c r="D721" i="27"/>
  <c r="B305" i="27"/>
  <c r="A673" i="27"/>
  <c r="C1257" i="27"/>
  <c r="A1663" i="27"/>
  <c r="B900" i="27"/>
  <c r="A1608" i="27"/>
  <c r="D1017" i="27"/>
  <c r="D279" i="27"/>
  <c r="C475" i="27"/>
  <c r="B350" i="27"/>
  <c r="E51" i="27"/>
  <c r="E751" i="27"/>
  <c r="A1478" i="27"/>
  <c r="E260" i="27"/>
  <c r="C1452" i="27"/>
  <c r="C1350" i="27"/>
  <c r="C1267" i="27"/>
  <c r="E296" i="27"/>
  <c r="E1171" i="27"/>
  <c r="B1732" i="27"/>
  <c r="A98" i="27"/>
  <c r="C1181" i="27"/>
  <c r="D1269" i="27"/>
  <c r="B1501" i="27"/>
  <c r="A992" i="27"/>
  <c r="B630" i="27"/>
  <c r="E451" i="27"/>
  <c r="D805" i="27"/>
  <c r="E855" i="27"/>
  <c r="B1204" i="27"/>
  <c r="E512" i="27"/>
  <c r="D947" i="27"/>
  <c r="A1662" i="27"/>
  <c r="E407" i="27"/>
  <c r="B878" i="27"/>
  <c r="C1618" i="27"/>
  <c r="A108" i="27"/>
  <c r="A1515" i="27"/>
  <c r="E311" i="27"/>
  <c r="B1635" i="27"/>
  <c r="B847" i="27"/>
  <c r="A71" i="27"/>
  <c r="D369" i="27"/>
  <c r="E91" i="27"/>
  <c r="E441" i="27"/>
  <c r="C1579" i="27"/>
  <c r="B552" i="27"/>
  <c r="C1378" i="27"/>
  <c r="C1450" i="27"/>
  <c r="A1374" i="27"/>
  <c r="E1014" i="27"/>
  <c r="A1230" i="27"/>
  <c r="E265" i="27"/>
  <c r="E356" i="27"/>
  <c r="D221" i="27"/>
  <c r="E1514" i="27"/>
  <c r="E1678" i="27"/>
  <c r="C1111" i="27"/>
  <c r="A304" i="27"/>
  <c r="B1617" i="27"/>
  <c r="E1643" i="27"/>
  <c r="A128" i="27"/>
  <c r="C1585" i="27"/>
  <c r="D1705" i="27"/>
  <c r="A436" i="27"/>
  <c r="B851" i="27"/>
  <c r="A1729" i="27"/>
  <c r="C826" i="27"/>
  <c r="B1721" i="27"/>
  <c r="E68" i="27"/>
  <c r="E1013" i="27"/>
  <c r="B272" i="27"/>
  <c r="A1033" i="27"/>
  <c r="D969" i="27"/>
  <c r="E1615" i="27"/>
  <c r="B1180" i="27"/>
  <c r="A720" i="27"/>
  <c r="E872" i="27"/>
  <c r="B954" i="27"/>
  <c r="D1488" i="27"/>
  <c r="E195" i="27"/>
  <c r="D1379" i="27"/>
  <c r="A1127" i="27"/>
  <c r="C1458" i="27"/>
  <c r="E73" i="27"/>
  <c r="A375" i="27"/>
  <c r="E1455" i="27"/>
  <c r="C1040" i="27"/>
  <c r="B394" i="27"/>
  <c r="B1554" i="27"/>
  <c r="E760" i="27"/>
  <c r="C1439" i="27"/>
  <c r="C678" i="27"/>
  <c r="C752" i="27"/>
  <c r="E611" i="27"/>
  <c r="D565" i="27"/>
  <c r="D1105" i="27"/>
  <c r="C1210" i="27"/>
  <c r="C721" i="27"/>
  <c r="C673" i="27"/>
  <c r="D1257" i="27"/>
  <c r="A900" i="27"/>
  <c r="C1608" i="27"/>
  <c r="A279" i="27"/>
  <c r="E475" i="27"/>
  <c r="C51" i="27"/>
  <c r="D751" i="27"/>
  <c r="D260" i="27"/>
  <c r="E1452" i="27"/>
  <c r="D1267" i="27"/>
  <c r="D296" i="27"/>
  <c r="C1732" i="27"/>
  <c r="E98" i="27"/>
  <c r="C1269" i="27"/>
  <c r="A1501" i="27"/>
  <c r="A630" i="27"/>
  <c r="B451" i="27"/>
  <c r="C855" i="27"/>
  <c r="A1204" i="27"/>
  <c r="C947" i="27"/>
  <c r="B1662" i="27"/>
  <c r="A878" i="27"/>
  <c r="E1618" i="27"/>
  <c r="E1515" i="27"/>
  <c r="D311" i="27"/>
  <c r="D847" i="27"/>
  <c r="C71" i="27"/>
  <c r="A633" i="27"/>
  <c r="B1348" i="27"/>
  <c r="E1468" i="27"/>
  <c r="B369" i="27"/>
  <c r="A255" i="27"/>
  <c r="B91" i="27"/>
  <c r="B441" i="27"/>
  <c r="D243" i="27"/>
  <c r="E1579" i="27"/>
  <c r="A552" i="27"/>
  <c r="B608" i="27"/>
  <c r="B1378" i="27"/>
  <c r="E1450" i="27"/>
  <c r="D49" i="27"/>
  <c r="D1374" i="27"/>
  <c r="D1014" i="27"/>
  <c r="C782" i="27"/>
  <c r="E1230" i="27"/>
  <c r="C265" i="27"/>
  <c r="B422" i="27"/>
  <c r="A356" i="27"/>
  <c r="C221" i="27"/>
  <c r="A1063" i="27"/>
  <c r="D1514" i="27"/>
  <c r="B1678" i="27"/>
  <c r="A635" i="27"/>
  <c r="E1111" i="27"/>
  <c r="B304" i="27"/>
  <c r="C1536" i="27"/>
  <c r="E1617" i="27"/>
  <c r="B1643" i="27"/>
  <c r="E781" i="27"/>
  <c r="B128" i="27"/>
  <c r="B1585" i="27"/>
  <c r="E1012" i="27"/>
  <c r="C1705" i="27"/>
  <c r="E436" i="27"/>
  <c r="D1233" i="27"/>
  <c r="C851" i="27"/>
  <c r="C1729" i="27"/>
  <c r="E1266" i="27"/>
  <c r="A826" i="27"/>
  <c r="E1721" i="27"/>
  <c r="C369" i="27"/>
  <c r="C255" i="27"/>
  <c r="D441" i="27"/>
  <c r="B243" i="27"/>
  <c r="E552" i="27"/>
  <c r="D608" i="27"/>
  <c r="A1450" i="27"/>
  <c r="E49" i="27"/>
  <c r="A1014" i="27"/>
  <c r="E782" i="27"/>
  <c r="A265" i="27"/>
  <c r="C422" i="27"/>
  <c r="A221" i="27"/>
  <c r="B1063" i="27"/>
  <c r="A1678" i="27"/>
  <c r="C635" i="27"/>
  <c r="C304" i="27"/>
  <c r="A1536" i="27"/>
  <c r="A1643" i="27"/>
  <c r="A781" i="27"/>
  <c r="A1585" i="27"/>
  <c r="B1012" i="27"/>
  <c r="C436" i="27"/>
  <c r="E1233" i="27"/>
  <c r="D1729" i="27"/>
  <c r="A1266" i="27"/>
  <c r="D1721" i="27"/>
  <c r="A1260" i="27"/>
  <c r="B1013" i="27"/>
  <c r="A891" i="27"/>
  <c r="B1033" i="27"/>
  <c r="C937" i="27"/>
  <c r="A369" i="27"/>
  <c r="E255" i="27"/>
  <c r="A1370" i="27"/>
  <c r="A441" i="27"/>
  <c r="A243" i="27"/>
  <c r="B1086" i="27"/>
  <c r="C552" i="27"/>
  <c r="E608" i="27"/>
  <c r="B452" i="27"/>
  <c r="B1450" i="27"/>
  <c r="C49" i="27"/>
  <c r="C54" i="27"/>
  <c r="C1014" i="27"/>
  <c r="D782" i="27"/>
  <c r="D328" i="27"/>
  <c r="D265" i="27"/>
  <c r="D422" i="27"/>
  <c r="C542" i="27"/>
  <c r="E221" i="27"/>
  <c r="D1063" i="27"/>
  <c r="B959" i="27"/>
  <c r="D1678" i="27"/>
  <c r="D635" i="27"/>
  <c r="E483" i="27"/>
  <c r="E304" i="27"/>
  <c r="E1536" i="27"/>
  <c r="C26" i="27"/>
  <c r="C1643" i="27"/>
  <c r="B781" i="27"/>
  <c r="A1314" i="27"/>
  <c r="D1585" i="27"/>
  <c r="D1012" i="27"/>
  <c r="A496" i="27"/>
  <c r="D436" i="27"/>
  <c r="A1233" i="27"/>
  <c r="A1388" i="27"/>
  <c r="B1729" i="27"/>
  <c r="B1266" i="27"/>
  <c r="E784" i="27"/>
  <c r="A1721" i="27"/>
  <c r="C1260" i="27"/>
  <c r="D871" i="27"/>
  <c r="D1013" i="27"/>
  <c r="E891" i="27"/>
  <c r="E106" i="27"/>
  <c r="C1033" i="27"/>
  <c r="D937" i="27"/>
  <c r="D1068" i="27"/>
  <c r="B1615" i="27"/>
  <c r="A1718" i="27"/>
  <c r="C448" i="27"/>
  <c r="D720" i="27"/>
  <c r="D255" i="27"/>
  <c r="D1370" i="27"/>
  <c r="E243" i="27"/>
  <c r="A1086" i="27"/>
  <c r="A608" i="27"/>
  <c r="D452" i="27"/>
  <c r="B49" i="27"/>
  <c r="B54" i="27"/>
  <c r="B782" i="27"/>
  <c r="B328" i="27"/>
  <c r="E422" i="27"/>
  <c r="D542" i="27"/>
  <c r="E1063" i="27"/>
  <c r="A959" i="27"/>
  <c r="B635" i="27"/>
  <c r="D483" i="27"/>
  <c r="D1536" i="27"/>
  <c r="E26" i="27"/>
  <c r="C781" i="27"/>
  <c r="B1314" i="27"/>
  <c r="C1012" i="27"/>
  <c r="C496" i="27"/>
  <c r="C1233" i="27"/>
  <c r="E1388" i="27"/>
  <c r="C1266" i="27"/>
  <c r="A784" i="27"/>
  <c r="B1260" i="27"/>
  <c r="B871" i="27"/>
  <c r="B891" i="27"/>
  <c r="B106" i="27"/>
  <c r="A937" i="27"/>
  <c r="C1068" i="27"/>
  <c r="C1718" i="27"/>
  <c r="D448" i="27"/>
  <c r="B765" i="27"/>
  <c r="C135" i="27"/>
  <c r="E457" i="27"/>
  <c r="C1108" i="27"/>
  <c r="E393" i="27"/>
  <c r="D1434" i="27"/>
  <c r="E619" i="27"/>
  <c r="A1113" i="27"/>
  <c r="D1134" i="27"/>
  <c r="D1347" i="27"/>
  <c r="A396" i="27"/>
  <c r="E490" i="27"/>
  <c r="C1486" i="27"/>
  <c r="B653" i="27"/>
  <c r="A96" i="27"/>
  <c r="E1447" i="27"/>
  <c r="C169" i="27"/>
  <c r="D890" i="27"/>
  <c r="E775" i="27"/>
  <c r="C44" i="27"/>
  <c r="A554" i="27"/>
  <c r="C1159" i="27"/>
  <c r="D1125" i="27"/>
  <c r="B897" i="27"/>
  <c r="B433" i="27"/>
  <c r="B10" i="27"/>
  <c r="E701" i="27"/>
  <c r="A928" i="27"/>
  <c r="D529" i="27"/>
  <c r="A348" i="27"/>
  <c r="E290" i="27"/>
  <c r="B478" i="27"/>
  <c r="D648" i="27"/>
  <c r="C1319" i="27"/>
  <c r="D1147" i="27"/>
  <c r="B1512" i="27"/>
  <c r="E1285" i="27"/>
  <c r="C984" i="27"/>
  <c r="A1055" i="27"/>
  <c r="A1174" i="27"/>
  <c r="E1041" i="27"/>
  <c r="A196" i="27"/>
  <c r="B276" i="27"/>
  <c r="C172" i="27"/>
  <c r="E530" i="27"/>
  <c r="D1653" i="27"/>
  <c r="B1264" i="27"/>
  <c r="A718" i="27"/>
  <c r="E227" i="27"/>
  <c r="E25" i="27"/>
  <c r="E642" i="27"/>
  <c r="B397" i="27"/>
  <c r="B702" i="27"/>
  <c r="D704" i="27"/>
  <c r="B255" i="27"/>
  <c r="C1370" i="27"/>
  <c r="C294" i="27"/>
  <c r="C243" i="27"/>
  <c r="E1086" i="27"/>
  <c r="D1616" i="27"/>
  <c r="C608" i="27"/>
  <c r="A452" i="27"/>
  <c r="A749" i="27"/>
  <c r="A49" i="27"/>
  <c r="A54" i="27"/>
  <c r="C145" i="27"/>
  <c r="A782" i="27"/>
  <c r="E328" i="27"/>
  <c r="C99" i="27"/>
  <c r="A422" i="27"/>
  <c r="E542" i="27"/>
  <c r="A297" i="27"/>
  <c r="C1063" i="27"/>
  <c r="D959" i="27"/>
  <c r="B558" i="27"/>
  <c r="E635" i="27"/>
  <c r="A483" i="27"/>
  <c r="C987" i="27"/>
  <c r="B1536" i="27"/>
  <c r="D26" i="27"/>
  <c r="B18" i="27"/>
  <c r="D781" i="27"/>
  <c r="D1314" i="27"/>
  <c r="E789" i="27"/>
  <c r="A1012" i="27"/>
  <c r="D496" i="27"/>
  <c r="E665" i="27"/>
  <c r="B1233" i="27"/>
  <c r="C1388" i="27"/>
  <c r="A559" i="27"/>
  <c r="D1266" i="27"/>
  <c r="B784" i="27"/>
  <c r="E326" i="27"/>
  <c r="E1260" i="27"/>
  <c r="C871" i="27"/>
  <c r="A764" i="27"/>
  <c r="C891" i="27"/>
  <c r="B704" i="27"/>
  <c r="E1370" i="27"/>
  <c r="E294" i="27"/>
  <c r="C1086" i="27"/>
  <c r="A1616" i="27"/>
  <c r="E452" i="27"/>
  <c r="D749" i="27"/>
  <c r="E54" i="27"/>
  <c r="B145" i="27"/>
  <c r="A328" i="27"/>
  <c r="A99" i="27"/>
  <c r="A542" i="27"/>
  <c r="B297" i="27"/>
  <c r="E959" i="27"/>
  <c r="D558" i="27"/>
  <c r="B483" i="27"/>
  <c r="B987" i="27"/>
  <c r="A26" i="27"/>
  <c r="D18" i="27"/>
  <c r="E1314" i="27"/>
  <c r="C789" i="27"/>
  <c r="B496" i="27"/>
  <c r="B665" i="27"/>
  <c r="B1388" i="27"/>
  <c r="E559" i="27"/>
  <c r="C784" i="27"/>
  <c r="C326" i="27"/>
  <c r="A871" i="27"/>
  <c r="D764" i="27"/>
  <c r="D106" i="27"/>
  <c r="E756" i="27"/>
  <c r="E1068" i="27"/>
  <c r="A1011" i="27"/>
  <c r="B448" i="27"/>
  <c r="C1462" i="27"/>
  <c r="E135" i="27"/>
  <c r="B1722" i="27"/>
  <c r="A1108" i="27"/>
  <c r="D310" i="27"/>
  <c r="B1434" i="27"/>
  <c r="C391" i="27"/>
  <c r="C1113" i="27"/>
  <c r="E1430" i="27"/>
  <c r="B1347" i="27"/>
  <c r="D795" i="27"/>
  <c r="B490" i="27"/>
  <c r="D1338" i="27"/>
  <c r="A653" i="27"/>
  <c r="E1206" i="27"/>
  <c r="B1447" i="27"/>
  <c r="D1162" i="27"/>
  <c r="A890" i="27"/>
  <c r="E14" i="27"/>
  <c r="D44" i="27"/>
  <c r="D1513" i="27"/>
  <c r="D1159" i="27"/>
  <c r="E1158" i="27"/>
  <c r="C897" i="27"/>
  <c r="B774" i="27"/>
  <c r="D10" i="27"/>
  <c r="E684" i="27"/>
  <c r="C928" i="27"/>
  <c r="C113" i="27"/>
  <c r="B348" i="27"/>
  <c r="C998" i="27"/>
  <c r="D478" i="27"/>
  <c r="E1021" i="27"/>
  <c r="A1319" i="27"/>
  <c r="D932" i="27"/>
  <c r="D1512" i="27"/>
  <c r="E62" i="27"/>
  <c r="A984" i="27"/>
  <c r="B1445" i="27"/>
  <c r="E1174" i="27"/>
  <c r="E1050" i="27"/>
  <c r="C196" i="27"/>
  <c r="D206" i="27"/>
  <c r="D172" i="27"/>
  <c r="A150" i="27"/>
  <c r="C1653" i="27"/>
  <c r="D1246" i="27"/>
  <c r="C718" i="27"/>
  <c r="D1077" i="27"/>
  <c r="C25" i="27"/>
  <c r="A1557" i="27"/>
  <c r="E397" i="27"/>
  <c r="D536" i="27"/>
  <c r="E704" i="27"/>
  <c r="B1351" i="27"/>
  <c r="B1370" i="27"/>
  <c r="D294" i="27"/>
  <c r="B515" i="27"/>
  <c r="D1086" i="27"/>
  <c r="B1616" i="27"/>
  <c r="C1408" i="27"/>
  <c r="C452" i="27"/>
  <c r="E749" i="27"/>
  <c r="E1593" i="27"/>
  <c r="D54" i="27"/>
  <c r="D145" i="27"/>
  <c r="B1411" i="27"/>
  <c r="C328" i="27"/>
  <c r="E99" i="27"/>
  <c r="E347" i="27"/>
  <c r="B542" i="27"/>
  <c r="D297" i="27"/>
  <c r="C174" i="27"/>
  <c r="C959" i="27"/>
  <c r="A558" i="27"/>
  <c r="C1100" i="27"/>
  <c r="C483" i="27"/>
  <c r="E987" i="27"/>
  <c r="A1095" i="27"/>
  <c r="B26" i="27"/>
  <c r="A18" i="27"/>
  <c r="A306" i="27"/>
  <c r="C1314" i="27"/>
  <c r="B789" i="27"/>
  <c r="B1004" i="27"/>
  <c r="E496" i="27"/>
  <c r="A665" i="27"/>
  <c r="C1371" i="27"/>
  <c r="D1388" i="27"/>
  <c r="C559" i="27"/>
  <c r="A861" i="27"/>
  <c r="D784" i="27"/>
  <c r="A326" i="27"/>
  <c r="C1069" i="27"/>
  <c r="E871" i="27"/>
  <c r="B764" i="27"/>
  <c r="C1057" i="27"/>
  <c r="C106" i="27"/>
  <c r="B756" i="27"/>
  <c r="D737" i="27"/>
  <c r="B1068" i="27"/>
  <c r="B1011" i="27"/>
  <c r="A1524" i="27"/>
  <c r="E448" i="27"/>
  <c r="A1462" i="27"/>
  <c r="A1107" i="27"/>
  <c r="B135" i="27"/>
  <c r="C1722" i="27"/>
  <c r="D899" i="27"/>
  <c r="B1108" i="27"/>
  <c r="B310" i="27"/>
  <c r="B1248" i="27"/>
  <c r="E1434" i="27"/>
  <c r="E391" i="27"/>
  <c r="C283" i="27"/>
  <c r="E1113" i="27"/>
  <c r="B1430" i="27"/>
  <c r="C1187" i="27"/>
  <c r="A1347" i="27"/>
  <c r="B795" i="27"/>
  <c r="D1709" i="27"/>
  <c r="C490" i="27"/>
  <c r="E1338" i="27"/>
  <c r="D617" i="27"/>
  <c r="C653" i="27"/>
  <c r="A1206" i="27"/>
  <c r="B173" i="27"/>
  <c r="D1447" i="27"/>
  <c r="E1162" i="27"/>
  <c r="B336" i="27"/>
  <c r="C890" i="27"/>
  <c r="C14" i="27"/>
  <c r="C1641" i="27"/>
  <c r="A44" i="27"/>
  <c r="C1513" i="27"/>
  <c r="A354" i="27"/>
  <c r="B1159" i="27"/>
  <c r="A1158" i="27"/>
  <c r="D1604" i="27"/>
  <c r="E897" i="27"/>
  <c r="C774" i="27"/>
  <c r="A360" i="27"/>
  <c r="E10" i="27"/>
  <c r="C684" i="27"/>
  <c r="D572" i="27"/>
  <c r="D928" i="27"/>
  <c r="A113" i="27"/>
  <c r="A94" i="27"/>
  <c r="C348" i="27"/>
  <c r="D998" i="27"/>
  <c r="C1684" i="27"/>
  <c r="A478" i="27"/>
  <c r="D1021" i="27"/>
  <c r="D408" i="27"/>
  <c r="E1319" i="27"/>
  <c r="A932" i="27"/>
  <c r="D1225" i="27"/>
  <c r="C1512" i="27"/>
  <c r="D62" i="27"/>
  <c r="A824" i="27"/>
  <c r="B984" i="27"/>
  <c r="E1445" i="27"/>
  <c r="D1574" i="27"/>
  <c r="B1174" i="27"/>
  <c r="A1050" i="27"/>
  <c r="B658" i="27"/>
  <c r="D196" i="27"/>
  <c r="B206" i="27"/>
  <c r="D883" i="27"/>
  <c r="E172" i="27"/>
  <c r="C150" i="27"/>
  <c r="B656" i="27"/>
  <c r="B1653" i="27"/>
  <c r="E1246" i="27"/>
  <c r="C1420" i="27"/>
  <c r="B718" i="27"/>
  <c r="A1077" i="27"/>
  <c r="C1245" i="27"/>
  <c r="A25" i="27"/>
  <c r="B1557" i="27"/>
  <c r="A704" i="27"/>
  <c r="C1351" i="27"/>
  <c r="B294" i="27"/>
  <c r="E515" i="27"/>
  <c r="C1616" i="27"/>
  <c r="E1408" i="27"/>
  <c r="B749" i="27"/>
  <c r="B1593" i="27"/>
  <c r="A145" i="27"/>
  <c r="A1411" i="27"/>
  <c r="B99" i="27"/>
  <c r="B347" i="27"/>
  <c r="C297" i="27"/>
  <c r="A174" i="27"/>
  <c r="C558" i="27"/>
  <c r="A1100" i="27"/>
  <c r="D987" i="27"/>
  <c r="D1095" i="27"/>
  <c r="C18" i="27"/>
  <c r="C306" i="27"/>
  <c r="D789" i="27"/>
  <c r="E1004" i="27"/>
  <c r="C665" i="27"/>
  <c r="E1371" i="27"/>
  <c r="B559" i="27"/>
  <c r="E861" i="27"/>
  <c r="B326" i="27"/>
  <c r="E1069" i="27"/>
  <c r="E764" i="27"/>
  <c r="E1057" i="27"/>
  <c r="A756" i="27"/>
  <c r="E737" i="27"/>
  <c r="D1011" i="27"/>
  <c r="B1524" i="27"/>
  <c r="D1462" i="27"/>
  <c r="D1107" i="27"/>
  <c r="D1722" i="27"/>
  <c r="B899" i="27"/>
  <c r="C310" i="27"/>
  <c r="D1248" i="27"/>
  <c r="D391" i="27"/>
  <c r="D283" i="27"/>
  <c r="C1430" i="27"/>
  <c r="E1187" i="27"/>
  <c r="A795" i="27"/>
  <c r="E1709" i="27"/>
  <c r="B1338" i="27"/>
  <c r="B617" i="27"/>
  <c r="D1206" i="27"/>
  <c r="C173" i="27"/>
  <c r="B1162" i="27"/>
  <c r="D336" i="27"/>
  <c r="B14" i="27"/>
  <c r="A1641" i="27"/>
  <c r="A1513" i="27"/>
  <c r="C354" i="27"/>
  <c r="B1158" i="27"/>
  <c r="E1604" i="27"/>
  <c r="E774" i="27"/>
  <c r="D360" i="27"/>
  <c r="A684" i="27"/>
  <c r="A572" i="27"/>
  <c r="E113" i="27"/>
  <c r="E94" i="27"/>
  <c r="E998" i="27"/>
  <c r="E1684" i="27"/>
  <c r="B1021" i="27"/>
  <c r="A408" i="27"/>
  <c r="E932" i="27"/>
  <c r="E1225" i="27"/>
  <c r="C62" i="27"/>
  <c r="C824" i="27"/>
  <c r="C1445" i="27"/>
  <c r="B1574" i="27"/>
  <c r="B1050" i="27"/>
  <c r="D658" i="27"/>
  <c r="E206" i="27"/>
  <c r="A883" i="27"/>
  <c r="E150" i="27"/>
  <c r="C656" i="27"/>
  <c r="A1246" i="27"/>
  <c r="E1420" i="27"/>
  <c r="E1077" i="27"/>
  <c r="A1245" i="27"/>
  <c r="D1557" i="27"/>
  <c r="B800" i="27"/>
  <c r="D756" i="27"/>
  <c r="E1718" i="27"/>
  <c r="E765" i="27"/>
  <c r="A1722" i="27"/>
  <c r="D1108" i="27"/>
  <c r="D393" i="27"/>
  <c r="B391" i="27"/>
  <c r="D1113" i="27"/>
  <c r="E1134" i="27"/>
  <c r="C795" i="27"/>
  <c r="D490" i="27"/>
  <c r="E1486" i="27"/>
  <c r="B1206" i="27"/>
  <c r="A1447" i="27"/>
  <c r="B169" i="27"/>
  <c r="A14" i="27"/>
  <c r="B44" i="27"/>
  <c r="C554" i="27"/>
  <c r="D1158" i="27"/>
  <c r="A897" i="27"/>
  <c r="C433" i="27"/>
  <c r="B684" i="27"/>
  <c r="E928" i="27"/>
  <c r="E529" i="27"/>
  <c r="A998" i="27"/>
  <c r="E478" i="27"/>
  <c r="C648" i="27"/>
  <c r="C932" i="27"/>
  <c r="E1512" i="27"/>
  <c r="C1285" i="27"/>
  <c r="A1445" i="27"/>
  <c r="D1174" i="27"/>
  <c r="B1041" i="27"/>
  <c r="C206" i="27"/>
  <c r="A172" i="27"/>
  <c r="B530" i="27"/>
  <c r="C1246" i="27"/>
  <c r="E718" i="27"/>
  <c r="C227" i="27"/>
  <c r="C1557" i="27"/>
  <c r="C633" i="27"/>
  <c r="E536" i="27"/>
  <c r="D933" i="27"/>
  <c r="C696" i="27"/>
  <c r="B1487" i="27"/>
  <c r="C95" i="27"/>
  <c r="B1553" i="27"/>
  <c r="D266" i="27"/>
  <c r="C607" i="27"/>
  <c r="C1382" i="27"/>
  <c r="D1208" i="27"/>
  <c r="E127" i="27"/>
  <c r="A1499" i="27"/>
  <c r="A694" i="27"/>
  <c r="A1723" i="27"/>
  <c r="A78" i="27"/>
  <c r="C908" i="27"/>
  <c r="C345" i="27"/>
  <c r="B868" i="27"/>
  <c r="C230" i="27"/>
  <c r="C1087" i="27"/>
  <c r="C364" i="27"/>
  <c r="C967" i="27"/>
  <c r="C1409" i="27"/>
  <c r="E1198" i="27"/>
  <c r="D327" i="27"/>
  <c r="C222" i="27"/>
  <c r="D1651" i="27"/>
  <c r="B862" i="27"/>
  <c r="B1509" i="27"/>
  <c r="A119" i="27"/>
  <c r="E553" i="27"/>
  <c r="C1339" i="27"/>
  <c r="A237" i="27"/>
  <c r="C588" i="27"/>
  <c r="E1407" i="27"/>
  <c r="A1668" i="27"/>
  <c r="A1202" i="27"/>
  <c r="C531" i="27"/>
  <c r="A213" i="27"/>
  <c r="E826" i="27"/>
  <c r="A654" i="27"/>
  <c r="C1524" i="27"/>
  <c r="C765" i="27"/>
  <c r="E1722" i="27"/>
  <c r="A506" i="27"/>
  <c r="C1248" i="27"/>
  <c r="A391" i="27"/>
  <c r="C367" i="27"/>
  <c r="D1187" i="27"/>
  <c r="E795" i="27"/>
  <c r="E1401" i="27"/>
  <c r="E617" i="27"/>
  <c r="C1206" i="27"/>
  <c r="A1042" i="27"/>
  <c r="C336" i="27"/>
  <c r="D14" i="27"/>
  <c r="B895" i="27"/>
  <c r="D354" i="27"/>
  <c r="C1158" i="27"/>
  <c r="A1675" i="27"/>
  <c r="C360" i="27"/>
  <c r="D684" i="27"/>
  <c r="C1292" i="27"/>
  <c r="C94" i="27"/>
  <c r="B998" i="27"/>
  <c r="E602" i="27"/>
  <c r="C408" i="27"/>
  <c r="B932" i="27"/>
  <c r="E1161" i="27"/>
  <c r="B824" i="27"/>
  <c r="D1445" i="27"/>
  <c r="D437" i="27"/>
  <c r="E658" i="27"/>
  <c r="A206" i="27"/>
  <c r="E1679" i="27"/>
  <c r="D656" i="27"/>
  <c r="B1246" i="27"/>
  <c r="C417" i="27"/>
  <c r="D1245" i="27"/>
  <c r="E1557" i="27"/>
  <c r="D633" i="27"/>
  <c r="C536" i="27"/>
  <c r="A1468" i="27"/>
  <c r="D788" i="27"/>
  <c r="C933" i="27"/>
  <c r="E696" i="27"/>
  <c r="D1271" i="27"/>
  <c r="D1487" i="27"/>
  <c r="D95" i="27"/>
  <c r="D1639" i="27"/>
  <c r="D1553" i="27"/>
  <c r="B266" i="27"/>
  <c r="D1377" i="27"/>
  <c r="B607" i="27"/>
  <c r="A1382" i="27"/>
  <c r="B924" i="27"/>
  <c r="C1208" i="27"/>
  <c r="C127" i="27"/>
  <c r="C1132" i="27"/>
  <c r="C1499" i="27"/>
  <c r="E694" i="27"/>
  <c r="A914" i="27"/>
  <c r="C1723" i="27"/>
  <c r="B78" i="27"/>
  <c r="B1156" i="27"/>
  <c r="E908" i="27"/>
  <c r="B345" i="27"/>
  <c r="C1634" i="27"/>
  <c r="A868" i="27"/>
  <c r="D230" i="27"/>
  <c r="D1092" i="27"/>
  <c r="B1087" i="27"/>
  <c r="B364" i="27"/>
  <c r="B1525" i="27"/>
  <c r="D967" i="27"/>
  <c r="E1409" i="27"/>
  <c r="E807" i="27"/>
  <c r="B1198" i="27"/>
  <c r="E327" i="27"/>
  <c r="C309" i="27"/>
  <c r="B222" i="27"/>
  <c r="A1651" i="27"/>
  <c r="C1630" i="27"/>
  <c r="E862" i="27"/>
  <c r="D1509" i="27"/>
  <c r="B1555" i="27"/>
  <c r="D119" i="27"/>
  <c r="A553" i="27"/>
  <c r="E1102" i="27"/>
  <c r="A1339" i="27"/>
  <c r="D237" i="27"/>
  <c r="D505" i="27"/>
  <c r="D588" i="27"/>
  <c r="C1407" i="27"/>
  <c r="B405" i="27"/>
  <c r="C1668" i="27"/>
  <c r="B1202" i="27"/>
  <c r="B1540" i="27"/>
  <c r="A531" i="27"/>
  <c r="D213" i="27"/>
  <c r="C792" i="27"/>
  <c r="A472" i="27"/>
  <c r="C1544" i="27"/>
  <c r="C961" i="27"/>
  <c r="E1414" i="27"/>
  <c r="D181" i="27"/>
  <c r="C231" i="27"/>
  <c r="E835" i="27"/>
  <c r="C629" i="27"/>
  <c r="B134" i="27"/>
  <c r="A568" i="27"/>
  <c r="E937" i="27"/>
  <c r="D1180" i="27"/>
  <c r="C1107" i="27"/>
  <c r="E506" i="27"/>
  <c r="A1248" i="27"/>
  <c r="A367" i="27"/>
  <c r="A1187" i="27"/>
  <c r="D1401" i="27"/>
  <c r="C617" i="27"/>
  <c r="C1042" i="27"/>
  <c r="E336" i="27"/>
  <c r="E895" i="27"/>
  <c r="B354" i="27"/>
  <c r="D1675" i="27"/>
  <c r="E360" i="27"/>
  <c r="B1292" i="27"/>
  <c r="D94" i="27"/>
  <c r="D602" i="27"/>
  <c r="B408" i="27"/>
  <c r="D1161" i="27"/>
  <c r="E824" i="27"/>
  <c r="E437" i="27"/>
  <c r="C658" i="27"/>
  <c r="C1679" i="27"/>
  <c r="E656" i="27"/>
  <c r="B417" i="27"/>
  <c r="B1245" i="27"/>
  <c r="A536" i="27"/>
  <c r="D1468" i="27"/>
  <c r="C788" i="27"/>
  <c r="D696" i="27"/>
  <c r="B1271" i="27"/>
  <c r="B95" i="27"/>
  <c r="E1639" i="27"/>
  <c r="A266" i="27"/>
  <c r="B1377" i="27"/>
  <c r="E1382" i="27"/>
  <c r="C924" i="27"/>
  <c r="D127" i="27"/>
  <c r="E1132" i="27"/>
  <c r="B694" i="27"/>
  <c r="B914" i="27"/>
  <c r="D78" i="27"/>
  <c r="C1156" i="27"/>
  <c r="D345" i="27"/>
  <c r="A1634" i="27"/>
  <c r="B230" i="27"/>
  <c r="A1092" i="27"/>
  <c r="D364" i="27"/>
  <c r="C1525" i="27"/>
  <c r="D1409" i="27"/>
  <c r="D807" i="27"/>
  <c r="A327" i="27"/>
  <c r="D309" i="27"/>
  <c r="C1651" i="27"/>
  <c r="E1630" i="27"/>
  <c r="A1509" i="27"/>
  <c r="C1555" i="27"/>
  <c r="B553" i="27"/>
  <c r="A1102" i="27"/>
  <c r="B237" i="27"/>
  <c r="C505" i="27"/>
  <c r="D1407" i="27"/>
  <c r="E405" i="27"/>
  <c r="C1202" i="27"/>
  <c r="C1540" i="27"/>
  <c r="E213" i="27"/>
  <c r="A792" i="27"/>
  <c r="A1544" i="27"/>
  <c r="D961" i="27"/>
  <c r="C181" i="27"/>
  <c r="E231" i="27"/>
  <c r="E629" i="27"/>
  <c r="C134" i="27"/>
  <c r="A1708" i="27"/>
  <c r="E210" i="27"/>
  <c r="A811" i="27"/>
  <c r="C841" i="27"/>
  <c r="E489" i="27"/>
  <c r="C244" i="27"/>
  <c r="D738" i="27"/>
  <c r="A82" i="27"/>
  <c r="C1448" i="27"/>
  <c r="D1281" i="27"/>
  <c r="D1416" i="27"/>
  <c r="A455" i="27"/>
  <c r="E219" i="27"/>
  <c r="E728" i="27"/>
  <c r="D318" i="27"/>
  <c r="C271" i="27"/>
  <c r="E806" i="27"/>
  <c r="C1235" i="27"/>
  <c r="D1258" i="27"/>
  <c r="B1484" i="27"/>
  <c r="C930" i="27"/>
  <c r="E381" i="27"/>
  <c r="B892" i="27"/>
  <c r="D1177" i="27"/>
  <c r="A466" i="27"/>
  <c r="D1023" i="27"/>
  <c r="A9" i="27"/>
  <c r="E940" i="27"/>
  <c r="B1037" i="27"/>
  <c r="D1731" i="27"/>
  <c r="D166" i="27"/>
  <c r="E1657" i="27"/>
  <c r="C1541" i="27"/>
  <c r="E72" i="27"/>
  <c r="C1183" i="27"/>
  <c r="E1326" i="27"/>
  <c r="E1120" i="27"/>
  <c r="E1327" i="27"/>
  <c r="C1155" i="27"/>
  <c r="C205" i="27"/>
  <c r="A1688" i="27"/>
  <c r="C710" i="27"/>
  <c r="B1441" i="27"/>
  <c r="D46" i="27"/>
  <c r="E1600" i="27"/>
  <c r="B937" i="27"/>
  <c r="C1180" i="27"/>
  <c r="B1107" i="27"/>
  <c r="A322" i="27"/>
  <c r="B506" i="27"/>
  <c r="E1248" i="27"/>
  <c r="A1443" i="27"/>
  <c r="B367" i="27"/>
  <c r="B1187" i="27"/>
  <c r="E739" i="27"/>
  <c r="C1401" i="27"/>
  <c r="A617" i="27"/>
  <c r="E1295" i="27"/>
  <c r="B1042" i="27"/>
  <c r="A336" i="27"/>
  <c r="A117" i="27"/>
  <c r="D895" i="27"/>
  <c r="E354" i="27"/>
  <c r="D305" i="27"/>
  <c r="E1675" i="27"/>
  <c r="B360" i="27"/>
  <c r="C1017" i="27"/>
  <c r="D1292" i="27"/>
  <c r="B94" i="27"/>
  <c r="C1478" i="27"/>
  <c r="C602" i="27"/>
  <c r="E408" i="27"/>
  <c r="B1171" i="27"/>
  <c r="C1161" i="27"/>
  <c r="D824" i="27"/>
  <c r="C992" i="27"/>
  <c r="C437" i="27"/>
  <c r="A658" i="27"/>
  <c r="B512" i="27"/>
  <c r="B1679" i="27"/>
  <c r="A656" i="27"/>
  <c r="C108" i="27"/>
  <c r="E417" i="27"/>
  <c r="E1245" i="27"/>
  <c r="D845" i="27"/>
  <c r="D397" i="27"/>
  <c r="B1468" i="27"/>
  <c r="B788" i="27"/>
  <c r="D1519" i="27"/>
  <c r="A696" i="27"/>
  <c r="E1271" i="27"/>
  <c r="E1573" i="27"/>
  <c r="E95" i="27"/>
  <c r="B1639" i="27"/>
  <c r="C1636" i="27"/>
  <c r="C266" i="27"/>
  <c r="A1377" i="27"/>
  <c r="A741" i="27"/>
  <c r="D1382" i="27"/>
  <c r="A924" i="27"/>
  <c r="C905" i="27"/>
  <c r="A127" i="27"/>
  <c r="D1132" i="27"/>
  <c r="E1687" i="27"/>
  <c r="D694" i="27"/>
  <c r="D914" i="27"/>
  <c r="E1129" i="27"/>
  <c r="C78" i="27"/>
  <c r="D1156" i="27"/>
  <c r="B1402" i="27"/>
  <c r="E345" i="27"/>
  <c r="D1634" i="27"/>
  <c r="B216" i="27"/>
  <c r="E230" i="27"/>
  <c r="B1092" i="27"/>
  <c r="D1059" i="27"/>
  <c r="A364" i="27"/>
  <c r="D1525" i="27"/>
  <c r="B965" i="27"/>
  <c r="B1409" i="27"/>
  <c r="B807" i="27"/>
  <c r="C768" i="27"/>
  <c r="C327" i="27"/>
  <c r="B309" i="27"/>
  <c r="B1558" i="27"/>
  <c r="E1651" i="27"/>
  <c r="D1630" i="27"/>
  <c r="A1426" i="27"/>
  <c r="E1509" i="27"/>
  <c r="D1260" i="27"/>
  <c r="E969" i="27"/>
  <c r="D872" i="27"/>
  <c r="B322" i="27"/>
  <c r="C506" i="27"/>
  <c r="B1379" i="27"/>
  <c r="B1443" i="27"/>
  <c r="D367" i="27"/>
  <c r="C375" i="27"/>
  <c r="A739" i="27"/>
  <c r="B1401" i="27"/>
  <c r="D1554" i="27"/>
  <c r="B1295" i="27"/>
  <c r="D1042" i="27"/>
  <c r="E752" i="27"/>
  <c r="C117" i="27"/>
  <c r="A895" i="27"/>
  <c r="E1210" i="27"/>
  <c r="C305" i="27"/>
  <c r="C1675" i="27"/>
  <c r="E900" i="27"/>
  <c r="E1017" i="27"/>
  <c r="A1292" i="27"/>
  <c r="A51" i="27"/>
  <c r="E1478" i="27"/>
  <c r="A602" i="27"/>
  <c r="E1267" i="27"/>
  <c r="C1171" i="27"/>
  <c r="B1161" i="27"/>
  <c r="E1269" i="27"/>
  <c r="B992" i="27"/>
  <c r="A437" i="27"/>
  <c r="A855" i="27"/>
  <c r="D512" i="27"/>
  <c r="A1679" i="27"/>
  <c r="C878" i="27"/>
  <c r="E108" i="27"/>
  <c r="D417" i="27"/>
  <c r="E847" i="27"/>
  <c r="A845" i="27"/>
  <c r="C397" i="27"/>
  <c r="E142" i="27"/>
  <c r="E788" i="27"/>
  <c r="A1519" i="27"/>
  <c r="A1271" i="27"/>
  <c r="C1573" i="27"/>
  <c r="A1639" i="27"/>
  <c r="E1636" i="27"/>
  <c r="E1377" i="27"/>
  <c r="C741" i="27"/>
  <c r="D924" i="27"/>
  <c r="D905" i="27"/>
  <c r="B1132" i="27"/>
  <c r="A1687" i="27"/>
  <c r="C914" i="27"/>
  <c r="B1129" i="27"/>
  <c r="A1156" i="27"/>
  <c r="E1402" i="27"/>
  <c r="E1634" i="27"/>
  <c r="A216" i="27"/>
  <c r="E1092" i="27"/>
  <c r="C1059" i="27"/>
  <c r="E1525" i="27"/>
  <c r="C965" i="27"/>
  <c r="A807" i="27"/>
  <c r="E768" i="27"/>
  <c r="E309" i="27"/>
  <c r="A1558" i="27"/>
  <c r="A1630" i="27"/>
  <c r="D1426" i="27"/>
  <c r="D1555" i="27"/>
  <c r="B359" i="27"/>
  <c r="D1102" i="27"/>
  <c r="C902" i="27"/>
  <c r="E505" i="27"/>
  <c r="B1383" i="27"/>
  <c r="A405" i="27"/>
  <c r="C312" i="27"/>
  <c r="D1540" i="27"/>
  <c r="A1628" i="27"/>
  <c r="D792" i="27"/>
  <c r="B30" i="27"/>
  <c r="B961" i="27"/>
  <c r="E1255" i="27"/>
  <c r="B231" i="27"/>
  <c r="A548" i="27"/>
  <c r="D134" i="27"/>
  <c r="E1296" i="27"/>
  <c r="D210" i="27"/>
  <c r="A1537" i="27"/>
  <c r="D841" i="27"/>
  <c r="E1507" i="27"/>
  <c r="A244" i="27"/>
  <c r="C1502" i="27"/>
  <c r="C82" i="27"/>
  <c r="D1123" i="27"/>
  <c r="E1281" i="27"/>
  <c r="A458" i="27"/>
  <c r="B455" i="27"/>
  <c r="C1009" i="27"/>
  <c r="D728" i="27"/>
  <c r="B42" i="27"/>
  <c r="A271" i="27"/>
  <c r="C650" i="27"/>
  <c r="B1235" i="27"/>
  <c r="D1543" i="27"/>
  <c r="D1484" i="27"/>
  <c r="B980" i="27"/>
  <c r="C381" i="27"/>
  <c r="E1516" i="27"/>
  <c r="E1177" i="27"/>
  <c r="D1090" i="27"/>
  <c r="B1023" i="27"/>
  <c r="C921" i="27"/>
  <c r="B940" i="27"/>
  <c r="E253" i="27"/>
  <c r="C1731" i="27"/>
  <c r="C729" i="27"/>
  <c r="B1657" i="27"/>
  <c r="C104" i="27"/>
  <c r="C72" i="27"/>
  <c r="D1627" i="27"/>
  <c r="A1326" i="27"/>
  <c r="B386" i="27"/>
  <c r="D1327" i="27"/>
  <c r="C1655" i="27"/>
  <c r="A205" i="27"/>
  <c r="E1403" i="27"/>
  <c r="E710" i="27"/>
  <c r="B827" i="27"/>
  <c r="E46" i="27"/>
  <c r="E713" i="27"/>
  <c r="C904" i="27"/>
  <c r="A833" i="27"/>
  <c r="D1415" i="27"/>
  <c r="C361" i="27"/>
  <c r="B1261" i="27"/>
  <c r="B1719" i="27"/>
  <c r="E376" i="27"/>
  <c r="E124" i="27"/>
  <c r="D68" i="27"/>
  <c r="C969" i="27"/>
  <c r="A448" i="27"/>
  <c r="A872" i="27"/>
  <c r="D457" i="27"/>
  <c r="B195" i="27"/>
  <c r="E1379" i="27"/>
  <c r="D619" i="27"/>
  <c r="B73" i="27"/>
  <c r="E375" i="27"/>
  <c r="E396" i="27"/>
  <c r="E394" i="27"/>
  <c r="C1554" i="27"/>
  <c r="D96" i="27"/>
  <c r="B678" i="27"/>
  <c r="A752" i="27"/>
  <c r="D775" i="27"/>
  <c r="B1105" i="27"/>
  <c r="D1210" i="27"/>
  <c r="C1125" i="27"/>
  <c r="A1257" i="27"/>
  <c r="C900" i="27"/>
  <c r="A701" i="27"/>
  <c r="D475" i="27"/>
  <c r="D51" i="27"/>
  <c r="D290" i="27"/>
  <c r="B1452" i="27"/>
  <c r="B1267" i="27"/>
  <c r="C1147" i="27"/>
  <c r="B98" i="27"/>
  <c r="B1269" i="27"/>
  <c r="E1055" i="27"/>
  <c r="C451" i="27"/>
  <c r="D855" i="27"/>
  <c r="D276" i="27"/>
  <c r="E1662" i="27"/>
  <c r="D878" i="27"/>
  <c r="A1264" i="27"/>
  <c r="A311" i="27"/>
  <c r="A847" i="27"/>
  <c r="B845" i="27"/>
  <c r="A397" i="27"/>
  <c r="C142" i="27"/>
  <c r="D929" i="27"/>
  <c r="A788" i="27"/>
  <c r="C1519" i="27"/>
  <c r="B247" i="27"/>
  <c r="C1271" i="27"/>
  <c r="A1573" i="27"/>
  <c r="C876" i="27"/>
  <c r="C1639" i="27"/>
  <c r="A1636" i="27"/>
  <c r="C1136" i="27"/>
  <c r="C1377" i="27"/>
  <c r="E741" i="27"/>
  <c r="B75" i="27"/>
  <c r="E924" i="27"/>
  <c r="B905" i="27"/>
  <c r="B1703" i="27"/>
  <c r="A1132" i="27"/>
  <c r="B1687" i="27"/>
  <c r="E497" i="27"/>
  <c r="E914" i="27"/>
  <c r="A1129" i="27"/>
  <c r="E703" i="27"/>
  <c r="E1156" i="27"/>
  <c r="D1402" i="27"/>
  <c r="C578" i="27"/>
  <c r="B1634" i="27"/>
  <c r="E216" i="27"/>
  <c r="D267" i="27"/>
  <c r="C1092" i="27"/>
  <c r="B1059" i="27"/>
  <c r="A689" i="27"/>
  <c r="A1525" i="27"/>
  <c r="A965" i="27"/>
  <c r="D597" i="27"/>
  <c r="C807" i="27"/>
  <c r="B768" i="27"/>
  <c r="C365" i="27"/>
  <c r="A309" i="27"/>
  <c r="D1558" i="27"/>
  <c r="D200" i="27"/>
  <c r="B1630" i="27"/>
  <c r="C1426" i="27"/>
  <c r="C785" i="27"/>
  <c r="A1555" i="27"/>
  <c r="D359" i="27"/>
  <c r="C1302" i="27"/>
  <c r="C1102" i="27"/>
  <c r="D902" i="27"/>
  <c r="C850" i="27"/>
  <c r="A505" i="27"/>
  <c r="A1383" i="27"/>
  <c r="D1737" i="27"/>
  <c r="C405" i="27"/>
  <c r="D312" i="27"/>
  <c r="B1605" i="27"/>
  <c r="A1540" i="27"/>
  <c r="E1628" i="27"/>
  <c r="A976" i="27"/>
  <c r="E792" i="27"/>
  <c r="C30" i="27"/>
  <c r="B188" i="27"/>
  <c r="A961" i="27"/>
  <c r="D1255" i="27"/>
  <c r="D996" i="27"/>
  <c r="A231" i="27"/>
  <c r="D548" i="27"/>
  <c r="B1251" i="27"/>
  <c r="E134" i="27"/>
  <c r="D1296" i="27"/>
  <c r="D632" i="27"/>
  <c r="B210" i="27"/>
  <c r="B1537" i="27"/>
  <c r="D1738" i="27"/>
  <c r="E841" i="27"/>
  <c r="C1507" i="27"/>
  <c r="D1166" i="27"/>
  <c r="D244" i="27"/>
  <c r="B1502" i="27"/>
  <c r="A89" i="27"/>
  <c r="E82" i="27"/>
  <c r="A1123" i="27"/>
  <c r="C745" i="27"/>
  <c r="B1281" i="27"/>
  <c r="C458" i="27"/>
  <c r="C182" i="27"/>
  <c r="D455" i="27"/>
  <c r="E1009" i="27"/>
  <c r="E880" i="27"/>
  <c r="B728" i="27"/>
  <c r="A42" i="27"/>
  <c r="C1118" i="27"/>
  <c r="B271" i="27"/>
  <c r="E650" i="27"/>
  <c r="B1637" i="27"/>
  <c r="D1235" i="27"/>
  <c r="E1543" i="27"/>
  <c r="E722" i="27"/>
  <c r="E1484" i="27"/>
  <c r="C980" i="27"/>
  <c r="B1645" i="27"/>
  <c r="A381" i="27"/>
  <c r="A1516" i="27"/>
  <c r="E794" i="27"/>
  <c r="C1177" i="27"/>
  <c r="B1090" i="27"/>
  <c r="E460" i="27"/>
  <c r="E1023" i="27"/>
  <c r="B921" i="27"/>
  <c r="A1355" i="27"/>
  <c r="A940" i="27"/>
  <c r="D253" i="27"/>
  <c r="C1002" i="27"/>
  <c r="E1731" i="27"/>
  <c r="E729" i="27"/>
  <c r="E590" i="27"/>
  <c r="C1657" i="27"/>
  <c r="B104" i="27"/>
  <c r="E1172" i="27"/>
  <c r="B72" i="27"/>
  <c r="E1627" i="27"/>
  <c r="D975" i="27"/>
  <c r="C1326" i="27"/>
  <c r="A386" i="27"/>
  <c r="A1380" i="27"/>
  <c r="C1327" i="27"/>
  <c r="D1655" i="27"/>
  <c r="E1511" i="27"/>
  <c r="D205" i="27"/>
  <c r="B1403" i="27"/>
  <c r="B349" i="27"/>
  <c r="A710" i="27"/>
  <c r="A827" i="27"/>
  <c r="B1322" i="27"/>
  <c r="C46" i="27"/>
  <c r="C68" i="27"/>
  <c r="A1068" i="27"/>
  <c r="C29" i="27"/>
  <c r="A457" i="27"/>
  <c r="A195" i="27"/>
  <c r="A619" i="27"/>
  <c r="C73" i="27"/>
  <c r="C396" i="27"/>
  <c r="D394" i="27"/>
  <c r="C96" i="27"/>
  <c r="D678" i="27"/>
  <c r="A775" i="27"/>
  <c r="E1105" i="27"/>
  <c r="A1125" i="27"/>
  <c r="E1257" i="27"/>
  <c r="B701" i="27"/>
  <c r="A475" i="27"/>
  <c r="A290" i="27"/>
  <c r="D1452" i="27"/>
  <c r="E1147" i="27"/>
  <c r="C98" i="27"/>
  <c r="C1055" i="27"/>
  <c r="A451" i="27"/>
  <c r="A276" i="27"/>
  <c r="C1662" i="27"/>
  <c r="D1264" i="27"/>
  <c r="B311" i="27"/>
  <c r="A642" i="27"/>
  <c r="B142" i="27"/>
  <c r="A929" i="27"/>
  <c r="B1519" i="27"/>
  <c r="E247" i="27"/>
  <c r="B1573" i="27"/>
  <c r="B876" i="27"/>
  <c r="B1636" i="27"/>
  <c r="A1136" i="27"/>
  <c r="D741" i="27"/>
  <c r="D75" i="27"/>
  <c r="A905" i="27"/>
  <c r="A1703" i="27"/>
  <c r="C1687" i="27"/>
  <c r="B497" i="27"/>
  <c r="C1129" i="27"/>
  <c r="A703" i="27"/>
  <c r="A1402" i="27"/>
  <c r="B578" i="27"/>
  <c r="D216" i="27"/>
  <c r="A267" i="27"/>
  <c r="E1059" i="27"/>
  <c r="E689" i="27"/>
  <c r="D965" i="27"/>
  <c r="A597" i="27"/>
  <c r="A768" i="27"/>
  <c r="A365" i="27"/>
  <c r="C1558" i="27"/>
  <c r="E200" i="27"/>
  <c r="B1426" i="27"/>
  <c r="A785" i="27"/>
  <c r="A359" i="27"/>
  <c r="A1302" i="27"/>
  <c r="A902" i="27"/>
  <c r="B850" i="27"/>
  <c r="C1383" i="27"/>
  <c r="A1737" i="27"/>
  <c r="B312" i="27"/>
  <c r="D1605" i="27"/>
  <c r="C1628" i="27"/>
  <c r="B976" i="27"/>
  <c r="D30" i="27"/>
  <c r="D724" i="27"/>
  <c r="B1029" i="27"/>
  <c r="B29" i="27"/>
  <c r="A135" i="27"/>
  <c r="B457" i="27"/>
  <c r="D195" i="27"/>
  <c r="A1434" i="27"/>
  <c r="C619" i="27"/>
  <c r="A73" i="27"/>
  <c r="C1347" i="27"/>
  <c r="D396" i="27"/>
  <c r="C394" i="27"/>
  <c r="E653" i="27"/>
  <c r="B96" i="27"/>
  <c r="E678" i="27"/>
  <c r="B890" i="27"/>
  <c r="B775" i="27"/>
  <c r="A1105" i="27"/>
  <c r="A1159" i="27"/>
  <c r="E1125" i="27"/>
  <c r="B1257" i="27"/>
  <c r="A10" i="27"/>
  <c r="C701" i="27"/>
  <c r="B475" i="27"/>
  <c r="E348" i="27"/>
  <c r="C290" i="27"/>
  <c r="A1452" i="27"/>
  <c r="D1319" i="27"/>
  <c r="B1147" i="27"/>
  <c r="D98" i="27"/>
  <c r="E984" i="27"/>
  <c r="D1055" i="27"/>
  <c r="D451" i="27"/>
  <c r="E196" i="27"/>
  <c r="C276" i="27"/>
  <c r="D1662" i="27"/>
  <c r="E1653" i="27"/>
  <c r="C1264" i="27"/>
  <c r="C311" i="27"/>
  <c r="D25" i="27"/>
  <c r="C642" i="27"/>
  <c r="E657" i="27"/>
  <c r="C702" i="27"/>
  <c r="C929" i="27"/>
  <c r="B382" i="27"/>
  <c r="E1519" i="27"/>
  <c r="D247" i="27"/>
  <c r="B856" i="27"/>
  <c r="D1573" i="27"/>
  <c r="A876" i="27"/>
  <c r="A1006" i="27"/>
  <c r="D1636" i="27"/>
  <c r="B1136" i="27"/>
  <c r="D388" i="27"/>
  <c r="B741" i="27"/>
  <c r="E75" i="27"/>
  <c r="E898" i="27"/>
  <c r="E905" i="27"/>
  <c r="E1703" i="27"/>
  <c r="B952" i="27"/>
  <c r="D1687" i="27"/>
  <c r="C497" i="27"/>
  <c r="E995" i="27"/>
  <c r="D1129" i="27"/>
  <c r="D703" i="27"/>
  <c r="B761" i="27"/>
  <c r="C1402" i="27"/>
  <c r="A578" i="27"/>
  <c r="B521" i="27"/>
  <c r="C216" i="27"/>
  <c r="C267" i="27"/>
  <c r="B287" i="27"/>
  <c r="A1059" i="27"/>
  <c r="C689" i="27"/>
  <c r="E1620" i="27"/>
  <c r="E965" i="27"/>
  <c r="B597" i="27"/>
  <c r="E224" i="27"/>
  <c r="D768" i="27"/>
  <c r="E365" i="27"/>
  <c r="B332" i="27"/>
  <c r="E1558" i="27"/>
  <c r="A200" i="27"/>
  <c r="E526" i="27"/>
  <c r="E1426" i="27"/>
  <c r="B785" i="27"/>
  <c r="A972" i="27"/>
  <c r="C359" i="27"/>
  <c r="E1302" i="27"/>
  <c r="A869" i="27"/>
  <c r="B902" i="27"/>
  <c r="A850" i="27"/>
  <c r="E58" i="27"/>
  <c r="D1383" i="27"/>
  <c r="B1737" i="27"/>
  <c r="E1479" i="27"/>
  <c r="E312" i="27"/>
  <c r="E1605" i="27"/>
  <c r="C1494" i="27"/>
  <c r="B1628" i="27"/>
  <c r="D976" i="27"/>
  <c r="B414" i="27"/>
  <c r="A30" i="27"/>
  <c r="C188" i="27"/>
  <c r="D1734" i="27"/>
  <c r="A1255" i="27"/>
  <c r="B996" i="27"/>
  <c r="B1073" i="27"/>
  <c r="C548" i="27"/>
  <c r="C1251" i="27"/>
  <c r="A1001" i="27"/>
  <c r="B1296" i="27"/>
  <c r="A632" i="27"/>
  <c r="B1629" i="27"/>
  <c r="C1537" i="27"/>
  <c r="E1738" i="27"/>
  <c r="E518" i="27"/>
  <c r="B1507" i="27"/>
  <c r="C1166" i="27"/>
  <c r="C1547" i="27"/>
  <c r="A1502" i="27"/>
  <c r="B89" i="27"/>
  <c r="E620" i="27"/>
  <c r="B1123" i="27"/>
  <c r="B745" i="27"/>
  <c r="D1091" i="27"/>
  <c r="D458" i="27"/>
  <c r="A182" i="27"/>
  <c r="D228" i="27"/>
  <c r="B1009" i="27"/>
  <c r="C880" i="27"/>
  <c r="E1160" i="27"/>
  <c r="D42" i="27"/>
  <c r="E1118" i="27"/>
  <c r="A1028" i="27"/>
  <c r="B650" i="27"/>
  <c r="E1637" i="27"/>
  <c r="B1254" i="27"/>
  <c r="C1543" i="27"/>
  <c r="C722" i="27"/>
  <c r="B644" i="27"/>
  <c r="E980" i="27"/>
  <c r="E1645" i="27"/>
  <c r="D374" i="27"/>
  <c r="C1516" i="27"/>
  <c r="C794" i="27"/>
  <c r="C1304" i="27"/>
  <c r="A1090" i="27"/>
  <c r="D460" i="27"/>
  <c r="B1186" i="27"/>
  <c r="D921" i="27"/>
  <c r="E1355" i="27"/>
  <c r="D1674" i="27"/>
  <c r="B253" i="27"/>
  <c r="D1002" i="27"/>
  <c r="D1185" i="27"/>
  <c r="A729" i="27"/>
  <c r="B590" i="27"/>
  <c r="D1212" i="27"/>
  <c r="E104" i="27"/>
  <c r="C1172" i="27"/>
  <c r="C1268" i="27"/>
  <c r="A1627" i="27"/>
  <c r="B975" i="27"/>
  <c r="D100" i="27"/>
  <c r="D386" i="27"/>
  <c r="B1380" i="27"/>
  <c r="D1521" i="27"/>
  <c r="E1655" i="27"/>
  <c r="C1511" i="27"/>
  <c r="B1625" i="27"/>
  <c r="C1403" i="27"/>
  <c r="A349" i="27"/>
  <c r="A1704" i="27"/>
  <c r="C827" i="27"/>
  <c r="E1322" i="27"/>
  <c r="A509" i="27"/>
  <c r="D713" i="27"/>
  <c r="B676" i="27"/>
  <c r="E307" i="27"/>
  <c r="E833" i="27"/>
  <c r="D59" i="27"/>
  <c r="E1064" i="27"/>
  <c r="D361" i="27"/>
  <c r="D790" i="27"/>
  <c r="A911" i="27"/>
  <c r="E1719" i="27"/>
  <c r="D1051" i="27"/>
  <c r="E962" i="27"/>
  <c r="D124" i="27"/>
  <c r="C540" i="27"/>
  <c r="B1696" i="27"/>
  <c r="E13" i="27"/>
  <c r="A1013" i="27"/>
  <c r="E1029" i="27"/>
  <c r="B720" i="27"/>
  <c r="D135" i="27"/>
  <c r="C457" i="27"/>
  <c r="A310" i="27"/>
  <c r="C1434" i="27"/>
  <c r="B619" i="27"/>
  <c r="A1430" i="27"/>
  <c r="E1347" i="27"/>
  <c r="B396" i="27"/>
  <c r="A1338" i="27"/>
  <c r="D653" i="27"/>
  <c r="E96" i="27"/>
  <c r="C1162" i="27"/>
  <c r="E890" i="27"/>
  <c r="C775" i="27"/>
  <c r="B1513" i="27"/>
  <c r="E1159" i="27"/>
  <c r="B1125" i="27"/>
  <c r="D774" i="27"/>
  <c r="C10" i="27"/>
  <c r="D701" i="27"/>
  <c r="D113" i="27"/>
  <c r="D348" i="27"/>
  <c r="B290" i="27"/>
  <c r="A1021" i="27"/>
  <c r="B1319" i="27"/>
  <c r="A1147" i="27"/>
  <c r="A62" i="27"/>
  <c r="D984" i="27"/>
  <c r="B1055" i="27"/>
  <c r="C1050" i="27"/>
  <c r="B196" i="27"/>
  <c r="E276" i="27"/>
  <c r="B150" i="27"/>
  <c r="A1653" i="27"/>
  <c r="E1264" i="27"/>
  <c r="B1077" i="27"/>
  <c r="B25" i="27"/>
  <c r="D642" i="27"/>
  <c r="B657" i="27"/>
  <c r="E702" i="27"/>
  <c r="E929" i="27"/>
  <c r="D382" i="27"/>
  <c r="A247" i="27"/>
  <c r="D856" i="27"/>
  <c r="E876" i="27"/>
  <c r="B1006" i="27"/>
  <c r="D1136" i="27"/>
  <c r="C388" i="27"/>
  <c r="C75" i="27"/>
  <c r="D898" i="27"/>
  <c r="D1703" i="27"/>
  <c r="A952" i="27"/>
  <c r="D497" i="27"/>
  <c r="D995" i="27"/>
  <c r="B703" i="27"/>
  <c r="C761" i="27"/>
  <c r="E578" i="27"/>
  <c r="C521" i="27"/>
  <c r="E267" i="27"/>
  <c r="D287" i="27"/>
  <c r="B689" i="27"/>
  <c r="A1620" i="27"/>
  <c r="C597" i="27"/>
  <c r="A224" i="27"/>
  <c r="B365" i="27"/>
  <c r="C332" i="27"/>
  <c r="C200" i="27"/>
  <c r="A526" i="27"/>
  <c r="D785" i="27"/>
  <c r="E972" i="27"/>
  <c r="D1302" i="27"/>
  <c r="C869" i="27"/>
  <c r="D850" i="27"/>
  <c r="A58" i="27"/>
  <c r="E1737" i="27"/>
  <c r="B1479" i="27"/>
  <c r="A1605" i="27"/>
  <c r="A1494" i="27"/>
  <c r="B1025" i="27"/>
  <c r="C1615" i="27"/>
  <c r="E720" i="27"/>
  <c r="B1238" i="27"/>
  <c r="E899" i="27"/>
  <c r="E310" i="27"/>
  <c r="E1317" i="27"/>
  <c r="A283" i="27"/>
  <c r="D1430" i="27"/>
  <c r="D865" i="27"/>
  <c r="C1709" i="27"/>
  <c r="C1338" i="27"/>
  <c r="A1137" i="27"/>
  <c r="D173" i="27"/>
  <c r="A1162" i="27"/>
  <c r="A949" i="27"/>
  <c r="D1641" i="27"/>
  <c r="E1513" i="27"/>
  <c r="D770" i="27"/>
  <c r="A1604" i="27"/>
  <c r="A774" i="27"/>
  <c r="D249" i="27"/>
  <c r="E572" i="27"/>
  <c r="B113" i="27"/>
  <c r="E772" i="27"/>
  <c r="D1684" i="27"/>
  <c r="C1021" i="27"/>
  <c r="C167" i="27"/>
  <c r="A1225" i="27"/>
  <c r="B62" i="27"/>
  <c r="C308" i="27"/>
  <c r="C1574" i="27"/>
  <c r="D1050" i="27"/>
  <c r="E999" i="27"/>
  <c r="E883" i="27"/>
  <c r="D150" i="27"/>
  <c r="A1649" i="27"/>
  <c r="D1420" i="27"/>
  <c r="C1077" i="27"/>
  <c r="D1647" i="27"/>
  <c r="B642" i="27"/>
  <c r="A657" i="27"/>
  <c r="A702" i="27"/>
  <c r="B929" i="27"/>
  <c r="A382" i="27"/>
  <c r="C300" i="27"/>
  <c r="C247" i="27"/>
  <c r="A856" i="27"/>
  <c r="A1341" i="27"/>
  <c r="D876" i="27"/>
  <c r="C1006" i="27"/>
  <c r="A1538" i="27"/>
  <c r="E1136" i="27"/>
  <c r="B388" i="27"/>
  <c r="C1670" i="27"/>
  <c r="A75" i="27"/>
  <c r="B898" i="27"/>
  <c r="A1473" i="27"/>
  <c r="C1703" i="27"/>
  <c r="D952" i="27"/>
  <c r="E456" i="27"/>
  <c r="A497" i="27"/>
  <c r="C995" i="27"/>
  <c r="B1390" i="27"/>
  <c r="C703" i="27"/>
  <c r="A761" i="27"/>
  <c r="D1572" i="27"/>
  <c r="D578" i="27"/>
  <c r="A521" i="27"/>
  <c r="A1623" i="27"/>
  <c r="B267" i="27"/>
  <c r="A287" i="27"/>
  <c r="B1373" i="27"/>
  <c r="D689" i="27"/>
  <c r="D1620" i="27"/>
  <c r="E736" i="27"/>
  <c r="E597" i="27"/>
  <c r="C224" i="27"/>
  <c r="E1250" i="27"/>
  <c r="D365" i="27"/>
  <c r="A332" i="27"/>
  <c r="D594" i="27"/>
  <c r="B200" i="27"/>
  <c r="D526" i="27"/>
  <c r="D1677" i="27"/>
  <c r="E785" i="27"/>
  <c r="C972" i="27"/>
  <c r="E1138" i="27"/>
  <c r="B1302" i="27"/>
  <c r="E869" i="27"/>
  <c r="C1067" i="27"/>
  <c r="E850" i="27"/>
  <c r="B58" i="27"/>
  <c r="A1578" i="27"/>
  <c r="C1737" i="27"/>
  <c r="C1479" i="27"/>
  <c r="D1247" i="27"/>
  <c r="C1605" i="27"/>
  <c r="E1494" i="27"/>
  <c r="E492" i="27"/>
  <c r="C976" i="27"/>
  <c r="A414" i="27"/>
  <c r="B1244" i="27"/>
  <c r="D188" i="27"/>
  <c r="E1734" i="27"/>
  <c r="E709" i="27"/>
  <c r="A996" i="27"/>
  <c r="D1073" i="27"/>
  <c r="B1671" i="27"/>
  <c r="D1251" i="27"/>
  <c r="E1001" i="27"/>
  <c r="A274" i="27"/>
  <c r="B632" i="27"/>
  <c r="C1629" i="27"/>
  <c r="D298" i="27"/>
  <c r="A1738" i="27"/>
  <c r="B518" i="27"/>
  <c r="A1066" i="27"/>
  <c r="E1166" i="27"/>
  <c r="A1547" i="27"/>
  <c r="E187" i="27"/>
  <c r="E89" i="27"/>
  <c r="D620" i="27"/>
  <c r="E88" i="27"/>
  <c r="A745" i="27"/>
  <c r="C1091" i="27"/>
  <c r="E425" i="27"/>
  <c r="B182" i="27"/>
  <c r="B228" i="27"/>
  <c r="D551" i="27"/>
  <c r="B880" i="27"/>
  <c r="C1160" i="27"/>
  <c r="D700" i="27"/>
  <c r="B1118" i="27"/>
  <c r="D1028" i="27"/>
  <c r="A122" i="27"/>
  <c r="C1637" i="27"/>
  <c r="C1254" i="27"/>
  <c r="C938" i="27"/>
  <c r="A722" i="27"/>
  <c r="A644" i="27"/>
  <c r="C809" i="27"/>
  <c r="A1645" i="27"/>
  <c r="E374" i="27"/>
  <c r="D238" i="27"/>
  <c r="D794" i="27"/>
  <c r="A1304" i="27"/>
  <c r="E371" i="27"/>
  <c r="A460" i="27"/>
  <c r="C1186" i="27"/>
  <c r="D985" i="27"/>
  <c r="C1355" i="27"/>
  <c r="E1674" i="27"/>
  <c r="B1139" i="27"/>
  <c r="E1002" i="27"/>
  <c r="A1185" i="27"/>
  <c r="E1333" i="27"/>
  <c r="A590" i="27"/>
  <c r="C1212" i="27"/>
  <c r="B20" i="27"/>
  <c r="D1172" i="27"/>
  <c r="E1268" i="27"/>
  <c r="A179" i="27"/>
  <c r="E975" i="27"/>
  <c r="B100" i="27"/>
  <c r="E1046" i="27"/>
  <c r="D1380" i="27"/>
  <c r="B1521" i="27"/>
  <c r="A563" i="27"/>
  <c r="D1511" i="27"/>
  <c r="C1625" i="27"/>
  <c r="B1015" i="27"/>
  <c r="E349" i="27"/>
  <c r="D1704" i="27"/>
  <c r="B964" i="27"/>
  <c r="C1322" i="27"/>
  <c r="B509" i="27"/>
  <c r="D891" i="27"/>
  <c r="D1615" i="27"/>
  <c r="E1462" i="27"/>
  <c r="A1238" i="27"/>
  <c r="A899" i="27"/>
  <c r="A1317" i="27"/>
  <c r="E283" i="27"/>
  <c r="E865" i="27"/>
  <c r="B1709" i="27"/>
  <c r="C1137" i="27"/>
  <c r="A173" i="27"/>
  <c r="D949" i="27"/>
  <c r="E1641" i="27"/>
  <c r="A770" i="27"/>
  <c r="C1604" i="27"/>
  <c r="E249" i="27"/>
  <c r="C572" i="27"/>
  <c r="A772" i="27"/>
  <c r="B1684" i="27"/>
  <c r="B167" i="27"/>
  <c r="B1225" i="27"/>
  <c r="A308" i="27"/>
  <c r="A1574" i="27"/>
  <c r="D999" i="27"/>
  <c r="B883" i="27"/>
  <c r="E1649" i="27"/>
  <c r="B1420" i="27"/>
  <c r="E1647" i="27"/>
  <c r="B819" i="27"/>
  <c r="D657" i="27"/>
  <c r="D702" i="27"/>
  <c r="C382" i="27"/>
  <c r="B300" i="27"/>
  <c r="E856" i="27"/>
  <c r="B1341" i="27"/>
  <c r="E1006" i="27"/>
  <c r="B1538" i="27"/>
  <c r="E388" i="27"/>
  <c r="B1670" i="27"/>
  <c r="C898" i="27"/>
  <c r="E1473" i="27"/>
  <c r="E952" i="27"/>
  <c r="A456" i="27"/>
  <c r="B995" i="27"/>
  <c r="E1390" i="27"/>
  <c r="D761" i="27"/>
  <c r="E1572" i="27"/>
  <c r="D521" i="27"/>
  <c r="C1623" i="27"/>
  <c r="C287" i="27"/>
  <c r="A1373" i="27"/>
  <c r="B1620" i="27"/>
  <c r="A736" i="27"/>
  <c r="D224" i="27"/>
  <c r="D1250" i="27"/>
  <c r="E332" i="27"/>
  <c r="A594" i="27"/>
  <c r="B526" i="27"/>
  <c r="C1677" i="27"/>
  <c r="B972" i="27"/>
  <c r="D1138" i="27"/>
  <c r="D869" i="27"/>
  <c r="A1067" i="27"/>
  <c r="C58" i="27"/>
  <c r="E1578" i="27"/>
  <c r="D1479" i="27"/>
  <c r="E1247" i="27"/>
  <c r="D1494" i="27"/>
  <c r="A492" i="27"/>
  <c r="E414" i="27"/>
  <c r="D1244" i="27"/>
  <c r="B1734" i="27"/>
  <c r="C709" i="27"/>
  <c r="A1073" i="27"/>
  <c r="D1671" i="27"/>
  <c r="A272" i="27"/>
  <c r="E1011" i="27"/>
  <c r="C1238" i="27"/>
  <c r="C899" i="27"/>
  <c r="C1621" i="27"/>
  <c r="B1317" i="27"/>
  <c r="B283" i="27"/>
  <c r="E981" i="27"/>
  <c r="C865" i="27"/>
  <c r="A1709" i="27"/>
  <c r="B1638" i="27"/>
  <c r="E1137" i="27"/>
  <c r="E173" i="27"/>
  <c r="C462" i="27"/>
  <c r="B949" i="27"/>
  <c r="B1641" i="27"/>
  <c r="D467" i="27"/>
  <c r="B770" i="27"/>
  <c r="B1604" i="27"/>
  <c r="D1663" i="27"/>
  <c r="B249" i="27"/>
  <c r="B572" i="27"/>
  <c r="D350" i="27"/>
  <c r="B772" i="27"/>
  <c r="A1684" i="27"/>
  <c r="B1350" i="27"/>
  <c r="D167" i="27"/>
  <c r="C1225" i="27"/>
  <c r="E1181" i="27"/>
  <c r="B308" i="27"/>
  <c r="E1574" i="27"/>
  <c r="C805" i="27"/>
  <c r="C999" i="27"/>
  <c r="C883" i="27"/>
  <c r="D407" i="27"/>
  <c r="B1649" i="27"/>
  <c r="A1420" i="27"/>
  <c r="D1635" i="27"/>
  <c r="C1647" i="27"/>
  <c r="E819" i="27"/>
  <c r="C1348" i="27"/>
  <c r="B340" i="27"/>
  <c r="B1706" i="27"/>
  <c r="E382" i="27"/>
  <c r="D300" i="27"/>
  <c r="B189" i="27"/>
  <c r="C856" i="27"/>
  <c r="D1341" i="27"/>
  <c r="C1048" i="27"/>
  <c r="D1006" i="27"/>
  <c r="E1538" i="27"/>
  <c r="E1240" i="27"/>
  <c r="A388" i="27"/>
  <c r="E1670" i="27"/>
  <c r="C154" i="27"/>
  <c r="A898" i="27"/>
  <c r="C1473" i="27"/>
  <c r="A1504" i="27"/>
  <c r="C952" i="27"/>
  <c r="D456" i="27"/>
  <c r="A1054" i="27"/>
  <c r="A995" i="27"/>
  <c r="C1390" i="27"/>
  <c r="A1116" i="27"/>
  <c r="E761" i="27"/>
  <c r="A1572" i="27"/>
  <c r="B881" i="27"/>
  <c r="E521" i="27"/>
  <c r="D1623" i="27"/>
  <c r="A1500" i="27"/>
  <c r="E287" i="27"/>
  <c r="E1373" i="27"/>
  <c r="E661" i="27"/>
  <c r="C1620" i="27"/>
  <c r="B736" i="27"/>
  <c r="B1191" i="27"/>
  <c r="B224" i="27"/>
  <c r="A1250" i="27"/>
  <c r="C1598" i="27"/>
  <c r="D332" i="27"/>
  <c r="C594" i="27"/>
  <c r="D1571" i="27"/>
  <c r="C526" i="27"/>
  <c r="E1677" i="27"/>
  <c r="D165" i="27"/>
  <c r="D972" i="27"/>
  <c r="B1138" i="27"/>
  <c r="D1542" i="27"/>
  <c r="B869" i="27"/>
  <c r="B1067" i="27"/>
  <c r="E1624" i="27"/>
  <c r="D58" i="27"/>
  <c r="B1578" i="27"/>
  <c r="D1036" i="27"/>
  <c r="A1479" i="27"/>
  <c r="C1247" i="27"/>
  <c r="B1298" i="27"/>
  <c r="B1494" i="27"/>
  <c r="C492" i="27"/>
  <c r="D1535" i="27"/>
  <c r="D414" i="27"/>
  <c r="C1244" i="27"/>
  <c r="B1505" i="27"/>
  <c r="A1734" i="27"/>
  <c r="A709" i="27"/>
  <c r="C445" i="27"/>
  <c r="E1073" i="27"/>
  <c r="C1671" i="27"/>
  <c r="C1300" i="27"/>
  <c r="C1001" i="27"/>
  <c r="B274" i="27"/>
  <c r="A1633" i="27"/>
  <c r="D1629" i="27"/>
  <c r="E298" i="27"/>
  <c r="B955" i="27"/>
  <c r="A518" i="27"/>
  <c r="C1066" i="27"/>
  <c r="E535" i="27"/>
  <c r="E1547" i="27"/>
  <c r="B187" i="27"/>
  <c r="E958" i="27"/>
  <c r="A620" i="27"/>
  <c r="A88" i="27"/>
  <c r="C1165" i="27"/>
  <c r="B1091" i="27"/>
  <c r="B425" i="27"/>
  <c r="A1008" i="27"/>
  <c r="A228" i="27"/>
  <c r="C551" i="27"/>
  <c r="C1428" i="27"/>
  <c r="A1160" i="27"/>
  <c r="B700" i="27"/>
  <c r="D849" i="27"/>
  <c r="C1028" i="27"/>
  <c r="D122" i="27"/>
  <c r="C1070" i="27"/>
  <c r="D1254" i="27"/>
  <c r="D938" i="27"/>
  <c r="C779" i="27"/>
  <c r="E644" i="27"/>
  <c r="A809" i="27"/>
  <c r="B1058" i="27"/>
  <c r="A374" i="27"/>
  <c r="B238" i="27"/>
  <c r="C628" i="27"/>
  <c r="B1304" i="27"/>
  <c r="C371" i="27"/>
  <c r="B1682" i="27"/>
  <c r="E1186" i="27"/>
  <c r="C985" i="27"/>
  <c r="C1252" i="27"/>
  <c r="A1674" i="27"/>
  <c r="A1139" i="27"/>
  <c r="A960" i="27"/>
  <c r="C1185" i="27"/>
  <c r="D1333" i="27"/>
  <c r="C112" i="27"/>
  <c r="B1212" i="27"/>
  <c r="A20" i="27"/>
  <c r="E609" i="27"/>
  <c r="A1268" i="27"/>
  <c r="B179" i="27"/>
  <c r="D76" i="27"/>
  <c r="E100" i="27"/>
  <c r="D1046" i="27"/>
  <c r="E272" i="27"/>
  <c r="C1364" i="27"/>
  <c r="D1238" i="27"/>
  <c r="C1488" i="27"/>
  <c r="A1621" i="27"/>
  <c r="C1317" i="27"/>
  <c r="E1458" i="27"/>
  <c r="D981" i="27"/>
  <c r="B865" i="27"/>
  <c r="E1040" i="27"/>
  <c r="E1638" i="27"/>
  <c r="D1137" i="27"/>
  <c r="E1439" i="27"/>
  <c r="B462" i="27"/>
  <c r="E949" i="27"/>
  <c r="E565" i="27"/>
  <c r="A467" i="27"/>
  <c r="C770" i="27"/>
  <c r="B673" i="27"/>
  <c r="E1663" i="27"/>
  <c r="C249" i="27"/>
  <c r="E279" i="27"/>
  <c r="A350" i="27"/>
  <c r="C772" i="27"/>
  <c r="A260" i="27"/>
  <c r="A1350" i="27"/>
  <c r="E167" i="27"/>
  <c r="E1732" i="27"/>
  <c r="D1181" i="27"/>
  <c r="E308" i="27"/>
  <c r="C630" i="27"/>
  <c r="B805" i="27"/>
  <c r="B999" i="27"/>
  <c r="E947" i="27"/>
  <c r="B407" i="27"/>
  <c r="D1649" i="27"/>
  <c r="B1515" i="27"/>
  <c r="E1635" i="27"/>
  <c r="B1647" i="27"/>
  <c r="A819" i="27"/>
  <c r="E1348" i="27"/>
  <c r="D340" i="27"/>
  <c r="E1706" i="27"/>
  <c r="E300" i="27"/>
  <c r="E189" i="27"/>
  <c r="E1341" i="27"/>
  <c r="D1048" i="27"/>
  <c r="D1538" i="27"/>
  <c r="C1240" i="27"/>
  <c r="A1670" i="27"/>
  <c r="D154" i="27"/>
  <c r="D1473" i="27"/>
  <c r="D1504" i="27"/>
  <c r="B456" i="27"/>
  <c r="D1054" i="27"/>
  <c r="D1390" i="27"/>
  <c r="E1116" i="27"/>
  <c r="C1572" i="27"/>
  <c r="C881" i="27"/>
  <c r="B1623" i="27"/>
  <c r="B1500" i="27"/>
  <c r="C1373" i="27"/>
  <c r="A661" i="27"/>
  <c r="D736" i="27"/>
  <c r="E1191" i="27"/>
  <c r="C1250" i="27"/>
  <c r="A1598" i="27"/>
  <c r="E594" i="27"/>
  <c r="B1571" i="27"/>
  <c r="B1677" i="27"/>
  <c r="E165" i="27"/>
  <c r="A106" i="27"/>
  <c r="A1410" i="27"/>
  <c r="A1364" i="27"/>
  <c r="C954" i="27"/>
  <c r="E1488" i="27"/>
  <c r="B393" i="27"/>
  <c r="B1127" i="27"/>
  <c r="A1458" i="27"/>
  <c r="A1134" i="27"/>
  <c r="B1455" i="27"/>
  <c r="B1040" i="27"/>
  <c r="B1486" i="27"/>
  <c r="D760" i="27"/>
  <c r="D1439" i="27"/>
  <c r="A169" i="27"/>
  <c r="D611" i="27"/>
  <c r="C565" i="27"/>
  <c r="B554" i="27"/>
  <c r="B721" i="27"/>
  <c r="E673" i="27"/>
  <c r="A433" i="27"/>
  <c r="E1608" i="27"/>
  <c r="B279" i="27"/>
  <c r="A529" i="27"/>
  <c r="C751" i="27"/>
  <c r="B260" i="27"/>
  <c r="E648" i="27"/>
  <c r="A296" i="27"/>
  <c r="D1732" i="27"/>
  <c r="A1285" i="27"/>
  <c r="E1501" i="27"/>
  <c r="D630" i="27"/>
  <c r="D1041" i="27"/>
  <c r="C1204" i="27"/>
  <c r="A947" i="27"/>
  <c r="A530" i="27"/>
  <c r="B1618" i="27"/>
  <c r="C1515" i="27"/>
  <c r="A227" i="27"/>
  <c r="B71" i="27"/>
  <c r="D819" i="27"/>
  <c r="A1348" i="27"/>
  <c r="C340" i="27"/>
  <c r="D1706" i="27"/>
  <c r="B933" i="27"/>
  <c r="A300" i="27"/>
  <c r="A189" i="27"/>
  <c r="C1487" i="27"/>
  <c r="C1341" i="27"/>
  <c r="A1048" i="27"/>
  <c r="C1553" i="27"/>
  <c r="C1538" i="27"/>
  <c r="A1240" i="27"/>
  <c r="A607" i="27"/>
  <c r="D1670" i="27"/>
  <c r="A154" i="27"/>
  <c r="B1208" i="27"/>
  <c r="B1473" i="27"/>
  <c r="B1504" i="27"/>
  <c r="B1499" i="27"/>
  <c r="C456" i="27"/>
  <c r="E1054" i="27"/>
  <c r="D1723" i="27"/>
  <c r="A1390" i="27"/>
  <c r="C1116" i="27"/>
  <c r="B908" i="27"/>
  <c r="B1572" i="27"/>
  <c r="E881" i="27"/>
  <c r="E868" i="27"/>
  <c r="E1623" i="27"/>
  <c r="E1500" i="27"/>
  <c r="A1087" i="27"/>
  <c r="D1373" i="27"/>
  <c r="B661" i="27"/>
  <c r="B967" i="27"/>
  <c r="C736" i="27"/>
  <c r="D1191" i="27"/>
  <c r="A1198" i="27"/>
  <c r="B1250" i="27"/>
  <c r="E1598" i="27"/>
  <c r="D222" i="27"/>
  <c r="B594" i="27"/>
  <c r="A1571" i="27"/>
  <c r="C862" i="27"/>
  <c r="A1677" i="27"/>
  <c r="B165" i="27"/>
  <c r="B119" i="27"/>
  <c r="A1138" i="27"/>
  <c r="C1542" i="27"/>
  <c r="E1339" i="27"/>
  <c r="E1067" i="27"/>
  <c r="B1624" i="27"/>
  <c r="A588" i="27"/>
  <c r="D1578" i="27"/>
  <c r="C1036" i="27"/>
  <c r="D1668" i="27"/>
  <c r="B1247" i="27"/>
  <c r="A1298" i="27"/>
  <c r="B531" i="27"/>
  <c r="B492" i="27"/>
  <c r="E1535" i="27"/>
  <c r="B472" i="27"/>
  <c r="A1244" i="27"/>
  <c r="A1505" i="27"/>
  <c r="B1414" i="27"/>
  <c r="B709" i="27"/>
  <c r="E445" i="27"/>
  <c r="B835" i="27"/>
  <c r="A1671" i="27"/>
  <c r="D1300" i="27"/>
  <c r="A1599" i="27"/>
  <c r="C274" i="27"/>
  <c r="B1633" i="27"/>
  <c r="D477" i="27"/>
  <c r="C298" i="27"/>
  <c r="C955" i="27"/>
  <c r="E499" i="27"/>
  <c r="B1066" i="27"/>
  <c r="D535" i="27"/>
  <c r="E479" i="27"/>
  <c r="A187" i="27"/>
  <c r="D958" i="27"/>
  <c r="E353" i="27"/>
  <c r="D88" i="27"/>
  <c r="B1165" i="27"/>
  <c r="A35" i="27"/>
  <c r="D425" i="27"/>
  <c r="D1008" i="27"/>
  <c r="E681" i="27"/>
  <c r="E551" i="27"/>
  <c r="B1428" i="27"/>
  <c r="D292" i="27"/>
  <c r="E700" i="27"/>
  <c r="B849" i="27"/>
  <c r="A1098" i="27"/>
  <c r="B122" i="27"/>
  <c r="A1070" i="27"/>
  <c r="A495" i="27"/>
  <c r="A938" i="27"/>
  <c r="A779" i="27"/>
  <c r="A313" i="27"/>
  <c r="E809" i="27"/>
  <c r="A1058" i="27"/>
  <c r="C748" i="27"/>
  <c r="A238" i="27"/>
  <c r="A628" i="27"/>
  <c r="D669" i="27"/>
  <c r="D371" i="27"/>
  <c r="D1682" i="27"/>
  <c r="B1531" i="27"/>
  <c r="B985" i="27"/>
  <c r="B1252" i="27"/>
  <c r="B884" i="27"/>
  <c r="E1139" i="27"/>
  <c r="B960" i="27"/>
  <c r="B829" i="27"/>
  <c r="C1333" i="27"/>
  <c r="A112" i="27"/>
  <c r="A1192" i="27"/>
  <c r="E20" i="27"/>
  <c r="D609" i="27"/>
  <c r="B1469" i="27"/>
  <c r="E179" i="27"/>
  <c r="A76" i="27"/>
  <c r="A1135" i="27"/>
  <c r="C1046" i="27"/>
  <c r="A988" i="27"/>
  <c r="C330" i="27"/>
  <c r="C563" i="27"/>
  <c r="C343" i="27"/>
  <c r="A1096" i="27"/>
  <c r="A1015" i="27"/>
  <c r="D1673" i="27"/>
  <c r="D412" i="27"/>
  <c r="A964" i="27"/>
  <c r="D1062" i="27"/>
  <c r="E1491" i="27"/>
  <c r="D652" i="27"/>
  <c r="A1103" i="27"/>
  <c r="B1718" i="27"/>
  <c r="A765" i="27"/>
  <c r="A954" i="27"/>
  <c r="A393" i="27"/>
  <c r="D1127" i="27"/>
  <c r="B1134" i="27"/>
  <c r="C1455" i="27"/>
  <c r="D1486" i="27"/>
  <c r="B760" i="27"/>
  <c r="E169" i="27"/>
  <c r="A611" i="27"/>
  <c r="E554" i="27"/>
  <c r="A721" i="27"/>
  <c r="D433" i="27"/>
  <c r="B1608" i="27"/>
  <c r="B529" i="27"/>
  <c r="A751" i="27"/>
  <c r="A648" i="27"/>
  <c r="C296" i="27"/>
  <c r="D1285" i="27"/>
  <c r="D1501" i="27"/>
  <c r="C1041" i="27"/>
  <c r="D1204" i="27"/>
  <c r="D530" i="27"/>
  <c r="D1618" i="27"/>
  <c r="B227" i="27"/>
  <c r="D71" i="27"/>
  <c r="C819" i="27"/>
  <c r="D1348" i="27"/>
  <c r="E340" i="27"/>
  <c r="A1706" i="27"/>
  <c r="A933" i="27"/>
  <c r="C189" i="27"/>
  <c r="A1487" i="27"/>
  <c r="B1048" i="27"/>
  <c r="A1553" i="27"/>
  <c r="D1240" i="27"/>
  <c r="D607" i="27"/>
  <c r="E154" i="27"/>
  <c r="E1208" i="27"/>
  <c r="E1504" i="27"/>
  <c r="D1499" i="27"/>
  <c r="B1054" i="27"/>
  <c r="E1723" i="27"/>
  <c r="D1116" i="27"/>
  <c r="D908" i="27"/>
  <c r="A881" i="27"/>
  <c r="D868" i="27"/>
  <c r="C1500" i="27"/>
  <c r="E1087" i="27"/>
  <c r="C661" i="27"/>
  <c r="A967" i="27"/>
  <c r="C1191" i="27"/>
  <c r="C1198" i="27"/>
  <c r="D1598" i="27"/>
  <c r="A222" i="27"/>
  <c r="E1571" i="27"/>
  <c r="D862" i="27"/>
  <c r="A165" i="27"/>
  <c r="E119" i="27"/>
  <c r="A1542" i="27"/>
  <c r="B1339" i="27"/>
  <c r="D1624" i="27"/>
  <c r="E588" i="27"/>
  <c r="E1036" i="27"/>
  <c r="B1668" i="27"/>
  <c r="D1298" i="27"/>
  <c r="E531" i="27"/>
  <c r="A1535" i="27"/>
  <c r="E472" i="27"/>
  <c r="D1033" i="27"/>
  <c r="D1718" i="27"/>
  <c r="D765" i="27"/>
  <c r="E954" i="27"/>
  <c r="E1108" i="27"/>
  <c r="C393" i="27"/>
  <c r="E1127" i="27"/>
  <c r="B1113" i="27"/>
  <c r="C1134" i="27"/>
  <c r="A1455" i="27"/>
  <c r="A490" i="27"/>
  <c r="A1486" i="27"/>
  <c r="C760" i="27"/>
  <c r="C1447" i="27"/>
  <c r="D169" i="27"/>
  <c r="B611" i="27"/>
  <c r="E44" i="27"/>
  <c r="D554" i="27"/>
  <c r="E721" i="27"/>
  <c r="D897" i="27"/>
  <c r="E433" i="27"/>
  <c r="D1608" i="27"/>
  <c r="B928" i="27"/>
  <c r="C529" i="27"/>
  <c r="B751" i="27"/>
  <c r="C478" i="27"/>
  <c r="B648" i="27"/>
  <c r="B296" i="27"/>
  <c r="A1512" i="27"/>
  <c r="B1285" i="27"/>
  <c r="C1501" i="27"/>
  <c r="C1174" i="27"/>
  <c r="A1041" i="27"/>
  <c r="E1204" i="27"/>
  <c r="B172" i="27"/>
  <c r="C530" i="27"/>
  <c r="A1618" i="27"/>
  <c r="D718" i="27"/>
  <c r="D227" i="27"/>
  <c r="E71" i="27"/>
  <c r="B633" i="27"/>
  <c r="B536" i="27"/>
  <c r="A340" i="27"/>
  <c r="C1706" i="27"/>
  <c r="E933" i="27"/>
  <c r="B696" i="27"/>
  <c r="D189" i="27"/>
  <c r="E1487" i="27"/>
  <c r="A95" i="27"/>
  <c r="E1048" i="27"/>
  <c r="E1553" i="27"/>
  <c r="E266" i="27"/>
  <c r="B1240" i="27"/>
  <c r="E607" i="27"/>
  <c r="B1382" i="27"/>
  <c r="B154" i="27"/>
  <c r="A1208" i="27"/>
  <c r="B127" i="27"/>
  <c r="C1504" i="27"/>
  <c r="E1499" i="27"/>
  <c r="C694" i="27"/>
  <c r="C1054" i="27"/>
  <c r="B1723" i="27"/>
  <c r="E78" i="27"/>
  <c r="B1116" i="27"/>
  <c r="A908" i="27"/>
  <c r="A345" i="27"/>
  <c r="D881" i="27"/>
  <c r="C868" i="27"/>
  <c r="A230" i="27"/>
  <c r="D1500" i="27"/>
  <c r="D1087" i="27"/>
  <c r="E364" i="27"/>
  <c r="D661" i="27"/>
  <c r="E967" i="27"/>
  <c r="A1409" i="27"/>
  <c r="A1191" i="27"/>
  <c r="D1198" i="27"/>
  <c r="B327" i="27"/>
  <c r="B1598" i="27"/>
  <c r="E222" i="27"/>
  <c r="B1651" i="27"/>
  <c r="C1571" i="27"/>
  <c r="A862" i="27"/>
  <c r="C1509" i="27"/>
  <c r="C165" i="27"/>
  <c r="C119" i="27"/>
  <c r="C553" i="27"/>
  <c r="E1542" i="27"/>
  <c r="D1339" i="27"/>
  <c r="E237" i="27"/>
  <c r="C1624" i="27"/>
  <c r="B588" i="27"/>
  <c r="A1407" i="27"/>
  <c r="A1036" i="27"/>
  <c r="E1668" i="27"/>
  <c r="E1202" i="27"/>
  <c r="C1298" i="27"/>
  <c r="D531" i="27"/>
  <c r="C213" i="27"/>
  <c r="C1535" i="27"/>
  <c r="C472" i="27"/>
  <c r="D1544" i="27"/>
  <c r="D1505" i="27"/>
  <c r="A1414" i="27"/>
  <c r="A181" i="27"/>
  <c r="D445" i="27"/>
  <c r="D835" i="27"/>
  <c r="A629" i="27"/>
  <c r="E1300" i="27"/>
  <c r="B1599" i="27"/>
  <c r="D1708" i="27"/>
  <c r="C1633" i="27"/>
  <c r="C477" i="27"/>
  <c r="D811" i="27"/>
  <c r="A955" i="27"/>
  <c r="D499" i="27"/>
  <c r="D489" i="27"/>
  <c r="C535" i="27"/>
  <c r="C479" i="27"/>
  <c r="C738" i="27"/>
  <c r="B958" i="27"/>
  <c r="A353" i="27"/>
  <c r="D1448" i="27"/>
  <c r="D1165" i="27"/>
  <c r="B35" i="27"/>
  <c r="B1416" i="27"/>
  <c r="C1008" i="27"/>
  <c r="B681" i="27"/>
  <c r="D219" i="27"/>
  <c r="A1428" i="27"/>
  <c r="A292" i="27"/>
  <c r="C318" i="27"/>
  <c r="A849" i="27"/>
  <c r="B1098" i="27"/>
  <c r="D806" i="27"/>
  <c r="E1070" i="27"/>
  <c r="E495" i="27"/>
  <c r="E1258" i="27"/>
  <c r="B779" i="27"/>
  <c r="C313" i="27"/>
  <c r="A930" i="27"/>
  <c r="C1058" i="27"/>
  <c r="E748" i="27"/>
  <c r="D892" i="27"/>
  <c r="D628" i="27"/>
  <c r="A669" i="27"/>
  <c r="D466" i="27"/>
  <c r="A1682" i="27"/>
  <c r="A1531" i="27"/>
  <c r="E9" i="27"/>
  <c r="A1252" i="27"/>
  <c r="D884" i="27"/>
  <c r="E1037" i="27"/>
  <c r="D960" i="27"/>
  <c r="E829" i="27"/>
  <c r="C166" i="27"/>
  <c r="B112" i="27"/>
  <c r="E1192" i="27"/>
  <c r="E1541" i="27"/>
  <c r="A609" i="27"/>
  <c r="C1469" i="27"/>
  <c r="A1183" i="27"/>
  <c r="C76" i="27"/>
  <c r="D1135" i="27"/>
  <c r="D1120" i="27"/>
  <c r="C988" i="27"/>
  <c r="B330" i="27"/>
  <c r="A1155" i="27"/>
  <c r="E343" i="27"/>
  <c r="D1096" i="27"/>
  <c r="B1688" i="27"/>
  <c r="C1673" i="27"/>
  <c r="E412" i="27"/>
  <c r="E1555" i="27"/>
  <c r="B1036" i="27"/>
  <c r="B792" i="27"/>
  <c r="B1300" i="27"/>
  <c r="E477" i="27"/>
  <c r="E955" i="27"/>
  <c r="B479" i="27"/>
  <c r="A958" i="27"/>
  <c r="D35" i="27"/>
  <c r="E1008" i="27"/>
  <c r="E292" i="27"/>
  <c r="C849" i="27"/>
  <c r="D495" i="27"/>
  <c r="E779" i="27"/>
  <c r="D748" i="27"/>
  <c r="B628" i="27"/>
  <c r="C1531" i="27"/>
  <c r="D1252" i="27"/>
  <c r="D829" i="27"/>
  <c r="D112" i="27"/>
  <c r="E1469" i="27"/>
  <c r="E76" i="27"/>
  <c r="A1521" i="27"/>
  <c r="A1511" i="27"/>
  <c r="A1403" i="27"/>
  <c r="D964" i="27"/>
  <c r="E652" i="27"/>
  <c r="E1470" i="27"/>
  <c r="E511" i="27"/>
  <c r="E726" i="27"/>
  <c r="E968" i="27"/>
  <c r="E1720" i="27"/>
  <c r="A337" i="27"/>
  <c r="B1658" i="27"/>
  <c r="D376" i="27"/>
  <c r="B124" i="27"/>
  <c r="A540" i="27"/>
  <c r="A1696" i="27"/>
  <c r="D37" i="27"/>
  <c r="C927" i="27"/>
  <c r="C465" i="27"/>
  <c r="B1170" i="27"/>
  <c r="B1387" i="27"/>
  <c r="B323" i="27"/>
  <c r="D1560" i="27"/>
  <c r="E977" i="27"/>
  <c r="D963" i="27"/>
  <c r="D1294" i="27"/>
  <c r="E1526" i="27"/>
  <c r="D481" i="27"/>
  <c r="C419" i="27"/>
  <c r="C1386" i="27"/>
  <c r="A731" i="27"/>
  <c r="C1164" i="27"/>
  <c r="C1365" i="27"/>
  <c r="A623" i="27"/>
  <c r="D796" i="27"/>
  <c r="C344" i="27"/>
  <c r="D97" i="27"/>
  <c r="A631" i="27"/>
  <c r="E277" i="27"/>
  <c r="D1000" i="27"/>
  <c r="A1480" i="27"/>
  <c r="C1714" i="27"/>
  <c r="A23" i="27"/>
  <c r="A867" i="27"/>
  <c r="C435" i="27"/>
  <c r="C544" i="27"/>
  <c r="E1394" i="27"/>
  <c r="B1686" i="27"/>
  <c r="C573" i="27"/>
  <c r="E974" i="27"/>
  <c r="C1010" i="27"/>
  <c r="C592" i="27"/>
  <c r="E1280" i="27"/>
  <c r="E882" i="27"/>
  <c r="D1275" i="27"/>
  <c r="B338" i="27"/>
  <c r="B114" i="27"/>
  <c r="C1027" i="27"/>
  <c r="D576" i="27"/>
  <c r="E1196" i="27"/>
  <c r="E1432" i="27"/>
  <c r="D240" i="27"/>
  <c r="A24" i="27"/>
  <c r="E403" i="27"/>
  <c r="D1399" i="27"/>
  <c r="A1566" i="27"/>
  <c r="B293" i="27"/>
  <c r="B1307" i="27"/>
  <c r="D1533" i="27"/>
  <c r="B418" i="27"/>
  <c r="B1496" i="27"/>
  <c r="D1492" i="27"/>
  <c r="D570" i="27"/>
  <c r="C538" i="27"/>
  <c r="A1227" i="27"/>
  <c r="C177" i="27"/>
  <c r="C1194" i="27"/>
  <c r="B877" i="27"/>
  <c r="C716" i="27"/>
  <c r="D820" i="27"/>
  <c r="B214" i="27"/>
  <c r="E40" i="27"/>
  <c r="E970" i="27"/>
  <c r="A1716" i="27"/>
  <c r="C1695" i="27"/>
  <c r="A912" i="27"/>
  <c r="C180" i="27"/>
  <c r="C936" i="27"/>
  <c r="A1195" i="27"/>
  <c r="E547" i="27"/>
  <c r="D159" i="27"/>
  <c r="A1126" i="27"/>
  <c r="B643" i="27"/>
  <c r="E1184" i="27"/>
  <c r="A93" i="27"/>
  <c r="A1423" i="27"/>
  <c r="E1022" i="27"/>
  <c r="E1417" i="27"/>
  <c r="C1099" i="27"/>
  <c r="B662" i="27"/>
  <c r="D1539" i="27"/>
  <c r="C248" i="27"/>
  <c r="B1646" i="27"/>
  <c r="D1286" i="27"/>
  <c r="D146" i="27"/>
  <c r="D1397" i="27"/>
  <c r="A1167" i="27"/>
  <c r="B621" i="27"/>
  <c r="A723" i="27"/>
  <c r="B1297" i="27"/>
  <c r="C586" i="27"/>
  <c r="B690" i="27"/>
  <c r="A680" i="27"/>
  <c r="D791" i="27"/>
  <c r="E398" i="27"/>
  <c r="A17" i="27"/>
  <c r="B204" i="27"/>
  <c r="E1481" i="27"/>
  <c r="B705" i="27"/>
  <c r="B525" i="27"/>
  <c r="C252" i="27"/>
  <c r="D424" i="27"/>
  <c r="C1520" i="27"/>
  <c r="E57" i="27"/>
  <c r="E1075" i="27"/>
  <c r="B1142" i="27"/>
  <c r="C1489" i="27"/>
  <c r="E813" i="27"/>
  <c r="B202" i="27"/>
  <c r="C488" i="27"/>
  <c r="D645" i="27"/>
  <c r="E926" i="27"/>
  <c r="B549" i="27"/>
  <c r="E251" i="27"/>
  <c r="E61" i="27"/>
  <c r="E359" i="27"/>
  <c r="D405" i="27"/>
  <c r="C414" i="27"/>
  <c r="C1734" i="27"/>
  <c r="D231" i="27"/>
  <c r="A1300" i="27"/>
  <c r="C1708" i="27"/>
  <c r="B477" i="27"/>
  <c r="B489" i="27"/>
  <c r="A479" i="27"/>
  <c r="B1448" i="27"/>
  <c r="E35" i="27"/>
  <c r="A219" i="27"/>
  <c r="B292" i="27"/>
  <c r="C806" i="27"/>
  <c r="B495" i="27"/>
  <c r="D930" i="27"/>
  <c r="A748" i="27"/>
  <c r="C466" i="27"/>
  <c r="E1531" i="27"/>
  <c r="D1037" i="27"/>
  <c r="A829" i="27"/>
  <c r="D1541" i="27"/>
  <c r="A1469" i="27"/>
  <c r="B1120" i="27"/>
  <c r="D1403" i="27"/>
  <c r="B710" i="27"/>
  <c r="D509" i="27"/>
  <c r="E59" i="27"/>
  <c r="D1064" i="27"/>
  <c r="C968" i="27"/>
  <c r="C1720" i="27"/>
  <c r="D337" i="27"/>
  <c r="C1658" i="27"/>
  <c r="B376" i="27"/>
  <c r="A124" i="27"/>
  <c r="E540" i="27"/>
  <c r="E1696" i="27"/>
  <c r="E37" i="27"/>
  <c r="B465" i="27"/>
  <c r="E1170" i="27"/>
  <c r="E323" i="27"/>
  <c r="A1560" i="27"/>
  <c r="E963" i="27"/>
  <c r="E1294" i="27"/>
  <c r="E481" i="27"/>
  <c r="E419" i="27"/>
  <c r="C731" i="27"/>
  <c r="B1164" i="27"/>
  <c r="B623" i="27"/>
  <c r="B796" i="27"/>
  <c r="B97" i="27"/>
  <c r="B631" i="27"/>
  <c r="C1000" i="27"/>
  <c r="B1480" i="27"/>
  <c r="D23" i="27"/>
  <c r="D867" i="27"/>
  <c r="A544" i="27"/>
  <c r="C1394" i="27"/>
  <c r="D573" i="27"/>
  <c r="A974" i="27"/>
  <c r="A592" i="27"/>
  <c r="A1280" i="27"/>
  <c r="B1275" i="27"/>
  <c r="D338" i="27"/>
  <c r="B1027" i="27"/>
  <c r="A576" i="27"/>
  <c r="A1432" i="27"/>
  <c r="A240" i="27"/>
  <c r="A403" i="27"/>
  <c r="B1399" i="27"/>
  <c r="D293" i="27"/>
  <c r="A1307" i="27"/>
  <c r="A418" i="27"/>
  <c r="E1496" i="27"/>
  <c r="E570" i="27"/>
  <c r="B538" i="27"/>
  <c r="A177" i="27"/>
  <c r="A1194" i="27"/>
  <c r="A716" i="27"/>
  <c r="E820" i="27"/>
  <c r="A40" i="27"/>
  <c r="D970" i="27"/>
  <c r="B1695" i="27"/>
  <c r="C912" i="27"/>
  <c r="A936" i="27"/>
  <c r="E1195" i="27"/>
  <c r="A159" i="27"/>
  <c r="C1126" i="27"/>
  <c r="B1184" i="27"/>
  <c r="D93" i="27"/>
  <c r="A1022" i="27"/>
  <c r="B1417" i="27"/>
  <c r="C662" i="27"/>
  <c r="B1539" i="27"/>
  <c r="E1646" i="27"/>
  <c r="B1286" i="27"/>
  <c r="A1397" i="27"/>
  <c r="B1167" i="27"/>
  <c r="D723" i="27"/>
  <c r="A1297" i="27"/>
  <c r="C690" i="27"/>
  <c r="E680" i="27"/>
  <c r="C398" i="27"/>
  <c r="C17" i="27"/>
  <c r="C1481" i="27"/>
  <c r="A705" i="27"/>
  <c r="C1138" i="27"/>
  <c r="E1708" i="27"/>
  <c r="A477" i="27"/>
  <c r="A841" i="27"/>
  <c r="C489" i="27"/>
  <c r="D479" i="27"/>
  <c r="B82" i="27"/>
  <c r="E1448" i="27"/>
  <c r="C35" i="27"/>
  <c r="C455" i="27"/>
  <c r="C219" i="27"/>
  <c r="C292" i="27"/>
  <c r="D271" i="27"/>
  <c r="B806" i="27"/>
  <c r="C495" i="27"/>
  <c r="A1484" i="27"/>
  <c r="E930" i="27"/>
  <c r="B748" i="27"/>
  <c r="B1177" i="27"/>
  <c r="B466" i="27"/>
  <c r="D1531" i="27"/>
  <c r="C940" i="27"/>
  <c r="A1037" i="27"/>
  <c r="C829" i="27"/>
  <c r="D1657" i="27"/>
  <c r="A1541" i="27"/>
  <c r="D1469" i="27"/>
  <c r="D1326" i="27"/>
  <c r="A1120" i="27"/>
  <c r="A330" i="27"/>
  <c r="B343" i="27"/>
  <c r="D710" i="27"/>
  <c r="E1441" i="27"/>
  <c r="C509" i="27"/>
  <c r="B1241" i="27"/>
  <c r="D904" i="27"/>
  <c r="C833" i="27"/>
  <c r="C59" i="27"/>
  <c r="C1064" i="27"/>
  <c r="B968" i="27"/>
  <c r="A1720" i="27"/>
  <c r="C337" i="27"/>
  <c r="A1658" i="27"/>
  <c r="C376" i="27"/>
  <c r="C124" i="27"/>
  <c r="D540" i="27"/>
  <c r="D1696" i="27"/>
  <c r="A37" i="27"/>
  <c r="C831" i="27"/>
  <c r="D465" i="27"/>
  <c r="A1170" i="27"/>
  <c r="C886" i="27"/>
  <c r="C323" i="27"/>
  <c r="B1560" i="27"/>
  <c r="C207" i="27"/>
  <c r="A963" i="27"/>
  <c r="B1294" i="27"/>
  <c r="E67" i="27"/>
  <c r="C481" i="27"/>
  <c r="D419" i="27"/>
  <c r="E102" i="27"/>
  <c r="E731" i="27"/>
  <c r="A1164" i="27"/>
  <c r="B922" i="27"/>
  <c r="E623" i="27"/>
  <c r="C796" i="27"/>
  <c r="D1567" i="27"/>
  <c r="A97" i="27"/>
  <c r="D631" i="27"/>
  <c r="A320" i="27"/>
  <c r="B1000" i="27"/>
  <c r="E1480" i="27"/>
  <c r="D1072" i="27"/>
  <c r="C23" i="27"/>
  <c r="B867" i="27"/>
  <c r="B1728" i="27"/>
  <c r="D544" i="27"/>
  <c r="D1394" i="27"/>
  <c r="D366" i="27"/>
  <c r="A573" i="27"/>
  <c r="C974" i="27"/>
  <c r="A1666" i="27"/>
  <c r="B592" i="27"/>
  <c r="D1280" i="27"/>
  <c r="C444" i="27"/>
  <c r="C1275" i="27"/>
  <c r="A338" i="27"/>
  <c r="D896" i="27"/>
  <c r="E1027" i="27"/>
  <c r="B576" i="27"/>
  <c r="A140" i="27"/>
  <c r="C1432" i="27"/>
  <c r="B240" i="27"/>
  <c r="D843" i="27"/>
  <c r="D403" i="27"/>
  <c r="E1399" i="27"/>
  <c r="A1648" i="27"/>
  <c r="E293" i="27"/>
  <c r="E1307" i="27"/>
  <c r="C225" i="27"/>
  <c r="D418" i="27"/>
  <c r="D1496" i="27"/>
  <c r="E223" i="27"/>
  <c r="B570" i="27"/>
  <c r="A538" i="27"/>
  <c r="A1438" i="27"/>
  <c r="E177" i="27"/>
  <c r="D1194" i="27"/>
  <c r="A1093" i="27"/>
  <c r="B716" i="27"/>
  <c r="B820" i="27"/>
  <c r="C1239" i="27"/>
  <c r="B40" i="27"/>
  <c r="B970" i="27"/>
  <c r="E520" i="27"/>
  <c r="D1695" i="27"/>
  <c r="B912" i="27"/>
  <c r="D698" i="27"/>
  <c r="D936" i="27"/>
  <c r="C1195" i="27"/>
  <c r="C994" i="27"/>
  <c r="C159" i="27"/>
  <c r="E1126" i="27"/>
  <c r="B400" i="27"/>
  <c r="D1184" i="27"/>
  <c r="B93" i="27"/>
  <c r="C1146" i="27"/>
  <c r="B1022" i="27"/>
  <c r="D1417" i="27"/>
  <c r="C1219" i="27"/>
  <c r="E662" i="27"/>
  <c r="E1539" i="27"/>
  <c r="C1611" i="27"/>
  <c r="C1646" i="27"/>
  <c r="C1286" i="27"/>
  <c r="E1128" i="27"/>
  <c r="E1397" i="27"/>
  <c r="C1167" i="27"/>
  <c r="E434" i="27"/>
  <c r="E723" i="27"/>
  <c r="D1297" i="27"/>
  <c r="B1030" i="27"/>
  <c r="E690" i="27"/>
  <c r="B680" i="27"/>
  <c r="D793" i="27"/>
  <c r="B398" i="27"/>
  <c r="E17" i="27"/>
  <c r="C404" i="27"/>
  <c r="A1481" i="27"/>
  <c r="D705" i="27"/>
  <c r="D712" i="27"/>
  <c r="D252" i="27"/>
  <c r="E424" i="27"/>
  <c r="B1405" i="27"/>
  <c r="B57" i="27"/>
  <c r="C1075" i="27"/>
  <c r="C604" i="27"/>
  <c r="B1489" i="27"/>
  <c r="C813" i="27"/>
  <c r="A1385" i="27"/>
  <c r="D488" i="27"/>
  <c r="C645" i="27"/>
  <c r="A19" i="27"/>
  <c r="A549" i="27"/>
  <c r="A251" i="27"/>
  <c r="A1169" i="27"/>
  <c r="D624" i="27"/>
  <c r="B379" i="27"/>
  <c r="D560" i="27"/>
  <c r="D333" i="27"/>
  <c r="A934" i="27"/>
  <c r="C1039" i="27"/>
  <c r="C1270" i="27"/>
  <c r="A316" i="27"/>
  <c r="E735" i="27"/>
  <c r="B732" i="27"/>
  <c r="C1602" i="27"/>
  <c r="C1020" i="27"/>
  <c r="B688" i="27"/>
  <c r="B1045" i="27"/>
  <c r="D1435" i="27"/>
  <c r="A342" i="27"/>
  <c r="A415" i="27"/>
  <c r="D74" i="27"/>
  <c r="A1148" i="27"/>
  <c r="D971" i="27"/>
  <c r="E556" i="27"/>
  <c r="D1622" i="27"/>
  <c r="D941" i="27"/>
  <c r="E1256" i="27"/>
  <c r="B1449" i="27"/>
  <c r="B1471" i="27"/>
  <c r="A1534" i="27"/>
  <c r="D858" i="27"/>
  <c r="A822" i="27"/>
  <c r="E1229" i="27"/>
  <c r="B823" i="27"/>
  <c r="D553" i="27"/>
  <c r="A312" i="27"/>
  <c r="D472" i="27"/>
  <c r="C1414" i="27"/>
  <c r="C1073" i="27"/>
  <c r="A134" i="27"/>
  <c r="B1708" i="27"/>
  <c r="E1537" i="27"/>
  <c r="B841" i="27"/>
  <c r="A489" i="27"/>
  <c r="D1502" i="27"/>
  <c r="D82" i="27"/>
  <c r="A1448" i="27"/>
  <c r="B458" i="27"/>
  <c r="E455" i="27"/>
  <c r="B219" i="27"/>
  <c r="C42" i="27"/>
  <c r="E271" i="27"/>
  <c r="A806" i="27"/>
  <c r="A1543" i="27"/>
  <c r="C1484" i="27"/>
  <c r="B930" i="27"/>
  <c r="D1516" i="27"/>
  <c r="A1177" i="27"/>
  <c r="E466" i="27"/>
  <c r="A921" i="27"/>
  <c r="D940" i="27"/>
  <c r="C1037" i="27"/>
  <c r="B729" i="27"/>
  <c r="A1657" i="27"/>
  <c r="B1541" i="27"/>
  <c r="C1627" i="27"/>
  <c r="B1326" i="27"/>
  <c r="C1120" i="27"/>
  <c r="D330" i="27"/>
  <c r="D343" i="27"/>
  <c r="D1015" i="27"/>
  <c r="D1441" i="27"/>
  <c r="E509" i="27"/>
  <c r="D1241" i="27"/>
  <c r="E904" i="27"/>
  <c r="B833" i="27"/>
  <c r="A59" i="27"/>
  <c r="B1064" i="27"/>
  <c r="D968" i="27"/>
  <c r="D1720" i="27"/>
  <c r="E337" i="27"/>
  <c r="D1658" i="27"/>
  <c r="A376" i="27"/>
  <c r="C1696" i="27"/>
  <c r="B37" i="27"/>
  <c r="B831" i="27"/>
  <c r="D1170" i="27"/>
  <c r="A886" i="27"/>
  <c r="C1560" i="27"/>
  <c r="A207" i="27"/>
  <c r="A1294" i="27"/>
  <c r="B67" i="27"/>
  <c r="A419" i="27"/>
  <c r="D102" i="27"/>
  <c r="E1164" i="27"/>
  <c r="E922" i="27"/>
  <c r="A796" i="27"/>
  <c r="E1567" i="27"/>
  <c r="E631" i="27"/>
  <c r="C320" i="27"/>
  <c r="C1480" i="27"/>
  <c r="B1072" i="27"/>
  <c r="E867" i="27"/>
  <c r="A1728" i="27"/>
  <c r="B1394" i="27"/>
  <c r="C366" i="27"/>
  <c r="B974" i="27"/>
  <c r="C1666" i="27"/>
  <c r="C1280" i="27"/>
  <c r="B444" i="27"/>
  <c r="E338" i="27"/>
  <c r="B896" i="27"/>
  <c r="E576" i="27"/>
  <c r="B140" i="27"/>
  <c r="E240" i="27"/>
  <c r="C843" i="27"/>
  <c r="A1399" i="27"/>
  <c r="D1648" i="27"/>
  <c r="C1307" i="27"/>
  <c r="A225" i="27"/>
  <c r="C1496" i="27"/>
  <c r="D223" i="27"/>
  <c r="D538" i="27"/>
  <c r="C1438" i="27"/>
  <c r="B1194" i="27"/>
  <c r="B1093" i="27"/>
  <c r="C820" i="27"/>
  <c r="A1239" i="27"/>
  <c r="C970" i="27"/>
  <c r="A520" i="27"/>
  <c r="D912" i="27"/>
  <c r="B698" i="27"/>
  <c r="D1195" i="27"/>
  <c r="E994" i="27"/>
  <c r="D1126" i="27"/>
  <c r="D400" i="27"/>
  <c r="E93" i="27"/>
  <c r="E1146" i="27"/>
  <c r="A1417" i="27"/>
  <c r="B1542" i="27"/>
  <c r="A1247" i="27"/>
  <c r="E30" i="27"/>
  <c r="D1414" i="27"/>
  <c r="E632" i="27"/>
  <c r="D1537" i="27"/>
  <c r="B1166" i="27"/>
  <c r="E1502" i="27"/>
  <c r="D745" i="27"/>
  <c r="E458" i="27"/>
  <c r="D880" i="27"/>
  <c r="E42" i="27"/>
  <c r="D1637" i="27"/>
  <c r="B1543" i="27"/>
  <c r="D1645" i="27"/>
  <c r="B1516" i="27"/>
  <c r="C460" i="27"/>
  <c r="E921" i="27"/>
  <c r="A1002" i="27"/>
  <c r="D729" i="27"/>
  <c r="A1172" i="27"/>
  <c r="B1627" i="27"/>
  <c r="E1380" i="27"/>
  <c r="E330" i="27"/>
  <c r="A343" i="27"/>
  <c r="C1015" i="27"/>
  <c r="B1704" i="27"/>
  <c r="C1441" i="27"/>
  <c r="C1241" i="27"/>
  <c r="A904" i="27"/>
  <c r="D833" i="27"/>
  <c r="B59" i="27"/>
  <c r="A1064" i="27"/>
  <c r="A968" i="27"/>
  <c r="B1720" i="27"/>
  <c r="B337" i="27"/>
  <c r="E1658" i="27"/>
  <c r="B513" i="27"/>
  <c r="B141" i="27"/>
  <c r="C37" i="27"/>
  <c r="D831" i="27"/>
  <c r="C421" i="27"/>
  <c r="C1170" i="27"/>
  <c r="D886" i="27"/>
  <c r="A1168" i="27"/>
  <c r="E1560" i="27"/>
  <c r="B207" i="27"/>
  <c r="C211" i="27"/>
  <c r="C1294" i="27"/>
  <c r="C67" i="27"/>
  <c r="A1393" i="27"/>
  <c r="B419" i="27"/>
  <c r="C102" i="27"/>
  <c r="C1124" i="27"/>
  <c r="D1164" i="27"/>
  <c r="A922" i="27"/>
  <c r="E953" i="27"/>
  <c r="E796" i="27"/>
  <c r="C1567" i="27"/>
  <c r="D1193" i="27"/>
  <c r="C631" i="27"/>
  <c r="E320" i="27"/>
  <c r="B939" i="27"/>
  <c r="D1480" i="27"/>
  <c r="E1072" i="27"/>
  <c r="E1324" i="27"/>
  <c r="C867" i="27"/>
  <c r="E1728" i="27"/>
  <c r="A355" i="27"/>
  <c r="A1394" i="27"/>
  <c r="E366" i="27"/>
  <c r="A183" i="27"/>
  <c r="D974" i="27"/>
  <c r="B1666" i="27"/>
  <c r="A162" i="27"/>
  <c r="B1280" i="27"/>
  <c r="D444" i="27"/>
  <c r="C1431" i="27"/>
  <c r="C338" i="27"/>
  <c r="C896" i="27"/>
  <c r="A438" i="27"/>
  <c r="C576" i="27"/>
  <c r="D140" i="27"/>
  <c r="A329" i="27"/>
  <c r="C240" i="27"/>
  <c r="A843" i="27"/>
  <c r="C555" i="27"/>
  <c r="C1399" i="27"/>
  <c r="B1648" i="27"/>
  <c r="A1291" i="27"/>
  <c r="D1307" i="27"/>
  <c r="B225" i="27"/>
  <c r="E818" i="27"/>
  <c r="A1496" i="27"/>
  <c r="B223" i="27"/>
  <c r="A395" i="27"/>
  <c r="E538" i="27"/>
  <c r="B1438" i="27"/>
  <c r="B186" i="27"/>
  <c r="E1194" i="27"/>
  <c r="E1093" i="27"/>
  <c r="D1035" i="27"/>
  <c r="A820" i="27"/>
  <c r="D1239" i="27"/>
  <c r="B191" i="27"/>
  <c r="A970" i="27"/>
  <c r="C520" i="27"/>
  <c r="B541" i="27"/>
  <c r="E912" i="27"/>
  <c r="E698" i="27"/>
  <c r="C957" i="27"/>
  <c r="B1195" i="27"/>
  <c r="A994" i="27"/>
  <c r="E8" i="27"/>
  <c r="B1126" i="27"/>
  <c r="C400" i="27"/>
  <c r="C1353" i="27"/>
  <c r="C93" i="27"/>
  <c r="B1146" i="27"/>
  <c r="C860" i="27"/>
  <c r="C1417" i="27"/>
  <c r="E1219" i="27"/>
  <c r="D1606" i="27"/>
  <c r="A1539" i="27"/>
  <c r="D1611" i="27"/>
  <c r="C1301" i="27"/>
  <c r="E1286" i="27"/>
  <c r="B1128" i="27"/>
  <c r="A413" i="27"/>
  <c r="E1167" i="27"/>
  <c r="D434" i="27"/>
  <c r="C194" i="27"/>
  <c r="E1297" i="27"/>
  <c r="C1030" i="27"/>
  <c r="B143" i="27"/>
  <c r="D680" i="27"/>
  <c r="B793" i="27"/>
  <c r="C109" i="27"/>
  <c r="D17" i="27"/>
  <c r="D404" i="27"/>
  <c r="B503" i="27"/>
  <c r="C705" i="27"/>
  <c r="C712" i="27"/>
  <c r="B1220" i="27"/>
  <c r="C424" i="27"/>
  <c r="C1405" i="27"/>
  <c r="E734" i="27"/>
  <c r="A1075" i="27"/>
  <c r="E604" i="27"/>
  <c r="B1550" i="27"/>
  <c r="B813" i="27"/>
  <c r="B1385" i="27"/>
  <c r="A1552" i="27"/>
  <c r="A645" i="27"/>
  <c r="D19" i="27"/>
  <c r="A771" i="27"/>
  <c r="C251" i="27"/>
  <c r="B1169" i="27"/>
  <c r="A1693" i="27"/>
  <c r="D379" i="27"/>
  <c r="B560" i="27"/>
  <c r="D303" i="27"/>
  <c r="D934" i="27"/>
  <c r="A1039" i="27"/>
  <c r="A269" i="27"/>
  <c r="B1102" i="27"/>
  <c r="D1202" i="27"/>
  <c r="C1255" i="27"/>
  <c r="A835" i="27"/>
  <c r="B1001" i="27"/>
  <c r="C632" i="27"/>
  <c r="C518" i="27"/>
  <c r="A1166" i="27"/>
  <c r="C620" i="27"/>
  <c r="E745" i="27"/>
  <c r="E228" i="27"/>
  <c r="A880" i="27"/>
  <c r="B1028" i="27"/>
  <c r="A1637" i="27"/>
  <c r="D644" i="27"/>
  <c r="C1645" i="27"/>
  <c r="E1304" i="27"/>
  <c r="B460" i="27"/>
  <c r="C1674" i="27"/>
  <c r="B1002" i="27"/>
  <c r="E1212" i="27"/>
  <c r="B1172" i="27"/>
  <c r="A100" i="27"/>
  <c r="C1380" i="27"/>
  <c r="B1655" i="27"/>
  <c r="E1015" i="27"/>
  <c r="E1704" i="27"/>
  <c r="A1441" i="27"/>
  <c r="A1491" i="27"/>
  <c r="E1241" i="27"/>
  <c r="B904" i="27"/>
  <c r="B1051" i="27"/>
  <c r="A962" i="27"/>
  <c r="C513" i="27"/>
  <c r="A141" i="27"/>
  <c r="D493" i="27"/>
  <c r="A831" i="27"/>
  <c r="E421" i="27"/>
  <c r="E886" i="27"/>
  <c r="D1168" i="27"/>
  <c r="D207" i="27"/>
  <c r="D211" i="27"/>
  <c r="A67" i="27"/>
  <c r="D1393" i="27"/>
  <c r="A102" i="27"/>
  <c r="B1124" i="27"/>
  <c r="D922" i="27"/>
  <c r="B953" i="27"/>
  <c r="A1567" i="27"/>
  <c r="E1193" i="27"/>
  <c r="B320" i="27"/>
  <c r="A939" i="27"/>
  <c r="C1072" i="27"/>
  <c r="C1324" i="27"/>
  <c r="C1728" i="27"/>
  <c r="E355" i="27"/>
  <c r="A366" i="27"/>
  <c r="C183" i="27"/>
  <c r="D1666" i="27"/>
  <c r="E162" i="27"/>
  <c r="A444" i="27"/>
  <c r="A1431" i="27"/>
  <c r="A896" i="27"/>
  <c r="E438" i="27"/>
  <c r="C140" i="27"/>
  <c r="E329" i="27"/>
  <c r="E843" i="27"/>
  <c r="A555" i="27"/>
  <c r="E1648" i="27"/>
  <c r="C1291" i="27"/>
  <c r="E225" i="27"/>
  <c r="C818" i="27"/>
  <c r="A223" i="27"/>
  <c r="C395" i="27"/>
  <c r="E1438" i="27"/>
  <c r="C186" i="27"/>
  <c r="C1093" i="27"/>
  <c r="C1035" i="27"/>
  <c r="E1239" i="27"/>
  <c r="A191" i="27"/>
  <c r="D520" i="27"/>
  <c r="C541" i="27"/>
  <c r="A698" i="27"/>
  <c r="D957" i="27"/>
  <c r="B994" i="27"/>
  <c r="A8" i="27"/>
  <c r="A400" i="27"/>
  <c r="E1353" i="27"/>
  <c r="A1146" i="27"/>
  <c r="B860" i="27"/>
  <c r="A1219" i="27"/>
  <c r="E1606" i="27"/>
  <c r="E1611" i="27"/>
  <c r="A1301" i="27"/>
  <c r="A1128" i="27"/>
  <c r="B413" i="27"/>
  <c r="A434" i="27"/>
  <c r="E194" i="27"/>
  <c r="D1030" i="27"/>
  <c r="D143" i="27"/>
  <c r="A793" i="27"/>
  <c r="E109" i="27"/>
  <c r="A404" i="27"/>
  <c r="D503" i="27"/>
  <c r="E712" i="27"/>
  <c r="A1220" i="27"/>
  <c r="E1405" i="27"/>
  <c r="C734" i="27"/>
  <c r="A604" i="27"/>
  <c r="D1550" i="27"/>
  <c r="C1385" i="27"/>
  <c r="C1552" i="27"/>
  <c r="C19" i="27"/>
  <c r="C771" i="27"/>
  <c r="E1169" i="27"/>
  <c r="B1693" i="27"/>
  <c r="C560" i="27"/>
  <c r="B303" i="27"/>
  <c r="E1039" i="27"/>
  <c r="E269" i="27"/>
  <c r="B735" i="27"/>
  <c r="E1681" i="27"/>
  <c r="A1020" i="27"/>
  <c r="B1357" i="27"/>
  <c r="C1435" i="27"/>
  <c r="A1717" i="27"/>
  <c r="B74" i="27"/>
  <c r="A432" i="27"/>
  <c r="A556" i="27"/>
  <c r="B1446" i="27"/>
  <c r="D1256" i="27"/>
  <c r="C1052" i="27"/>
  <c r="C1534" i="27"/>
  <c r="E84" i="27"/>
  <c r="A1229" i="27"/>
  <c r="E920" i="27"/>
  <c r="D821" i="27"/>
  <c r="C1739" i="27"/>
  <c r="E1298" i="27"/>
  <c r="E1244" i="27"/>
  <c r="B1255" i="27"/>
  <c r="C835" i="27"/>
  <c r="D1001" i="27"/>
  <c r="B298" i="27"/>
  <c r="D518" i="27"/>
  <c r="C187" i="27"/>
  <c r="B620" i="27"/>
  <c r="C425" i="27"/>
  <c r="C228" i="27"/>
  <c r="C700" i="27"/>
  <c r="E1028" i="27"/>
  <c r="E938" i="27"/>
  <c r="C644" i="27"/>
  <c r="E238" i="27"/>
  <c r="D1304" i="27"/>
  <c r="E985" i="27"/>
  <c r="B1674" i="27"/>
  <c r="A1333" i="27"/>
  <c r="A1212" i="27"/>
  <c r="C179" i="27"/>
  <c r="C100" i="27"/>
  <c r="A1655" i="27"/>
  <c r="E205" i="27"/>
  <c r="C1704" i="27"/>
  <c r="D1322" i="27"/>
  <c r="D1491" i="27"/>
  <c r="A1241" i="27"/>
  <c r="C990" i="27"/>
  <c r="C603" i="27"/>
  <c r="E1218" i="27"/>
  <c r="C600" i="27"/>
  <c r="A1261" i="27"/>
  <c r="D1719" i="27"/>
  <c r="E1051" i="27"/>
  <c r="D962" i="27"/>
  <c r="A513" i="27"/>
  <c r="E141" i="27"/>
  <c r="B493" i="27"/>
  <c r="D894" i="27"/>
  <c r="E831" i="27"/>
  <c r="B421" i="27"/>
  <c r="D1065" i="27"/>
  <c r="B886" i="27"/>
  <c r="E1168" i="27"/>
  <c r="A533" i="27"/>
  <c r="E207" i="27"/>
  <c r="E211" i="27"/>
  <c r="E1464" i="27"/>
  <c r="D67" i="27"/>
  <c r="B1393" i="27"/>
  <c r="A866" i="27"/>
  <c r="B102" i="27"/>
  <c r="E1124" i="27"/>
  <c r="B1321" i="27"/>
  <c r="C922" i="27"/>
  <c r="D953" i="27"/>
  <c r="D649" i="27"/>
  <c r="B1567" i="27"/>
  <c r="C1193" i="27"/>
  <c r="D178" i="27"/>
  <c r="D320" i="27"/>
  <c r="C939" i="27"/>
  <c r="B527" i="27"/>
  <c r="A1072" i="27"/>
  <c r="A1324" i="27"/>
  <c r="A598" i="27"/>
  <c r="D1728" i="27"/>
  <c r="B355" i="27"/>
  <c r="C378" i="27"/>
  <c r="B366" i="27"/>
  <c r="B183" i="27"/>
  <c r="A893" i="27"/>
  <c r="E1666" i="27"/>
  <c r="D162" i="27"/>
  <c r="E1650" i="27"/>
  <c r="E444" i="27"/>
  <c r="B1431" i="27"/>
  <c r="A1596" i="27"/>
  <c r="E896" i="27"/>
  <c r="C438" i="27"/>
  <c r="B1517" i="27"/>
  <c r="E140" i="27"/>
  <c r="D329" i="27"/>
  <c r="A901" i="27"/>
  <c r="B843" i="27"/>
  <c r="B555" i="27"/>
  <c r="D842" i="27"/>
  <c r="C1648" i="27"/>
  <c r="B1291" i="27"/>
  <c r="D1154" i="27"/>
  <c r="D225" i="27"/>
  <c r="A818" i="27"/>
  <c r="B87" i="27"/>
  <c r="C223" i="27"/>
  <c r="B395" i="27"/>
  <c r="A1337" i="27"/>
  <c r="D1438" i="27"/>
  <c r="D186" i="27"/>
  <c r="C1474" i="27"/>
  <c r="D1093" i="27"/>
  <c r="B1035" i="27"/>
  <c r="B907" i="27"/>
  <c r="B1239" i="27"/>
  <c r="D191" i="27"/>
  <c r="B152" i="27"/>
  <c r="B520" i="27"/>
  <c r="D541" i="27"/>
  <c r="A1176" i="27"/>
  <c r="C698" i="27"/>
  <c r="E957" i="27"/>
  <c r="B1315" i="27"/>
  <c r="D994" i="27"/>
  <c r="B8" i="27"/>
  <c r="B1214" i="27"/>
  <c r="E400" i="27"/>
  <c r="A1353" i="27"/>
  <c r="E613" i="27"/>
  <c r="D1146" i="27"/>
  <c r="D860" i="27"/>
  <c r="C802" i="27"/>
  <c r="B1219" i="27"/>
  <c r="C1606" i="27"/>
  <c r="D50" i="27"/>
  <c r="B1611" i="27"/>
  <c r="E902" i="27"/>
  <c r="E1540" i="27"/>
  <c r="B548" i="27"/>
  <c r="D1633" i="27"/>
  <c r="A298" i="27"/>
  <c r="A535" i="27"/>
  <c r="D187" i="27"/>
  <c r="E1165" i="27"/>
  <c r="A425" i="27"/>
  <c r="E1428" i="27"/>
  <c r="A700" i="27"/>
  <c r="B1070" i="27"/>
  <c r="B938" i="27"/>
  <c r="D1058" i="27"/>
  <c r="C238" i="27"/>
  <c r="E1682" i="27"/>
  <c r="A985" i="27"/>
  <c r="E960" i="27"/>
  <c r="B1333" i="27"/>
  <c r="C609" i="27"/>
  <c r="D179" i="27"/>
  <c r="B988" i="27"/>
  <c r="B205" i="27"/>
  <c r="C1688" i="27"/>
  <c r="A1322" i="27"/>
  <c r="C1491" i="27"/>
  <c r="E676" i="27"/>
  <c r="D307" i="27"/>
  <c r="D990" i="27"/>
  <c r="A603" i="27"/>
  <c r="A1218" i="27"/>
  <c r="B600" i="27"/>
  <c r="C1261" i="27"/>
  <c r="C1719" i="27"/>
  <c r="A1051" i="27"/>
  <c r="B962" i="27"/>
  <c r="E513" i="27"/>
  <c r="D141" i="27"/>
  <c r="C493" i="27"/>
  <c r="A894" i="27"/>
  <c r="D421" i="27"/>
  <c r="A1065" i="27"/>
  <c r="C1168" i="27"/>
  <c r="E533" i="27"/>
  <c r="A211" i="27"/>
  <c r="B1464" i="27"/>
  <c r="E1393" i="27"/>
  <c r="E866" i="27"/>
  <c r="A1124" i="27"/>
  <c r="C1321" i="27"/>
  <c r="A953" i="27"/>
  <c r="E649" i="27"/>
  <c r="A1193" i="27"/>
  <c r="A178" i="27"/>
  <c r="E939" i="27"/>
  <c r="E527" i="27"/>
  <c r="D1324" i="27"/>
  <c r="D598" i="27"/>
  <c r="C355" i="27"/>
  <c r="B378" i="27"/>
  <c r="D183" i="27"/>
  <c r="B893" i="27"/>
  <c r="C162" i="27"/>
  <c r="B1650" i="27"/>
  <c r="E1431" i="27"/>
  <c r="D1596" i="27"/>
  <c r="D438" i="27"/>
  <c r="C1517" i="27"/>
  <c r="B329" i="27"/>
  <c r="E901" i="27"/>
  <c r="D555" i="27"/>
  <c r="B842" i="27"/>
  <c r="D1291" i="27"/>
  <c r="C1154" i="27"/>
  <c r="D818" i="27"/>
  <c r="E87" i="27"/>
  <c r="D395" i="27"/>
  <c r="D1337" i="27"/>
  <c r="A186" i="27"/>
  <c r="A1474" i="27"/>
  <c r="E1035" i="27"/>
  <c r="E907" i="27"/>
  <c r="E191" i="27"/>
  <c r="A152" i="27"/>
  <c r="A541" i="27"/>
  <c r="B1176" i="27"/>
  <c r="B957" i="27"/>
  <c r="C1315" i="27"/>
  <c r="C8" i="27"/>
  <c r="A1214" i="27"/>
  <c r="D1353" i="27"/>
  <c r="D613" i="27"/>
  <c r="E860" i="27"/>
  <c r="D802" i="27"/>
  <c r="A1606" i="27"/>
  <c r="C50" i="27"/>
  <c r="B1301" i="27"/>
  <c r="D289" i="27"/>
  <c r="E413" i="27"/>
  <c r="B1406" i="27"/>
  <c r="B194" i="27"/>
  <c r="A1661" i="27"/>
  <c r="E143" i="27"/>
  <c r="E1713" i="27"/>
  <c r="D109" i="27"/>
  <c r="D463" i="27"/>
  <c r="A503" i="27"/>
  <c r="A1613" i="27"/>
  <c r="D1220" i="27"/>
  <c r="B763" i="27"/>
  <c r="B734" i="27"/>
  <c r="E315" i="27"/>
  <c r="C1550" i="27"/>
  <c r="E41" i="27"/>
  <c r="D1552" i="27"/>
  <c r="A1588" i="27"/>
  <c r="B771" i="27"/>
  <c r="D1440" i="27"/>
  <c r="C1693" i="27"/>
  <c r="D1243" i="27"/>
  <c r="A303" i="27"/>
  <c r="C1044" i="27"/>
  <c r="C269" i="27"/>
  <c r="B916" i="27"/>
  <c r="B1681" i="27"/>
  <c r="A380" i="27"/>
  <c r="C1357" i="27"/>
  <c r="E229" i="27"/>
  <c r="E1717" i="27"/>
  <c r="B1495" i="27"/>
  <c r="D432" i="27"/>
  <c r="D804" i="27"/>
  <c r="A1446" i="27"/>
  <c r="B683" i="27"/>
  <c r="A1052" i="27"/>
  <c r="A699" i="27"/>
  <c r="D84" i="27"/>
  <c r="D671" i="27"/>
  <c r="D920" i="27"/>
  <c r="A758" i="27"/>
  <c r="D1739" i="27"/>
  <c r="A1603" i="27"/>
  <c r="D1067" i="27"/>
  <c r="E1544" i="27"/>
  <c r="D709" i="27"/>
  <c r="E548" i="27"/>
  <c r="E1599" i="27"/>
  <c r="E1633" i="27"/>
  <c r="B499" i="27"/>
  <c r="B535" i="27"/>
  <c r="D353" i="27"/>
  <c r="A1165" i="27"/>
  <c r="D681" i="27"/>
  <c r="D1428" i="27"/>
  <c r="C1098" i="27"/>
  <c r="D1070" i="27"/>
  <c r="B313" i="27"/>
  <c r="E1058" i="27"/>
  <c r="C669" i="27"/>
  <c r="C1682" i="27"/>
  <c r="E884" i="27"/>
  <c r="C960" i="27"/>
  <c r="D1192" i="27"/>
  <c r="B609" i="27"/>
  <c r="B1135" i="27"/>
  <c r="E988" i="27"/>
  <c r="B563" i="27"/>
  <c r="E1688" i="27"/>
  <c r="A412" i="27"/>
  <c r="B1491" i="27"/>
  <c r="A676" i="27"/>
  <c r="A307" i="27"/>
  <c r="B990" i="27"/>
  <c r="D603" i="27"/>
  <c r="C1218" i="27"/>
  <c r="D600" i="27"/>
  <c r="D1261" i="27"/>
  <c r="A1719" i="27"/>
  <c r="C1051" i="27"/>
  <c r="C962" i="27"/>
  <c r="D513" i="27"/>
  <c r="C141" i="27"/>
  <c r="E493" i="27"/>
  <c r="E894" i="27"/>
  <c r="A1149" i="27"/>
  <c r="A421" i="27"/>
  <c r="B1065" i="27"/>
  <c r="A1259" i="27"/>
  <c r="B1168" i="27"/>
  <c r="C533" i="27"/>
  <c r="D1076" i="27"/>
  <c r="B211" i="27"/>
  <c r="A1464" i="27"/>
  <c r="D641" i="27"/>
  <c r="C1393" i="27"/>
  <c r="C866" i="27"/>
  <c r="D1152" i="27"/>
  <c r="D1124" i="27"/>
  <c r="A1321" i="27"/>
  <c r="E80" i="27"/>
  <c r="C953" i="27"/>
  <c r="A649" i="27"/>
  <c r="B1288" i="27"/>
  <c r="B1193" i="27"/>
  <c r="B178" i="27"/>
  <c r="D83" i="27"/>
  <c r="D939" i="27"/>
  <c r="D527" i="27"/>
  <c r="B1490" i="27"/>
  <c r="B1324" i="27"/>
  <c r="B598" i="27"/>
  <c r="D991" i="27"/>
  <c r="D355" i="27"/>
  <c r="E378" i="27"/>
  <c r="A45" i="27"/>
  <c r="E183" i="27"/>
  <c r="E893" i="27"/>
  <c r="B950" i="27"/>
  <c r="B162" i="27"/>
  <c r="D1650" i="27"/>
  <c r="D612" i="27"/>
  <c r="D1431" i="27"/>
  <c r="B1596" i="27"/>
  <c r="D1707" i="27"/>
  <c r="B438" i="27"/>
  <c r="E1517" i="27"/>
  <c r="D1699" i="27"/>
  <c r="C329" i="27"/>
  <c r="B901" i="27"/>
  <c r="C1228" i="27"/>
  <c r="E555" i="27"/>
  <c r="E842" i="27"/>
  <c r="A1694" i="27"/>
  <c r="E1291" i="27"/>
  <c r="B1154" i="27"/>
  <c r="C1601" i="27"/>
  <c r="B818" i="27"/>
  <c r="C87" i="27"/>
  <c r="C1179" i="27"/>
  <c r="E395" i="27"/>
  <c r="C1337" i="27"/>
  <c r="A239" i="27"/>
  <c r="E186" i="27"/>
  <c r="E1474" i="27"/>
  <c r="D1569" i="27"/>
  <c r="A1035" i="27"/>
  <c r="D907" i="27"/>
  <c r="D1493" i="27"/>
  <c r="C191" i="27"/>
  <c r="D152" i="27"/>
  <c r="E341" i="27"/>
  <c r="E541" i="27"/>
  <c r="C1176" i="27"/>
  <c r="D1591" i="27"/>
  <c r="A957" i="27"/>
  <c r="A1315" i="27"/>
  <c r="E1476" i="27"/>
  <c r="D8" i="27"/>
  <c r="E1214" i="27"/>
  <c r="A1381" i="27"/>
  <c r="B1353" i="27"/>
  <c r="A613" i="27"/>
  <c r="C537" i="27"/>
  <c r="A860" i="27"/>
  <c r="B802" i="27"/>
  <c r="A507" i="27"/>
  <c r="B1606" i="27"/>
  <c r="E50" i="27"/>
  <c r="D77" i="27"/>
  <c r="E1301" i="27"/>
  <c r="C289" i="27"/>
  <c r="D370" i="27"/>
  <c r="C413" i="27"/>
  <c r="E1406" i="27"/>
  <c r="A1163" i="27"/>
  <c r="D194" i="27"/>
  <c r="E1661" i="27"/>
  <c r="C943" i="27"/>
  <c r="C143" i="27"/>
  <c r="B1713" i="27"/>
  <c r="C639" i="27"/>
  <c r="B109" i="27"/>
  <c r="C463" i="27"/>
  <c r="D935" i="27"/>
  <c r="C237" i="27"/>
  <c r="D1628" i="27"/>
  <c r="B1544" i="27"/>
  <c r="C1599" i="27"/>
  <c r="B811" i="27"/>
  <c r="C499" i="27"/>
  <c r="A738" i="27"/>
  <c r="C353" i="27"/>
  <c r="A1416" i="27"/>
  <c r="C681" i="27"/>
  <c r="B318" i="27"/>
  <c r="E1098" i="27"/>
  <c r="A1258" i="27"/>
  <c r="D313" i="27"/>
  <c r="A892" i="27"/>
  <c r="B669" i="27"/>
  <c r="B9" i="27"/>
  <c r="A884" i="27"/>
  <c r="E166" i="27"/>
  <c r="B1192" i="27"/>
  <c r="B1183" i="27"/>
  <c r="E1135" i="27"/>
  <c r="D988" i="27"/>
  <c r="E563" i="27"/>
  <c r="E1625" i="27"/>
  <c r="D1688" i="27"/>
  <c r="C412" i="27"/>
  <c r="B1062" i="27"/>
  <c r="C713" i="27"/>
  <c r="C676" i="27"/>
  <c r="B307" i="27"/>
  <c r="A990" i="27"/>
  <c r="B603" i="27"/>
  <c r="D1218" i="27"/>
  <c r="E600" i="27"/>
  <c r="E1261" i="27"/>
  <c r="A493" i="27"/>
  <c r="B894" i="27"/>
  <c r="E1149" i="27"/>
  <c r="E1065" i="27"/>
  <c r="D1259" i="27"/>
  <c r="D533" i="27"/>
  <c r="A1076" i="27"/>
  <c r="C1464" i="27"/>
  <c r="B641" i="27"/>
  <c r="B866" i="27"/>
  <c r="E1152" i="27"/>
  <c r="D1321" i="27"/>
  <c r="B80" i="27"/>
  <c r="B649" i="27"/>
  <c r="C1288" i="27"/>
  <c r="E178" i="27"/>
  <c r="E83" i="27"/>
  <c r="A527" i="27"/>
  <c r="D1490" i="27"/>
  <c r="E598" i="27"/>
  <c r="C991" i="27"/>
  <c r="A378" i="27"/>
  <c r="D45" i="27"/>
  <c r="D893" i="27"/>
  <c r="A950" i="27"/>
  <c r="C1650" i="27"/>
  <c r="B612" i="27"/>
  <c r="E1596" i="27"/>
  <c r="A1707" i="27"/>
  <c r="A1517" i="27"/>
  <c r="A1699" i="27"/>
  <c r="C901" i="27"/>
  <c r="B1228" i="27"/>
  <c r="C842" i="27"/>
  <c r="B1694" i="27"/>
  <c r="A1154" i="27"/>
  <c r="D1601" i="27"/>
  <c r="A87" i="27"/>
  <c r="D1179" i="27"/>
  <c r="E1337" i="27"/>
  <c r="B239" i="27"/>
  <c r="D1474" i="27"/>
  <c r="E1569" i="27"/>
  <c r="A907" i="27"/>
  <c r="E1493" i="27"/>
  <c r="E152" i="27"/>
  <c r="B341" i="27"/>
  <c r="D1176" i="27"/>
  <c r="A1591" i="27"/>
  <c r="E1315" i="27"/>
  <c r="A1476" i="27"/>
  <c r="C1214" i="27"/>
  <c r="C1381" i="27"/>
  <c r="C613" i="27"/>
  <c r="E537" i="27"/>
  <c r="E802" i="27"/>
  <c r="D507" i="27"/>
  <c r="A50" i="27"/>
  <c r="B77" i="27"/>
  <c r="A289" i="27"/>
  <c r="B370" i="27"/>
  <c r="D1406" i="27"/>
  <c r="C1163" i="27"/>
  <c r="C1661" i="27"/>
  <c r="A943" i="27"/>
  <c r="C1713" i="27"/>
  <c r="B639" i="27"/>
  <c r="B463" i="27"/>
  <c r="C935" i="27"/>
  <c r="D1613" i="27"/>
  <c r="C1121" i="27"/>
  <c r="A763" i="27"/>
  <c r="E1094" i="27"/>
  <c r="B315" i="27"/>
  <c r="D246" i="27"/>
  <c r="A41" i="27"/>
  <c r="A909" i="27"/>
  <c r="B1588" i="27"/>
  <c r="A1724" i="27"/>
  <c r="E1440" i="27"/>
  <c r="A232" i="27"/>
  <c r="B1243" i="27"/>
  <c r="D1079" i="27"/>
  <c r="D1044" i="27"/>
  <c r="C410" i="27"/>
  <c r="A916" i="27"/>
  <c r="A439" i="27"/>
  <c r="D380" i="27"/>
  <c r="A1482" i="27"/>
  <c r="A229" i="27"/>
  <c r="D164" i="27"/>
  <c r="D1495" i="27"/>
  <c r="D561" i="27"/>
  <c r="E804" i="27"/>
  <c r="E500" i="27"/>
  <c r="A683" i="27"/>
  <c r="D569" i="27"/>
  <c r="E699" i="27"/>
  <c r="B715" i="27"/>
  <c r="C671" i="27"/>
  <c r="B848" i="27"/>
  <c r="E758" i="27"/>
  <c r="A651" i="27"/>
  <c r="C1603" i="27"/>
  <c r="D1226" i="27"/>
  <c r="C469" i="27"/>
  <c r="E256" i="27"/>
  <c r="B913" i="27"/>
  <c r="D798" i="27"/>
  <c r="B837" i="27"/>
  <c r="D870" i="27"/>
  <c r="A1624" i="27"/>
  <c r="A188" i="27"/>
  <c r="B181" i="27"/>
  <c r="E1671" i="27"/>
  <c r="D1599" i="27"/>
  <c r="A210" i="27"/>
  <c r="C811" i="27"/>
  <c r="A499" i="27"/>
  <c r="E244" i="27"/>
  <c r="E738" i="27"/>
  <c r="B353" i="27"/>
  <c r="C1281" i="27"/>
  <c r="E1416" i="27"/>
  <c r="A681" i="27"/>
  <c r="A728" i="27"/>
  <c r="E318" i="27"/>
  <c r="D1098" i="27"/>
  <c r="E1235" i="27"/>
  <c r="B1258" i="27"/>
  <c r="E313" i="27"/>
  <c r="D381" i="27"/>
  <c r="C892" i="27"/>
  <c r="E669" i="27"/>
  <c r="A1023" i="27"/>
  <c r="D9" i="27"/>
  <c r="C884" i="27"/>
  <c r="A1731" i="27"/>
  <c r="A166" i="27"/>
  <c r="C1192" i="27"/>
  <c r="A72" i="27"/>
  <c r="E1183" i="27"/>
  <c r="C1135" i="27"/>
  <c r="D563" i="27"/>
  <c r="D1625" i="27"/>
  <c r="C349" i="27"/>
  <c r="B412" i="27"/>
  <c r="A1062" i="27"/>
  <c r="B713" i="27"/>
  <c r="D676" i="27"/>
  <c r="C307" i="27"/>
  <c r="E990" i="27"/>
  <c r="E603" i="27"/>
  <c r="B1218" i="27"/>
  <c r="A600" i="27"/>
  <c r="E295" i="27"/>
  <c r="D1368" i="27"/>
  <c r="C1595" i="27"/>
  <c r="A11" i="27"/>
  <c r="B1437" i="27"/>
  <c r="C894" i="27"/>
  <c r="D1149" i="27"/>
  <c r="A730" i="27"/>
  <c r="C1065" i="27"/>
  <c r="E1259" i="27"/>
  <c r="E1451" i="27"/>
  <c r="B533" i="27"/>
  <c r="B1076" i="27"/>
  <c r="D79" i="27"/>
  <c r="D1464" i="27"/>
  <c r="C641" i="27"/>
  <c r="E546" i="27"/>
  <c r="D866" i="27"/>
  <c r="C1152" i="27"/>
  <c r="B1472" i="27"/>
  <c r="E1321" i="27"/>
  <c r="A80" i="27"/>
  <c r="A1110" i="27"/>
  <c r="C649" i="27"/>
  <c r="E1288" i="27"/>
  <c r="C1276" i="27"/>
  <c r="C178" i="27"/>
  <c r="B83" i="27"/>
  <c r="C130" i="27"/>
  <c r="C527" i="27"/>
  <c r="E1490" i="27"/>
  <c r="A859" i="27"/>
  <c r="C598" i="27"/>
  <c r="E991" i="27"/>
  <c r="D593" i="27"/>
  <c r="D378" i="27"/>
  <c r="C45" i="27"/>
  <c r="A1369" i="27"/>
  <c r="C893" i="27"/>
  <c r="E950" i="27"/>
  <c r="B220" i="27"/>
  <c r="A1650" i="27"/>
  <c r="E612" i="27"/>
  <c r="B1018" i="27"/>
  <c r="C1596" i="27"/>
  <c r="C1707" i="27"/>
  <c r="C1367" i="27"/>
  <c r="D1517" i="27"/>
  <c r="B1699" i="27"/>
  <c r="C1669" i="27"/>
  <c r="D901" i="27"/>
  <c r="E1228" i="27"/>
  <c r="E606" i="27"/>
  <c r="A842" i="27"/>
  <c r="D1694" i="27"/>
  <c r="A510" i="27"/>
  <c r="E1154" i="27"/>
  <c r="E1601" i="27"/>
  <c r="A605" i="27"/>
  <c r="D87" i="27"/>
  <c r="A1179" i="27"/>
  <c r="A1106" i="27"/>
  <c r="B1337" i="27"/>
  <c r="C239" i="27"/>
  <c r="E1217" i="27"/>
  <c r="B1474" i="27"/>
  <c r="C1569" i="27"/>
  <c r="A1279" i="27"/>
  <c r="C907" i="27"/>
  <c r="A1493" i="27"/>
  <c r="B626" i="27"/>
  <c r="C152" i="27"/>
  <c r="D341" i="27"/>
  <c r="E757" i="27"/>
  <c r="E1176" i="27"/>
  <c r="E1591" i="27"/>
  <c r="A85" i="27"/>
  <c r="D1315" i="27"/>
  <c r="D1476" i="27"/>
  <c r="E1053" i="27"/>
  <c r="D1214" i="27"/>
  <c r="B1381" i="27"/>
  <c r="A1725" i="27"/>
  <c r="B613" i="27"/>
  <c r="B537" i="27"/>
  <c r="A1590" i="27"/>
  <c r="A802" i="27"/>
  <c r="B507" i="27"/>
  <c r="C834" i="27"/>
  <c r="B50" i="27"/>
  <c r="C77" i="27"/>
  <c r="A1287" i="27"/>
  <c r="B289" i="27"/>
  <c r="E370" i="27"/>
  <c r="E1175" i="27"/>
  <c r="C1406" i="27"/>
  <c r="E1163" i="27"/>
  <c r="D1289" i="27"/>
  <c r="D1661" i="27"/>
  <c r="B943" i="27"/>
  <c r="C1366" i="27"/>
  <c r="A1713" i="27"/>
  <c r="E639" i="27"/>
  <c r="D429" i="27"/>
  <c r="A463" i="27"/>
  <c r="B935" i="27"/>
  <c r="A390" i="27"/>
  <c r="B505" i="27"/>
  <c r="D492" i="27"/>
  <c r="E188" i="27"/>
  <c r="E181" i="27"/>
  <c r="A1296" i="27"/>
  <c r="C210" i="27"/>
  <c r="E811" i="27"/>
  <c r="A1507" i="27"/>
  <c r="B244" i="27"/>
  <c r="B738" i="27"/>
  <c r="C1123" i="27"/>
  <c r="A1281" i="27"/>
  <c r="C1416" i="27"/>
  <c r="A1009" i="27"/>
  <c r="C728" i="27"/>
  <c r="A318" i="27"/>
  <c r="D650" i="27"/>
  <c r="A1235" i="27"/>
  <c r="C1258" i="27"/>
  <c r="A980" i="27"/>
  <c r="B381" i="27"/>
  <c r="E892" i="27"/>
  <c r="E1090" i="27"/>
  <c r="C1023" i="27"/>
  <c r="C9" i="27"/>
  <c r="C253" i="27"/>
  <c r="B1731" i="27"/>
  <c r="B166" i="27"/>
  <c r="A104" i="27"/>
  <c r="D72" i="27"/>
  <c r="D1183" i="27"/>
  <c r="C386" i="27"/>
  <c r="A1327" i="27"/>
  <c r="A1625" i="27"/>
  <c r="D349" i="27"/>
  <c r="E827" i="27"/>
  <c r="E1062" i="27"/>
  <c r="A713" i="27"/>
  <c r="C790" i="27"/>
  <c r="D911" i="27"/>
  <c r="B295" i="27"/>
  <c r="E1368" i="27"/>
  <c r="A1595" i="27"/>
  <c r="B11" i="27"/>
  <c r="A1437" i="27"/>
  <c r="D13" i="27"/>
  <c r="B1149" i="27"/>
  <c r="E730" i="27"/>
  <c r="B1259" i="27"/>
  <c r="C1451" i="27"/>
  <c r="E1076" i="27"/>
  <c r="E79" i="27"/>
  <c r="E641" i="27"/>
  <c r="B546" i="27"/>
  <c r="A1152" i="27"/>
  <c r="A1472" i="27"/>
  <c r="C80" i="27"/>
  <c r="D1110" i="27"/>
  <c r="D1288" i="27"/>
  <c r="E1276" i="27"/>
  <c r="A83" i="27"/>
  <c r="E130" i="27"/>
  <c r="A1490" i="27"/>
  <c r="E859" i="27"/>
  <c r="B991" i="27"/>
  <c r="E593" i="27"/>
  <c r="E45" i="27"/>
  <c r="B1369" i="27"/>
  <c r="D950" i="27"/>
  <c r="A220" i="27"/>
  <c r="C612" i="27"/>
  <c r="E1018" i="27"/>
  <c r="B1707" i="27"/>
  <c r="B1367" i="27"/>
  <c r="C1699" i="27"/>
  <c r="E1669" i="27"/>
  <c r="A1228" i="27"/>
  <c r="C606" i="27"/>
  <c r="E1694" i="27"/>
  <c r="E510" i="27"/>
  <c r="B1601" i="27"/>
  <c r="C605" i="27"/>
  <c r="E1179" i="27"/>
  <c r="D1106" i="27"/>
  <c r="D239" i="27"/>
  <c r="D1217" i="27"/>
  <c r="A1569" i="27"/>
  <c r="D1279" i="27"/>
  <c r="B1493" i="27"/>
  <c r="A626" i="27"/>
  <c r="A341" i="27"/>
  <c r="B757" i="27"/>
  <c r="C1591" i="27"/>
  <c r="D85" i="27"/>
  <c r="C1476" i="27"/>
  <c r="B1053" i="27"/>
  <c r="E1381" i="27"/>
  <c r="B1725" i="27"/>
  <c r="A537" i="27"/>
  <c r="C1590" i="27"/>
  <c r="E507" i="27"/>
  <c r="E834" i="27"/>
  <c r="E77" i="27"/>
  <c r="D1287" i="27"/>
  <c r="A370" i="27"/>
  <c r="A1175" i="27"/>
  <c r="B1163" i="27"/>
  <c r="B1289" i="27"/>
  <c r="E943" i="27"/>
  <c r="B1366" i="27"/>
  <c r="A639" i="27"/>
  <c r="A429" i="27"/>
  <c r="E935" i="27"/>
  <c r="E390" i="27"/>
  <c r="E1121" i="27"/>
  <c r="B32" i="27"/>
  <c r="C1094" i="27"/>
  <c r="B92" i="27"/>
  <c r="C246" i="27"/>
  <c r="B1117" i="27"/>
  <c r="B909" i="27"/>
  <c r="E1313" i="27"/>
  <c r="E1724" i="27"/>
  <c r="E973" i="27"/>
  <c r="B232" i="27"/>
  <c r="D1422" i="27"/>
  <c r="A1079" i="27"/>
  <c r="B111" i="27"/>
  <c r="E410" i="27"/>
  <c r="A302" i="27"/>
  <c r="C439" i="27"/>
  <c r="B1232" i="27"/>
  <c r="B1482" i="27"/>
  <c r="D1466" i="27"/>
  <c r="B164" i="27"/>
  <c r="D687" i="27"/>
  <c r="A561" i="27"/>
  <c r="E319" i="27"/>
  <c r="C500" i="27"/>
  <c r="A7" i="27"/>
  <c r="B569" i="27"/>
  <c r="C215" i="27"/>
  <c r="E715" i="27"/>
  <c r="B744" i="27"/>
  <c r="E848" i="27"/>
  <c r="B213" i="27"/>
  <c r="E1505" i="27"/>
  <c r="C996" i="27"/>
  <c r="D629" i="27"/>
  <c r="C1296" i="27"/>
  <c r="B1738" i="27"/>
  <c r="D1507" i="27"/>
  <c r="C89" i="27"/>
  <c r="E1123" i="27"/>
  <c r="D182" i="27"/>
  <c r="D1009" i="27"/>
  <c r="A1118" i="27"/>
  <c r="A650" i="27"/>
  <c r="B722" i="27"/>
  <c r="D980" i="27"/>
  <c r="B794" i="27"/>
  <c r="C1090" i="27"/>
  <c r="B1355" i="27"/>
  <c r="A253" i="27"/>
  <c r="C590" i="27"/>
  <c r="D104" i="27"/>
  <c r="C975" i="27"/>
  <c r="E386" i="27"/>
  <c r="B1327" i="27"/>
  <c r="D1155" i="27"/>
  <c r="D827" i="27"/>
  <c r="C1062" i="27"/>
  <c r="B1470" i="27"/>
  <c r="A511" i="27"/>
  <c r="A726" i="27"/>
  <c r="B1415" i="27"/>
  <c r="B361" i="27"/>
  <c r="A790" i="27"/>
  <c r="C911" i="27"/>
  <c r="A295" i="27"/>
  <c r="A1368" i="27"/>
  <c r="D1595" i="27"/>
  <c r="C11" i="27"/>
  <c r="D1437" i="27"/>
  <c r="C13" i="27"/>
  <c r="E927" i="27"/>
  <c r="C1149" i="27"/>
  <c r="D730" i="27"/>
  <c r="A1387" i="27"/>
  <c r="C1259" i="27"/>
  <c r="D1451" i="27"/>
  <c r="C977" i="27"/>
  <c r="C1076" i="27"/>
  <c r="A79" i="27"/>
  <c r="D1526" i="27"/>
  <c r="A641" i="27"/>
  <c r="A546" i="27"/>
  <c r="B1386" i="27"/>
  <c r="B1152" i="27"/>
  <c r="D1472" i="27"/>
  <c r="A1365" i="27"/>
  <c r="D80" i="27"/>
  <c r="B1110" i="27"/>
  <c r="D344" i="27"/>
  <c r="A1288" i="27"/>
  <c r="B1276" i="27"/>
  <c r="B277" i="27"/>
  <c r="C83" i="27"/>
  <c r="D130" i="27"/>
  <c r="A1714" i="27"/>
  <c r="C1490" i="27"/>
  <c r="B859" i="27"/>
  <c r="A435" i="27"/>
  <c r="A991" i="27"/>
  <c r="B593" i="27"/>
  <c r="C1686" i="27"/>
  <c r="B45" i="27"/>
  <c r="D1369" i="27"/>
  <c r="B1010" i="27"/>
  <c r="C950" i="27"/>
  <c r="D220" i="27"/>
  <c r="B882" i="27"/>
  <c r="A612" i="27"/>
  <c r="D1018" i="27"/>
  <c r="D114" i="27"/>
  <c r="E1707" i="27"/>
  <c r="A1367" i="27"/>
  <c r="A1196" i="27"/>
  <c r="E1699" i="27"/>
  <c r="B1669" i="27"/>
  <c r="C24" i="27"/>
  <c r="D1228" i="27"/>
  <c r="B606" i="27"/>
  <c r="C1566" i="27"/>
  <c r="C1694" i="27"/>
  <c r="D510" i="27"/>
  <c r="E1533" i="27"/>
  <c r="A1601" i="27"/>
  <c r="E605" i="27"/>
  <c r="E1492" i="27"/>
  <c r="B1179" i="27"/>
  <c r="C1106" i="27"/>
  <c r="C1227" i="27"/>
  <c r="E239" i="27"/>
  <c r="B1217" i="27"/>
  <c r="A877" i="27"/>
  <c r="B1569" i="27"/>
  <c r="C1279" i="27"/>
  <c r="E214" i="27"/>
  <c r="C1493" i="27"/>
  <c r="E626" i="27"/>
  <c r="C1716" i="27"/>
  <c r="C341" i="27"/>
  <c r="A757" i="27"/>
  <c r="A180" i="27"/>
  <c r="B1591" i="27"/>
  <c r="C85" i="27"/>
  <c r="A547" i="27"/>
  <c r="B1476" i="27"/>
  <c r="D1053" i="27"/>
  <c r="D643" i="27"/>
  <c r="D1381" i="27"/>
  <c r="D1725" i="27"/>
  <c r="B1423" i="27"/>
  <c r="D537" i="27"/>
  <c r="D1590" i="27"/>
  <c r="E1383" i="27"/>
  <c r="E976" i="27"/>
  <c r="C1505" i="27"/>
  <c r="E996" i="27"/>
  <c r="B629" i="27"/>
  <c r="A1629" i="27"/>
  <c r="C1738" i="27"/>
  <c r="D1547" i="27"/>
  <c r="D89" i="27"/>
  <c r="A1091" i="27"/>
  <c r="E182" i="27"/>
  <c r="D1160" i="27"/>
  <c r="D1118" i="27"/>
  <c r="A1254" i="27"/>
  <c r="D722" i="27"/>
  <c r="C374" i="27"/>
  <c r="A794" i="27"/>
  <c r="A1186" i="27"/>
  <c r="D1355" i="27"/>
  <c r="E1185" i="27"/>
  <c r="D590" i="27"/>
  <c r="D1268" i="27"/>
  <c r="A975" i="27"/>
  <c r="E1155" i="27"/>
  <c r="E1096" i="27"/>
  <c r="B1673" i="27"/>
  <c r="A652" i="27"/>
  <c r="C1470" i="27"/>
  <c r="B511" i="27"/>
  <c r="B726" i="27"/>
  <c r="A1415" i="27"/>
  <c r="A361" i="27"/>
  <c r="B790" i="27"/>
  <c r="E911" i="27"/>
  <c r="C295" i="27"/>
  <c r="B1368" i="27"/>
  <c r="E1595" i="27"/>
  <c r="E11" i="27"/>
  <c r="E1437" i="27"/>
  <c r="B13" i="27"/>
  <c r="D927" i="27"/>
  <c r="B730" i="27"/>
  <c r="E1387" i="27"/>
  <c r="A1451" i="27"/>
  <c r="D977" i="27"/>
  <c r="B79" i="27"/>
  <c r="B1526" i="27"/>
  <c r="D546" i="27"/>
  <c r="D1386" i="27"/>
  <c r="C1472" i="27"/>
  <c r="D1365" i="27"/>
  <c r="C1110" i="27"/>
  <c r="E344" i="27"/>
  <c r="A1276" i="27"/>
  <c r="C277" i="27"/>
  <c r="A130" i="27"/>
  <c r="B1714" i="27"/>
  <c r="D859" i="27"/>
  <c r="B435" i="27"/>
  <c r="A593" i="27"/>
  <c r="A1686" i="27"/>
  <c r="C1369" i="27"/>
  <c r="D1010" i="27"/>
  <c r="E220" i="27"/>
  <c r="A882" i="27"/>
  <c r="A1018" i="27"/>
  <c r="E114" i="27"/>
  <c r="D1367" i="27"/>
  <c r="C1196" i="27"/>
  <c r="A1669" i="27"/>
  <c r="D24" i="27"/>
  <c r="A606" i="27"/>
  <c r="D1566" i="27"/>
  <c r="B510" i="27"/>
  <c r="B1533" i="27"/>
  <c r="D605" i="27"/>
  <c r="B1492" i="27"/>
  <c r="E1106" i="27"/>
  <c r="D1227" i="27"/>
  <c r="A1217" i="27"/>
  <c r="C877" i="27"/>
  <c r="E1279" i="27"/>
  <c r="A214" i="27"/>
  <c r="C626" i="27"/>
  <c r="D1716" i="27"/>
  <c r="C757" i="27"/>
  <c r="B180" i="27"/>
  <c r="E85" i="27"/>
  <c r="B547" i="27"/>
  <c r="C1053" i="27"/>
  <c r="A643" i="27"/>
  <c r="C1725" i="27"/>
  <c r="D1423" i="27"/>
  <c r="B1590" i="27"/>
  <c r="E1099" i="27"/>
  <c r="B834" i="27"/>
  <c r="D248" i="27"/>
  <c r="C1287" i="27"/>
  <c r="B146" i="27"/>
  <c r="B1175" i="27"/>
  <c r="E621" i="27"/>
  <c r="E1289" i="27"/>
  <c r="A586" i="27"/>
  <c r="D1366" i="27"/>
  <c r="C791" i="27"/>
  <c r="E429" i="27"/>
  <c r="A204" i="27"/>
  <c r="B390" i="27"/>
  <c r="D525" i="27"/>
  <c r="C32" i="27"/>
  <c r="A1520" i="27"/>
  <c r="C92" i="27"/>
  <c r="E1142" i="27"/>
  <c r="D1117" i="27"/>
  <c r="D202" i="27"/>
  <c r="A1313" i="27"/>
  <c r="D926" i="27"/>
  <c r="B973" i="27"/>
  <c r="B61" i="27"/>
  <c r="A1422" i="27"/>
  <c r="D1144" i="27"/>
  <c r="E111" i="27"/>
  <c r="B406" i="27"/>
  <c r="C302" i="27"/>
  <c r="A889" i="27"/>
  <c r="E1232" i="27"/>
  <c r="B242" i="27"/>
  <c r="E1466" i="27"/>
  <c r="D461" i="27"/>
  <c r="C687" i="27"/>
  <c r="E1683" i="27"/>
  <c r="A319" i="27"/>
  <c r="D218" i="27"/>
  <c r="E7" i="27"/>
  <c r="D1425" i="27"/>
  <c r="B215" i="27"/>
  <c r="D637" i="27"/>
  <c r="C744" i="27"/>
  <c r="E647" i="27"/>
  <c r="E846" i="27"/>
  <c r="E491" i="27"/>
  <c r="A1173" i="27"/>
  <c r="E1392" i="27"/>
  <c r="B1081" i="27"/>
  <c r="B1272" i="27"/>
  <c r="A52" i="27"/>
  <c r="E427" i="27"/>
  <c r="B1570" i="27"/>
  <c r="D1043" i="27"/>
  <c r="B543" i="27"/>
  <c r="C575" i="27"/>
  <c r="B1586" i="27"/>
  <c r="C1578" i="27"/>
  <c r="B1535" i="27"/>
  <c r="A445" i="27"/>
  <c r="E1251" i="27"/>
  <c r="D274" i="27"/>
  <c r="E1629" i="27"/>
  <c r="E1066" i="27"/>
  <c r="B1547" i="27"/>
  <c r="B88" i="27"/>
  <c r="E1091" i="27"/>
  <c r="A551" i="27"/>
  <c r="B1160" i="27"/>
  <c r="E122" i="27"/>
  <c r="E1254" i="27"/>
  <c r="B809" i="27"/>
  <c r="B374" i="27"/>
  <c r="B371" i="27"/>
  <c r="D1186" i="27"/>
  <c r="D1139" i="27"/>
  <c r="B1185" i="27"/>
  <c r="C20" i="27"/>
  <c r="B1268" i="27"/>
  <c r="B1046" i="27"/>
  <c r="C1521" i="27"/>
  <c r="B1155" i="27"/>
  <c r="B1096" i="27"/>
  <c r="A1673" i="27"/>
  <c r="C964" i="27"/>
  <c r="A46" i="27"/>
  <c r="B652" i="27"/>
  <c r="D1470" i="27"/>
  <c r="C511" i="27"/>
  <c r="C726" i="27"/>
  <c r="E1415" i="27"/>
  <c r="E361" i="27"/>
  <c r="E790" i="27"/>
  <c r="B911" i="27"/>
  <c r="D295" i="27"/>
  <c r="C1368" i="27"/>
  <c r="B1595" i="27"/>
  <c r="D11" i="27"/>
  <c r="C1437" i="27"/>
  <c r="A13" i="27"/>
  <c r="B927" i="27"/>
  <c r="A465" i="27"/>
  <c r="C730" i="27"/>
  <c r="C1387" i="27"/>
  <c r="D323" i="27"/>
  <c r="B1451" i="27"/>
  <c r="A977" i="27"/>
  <c r="C963" i="27"/>
  <c r="C79" i="27"/>
  <c r="A1526" i="27"/>
  <c r="B481" i="27"/>
  <c r="C546" i="27"/>
  <c r="A1386" i="27"/>
  <c r="D731" i="27"/>
  <c r="E1472" i="27"/>
  <c r="E1365" i="27"/>
  <c r="D623" i="27"/>
  <c r="E1110" i="27"/>
  <c r="B344" i="27"/>
  <c r="C97" i="27"/>
  <c r="D1276" i="27"/>
  <c r="A277" i="27"/>
  <c r="E1000" i="27"/>
  <c r="B130" i="27"/>
  <c r="E1714" i="27"/>
  <c r="E23" i="27"/>
  <c r="C859" i="27"/>
  <c r="E435" i="27"/>
  <c r="E544" i="27"/>
  <c r="C593" i="27"/>
  <c r="E1686" i="27"/>
  <c r="B573" i="27"/>
  <c r="E1369" i="27"/>
  <c r="A1010" i="27"/>
  <c r="E592" i="27"/>
  <c r="C220" i="27"/>
  <c r="D882" i="27"/>
  <c r="A1275" i="27"/>
  <c r="C1018" i="27"/>
  <c r="A114" i="27"/>
  <c r="A1027" i="27"/>
  <c r="E1367" i="27"/>
  <c r="B1196" i="27"/>
  <c r="B1432" i="27"/>
  <c r="D1669" i="27"/>
  <c r="E24" i="27"/>
  <c r="C403" i="27"/>
  <c r="D606" i="27"/>
  <c r="E1566" i="27"/>
  <c r="A293" i="27"/>
  <c r="C510" i="27"/>
  <c r="A1533" i="27"/>
  <c r="E418" i="27"/>
  <c r="B605" i="27"/>
  <c r="A1492" i="27"/>
  <c r="C570" i="27"/>
  <c r="B1106" i="27"/>
  <c r="E1227" i="27"/>
  <c r="B177" i="27"/>
  <c r="C1217" i="27"/>
  <c r="D877" i="27"/>
  <c r="E716" i="27"/>
  <c r="B1279" i="27"/>
  <c r="C214" i="27"/>
  <c r="D40" i="27"/>
  <c r="D626" i="27"/>
  <c r="B1716" i="27"/>
  <c r="E1695" i="27"/>
  <c r="D757" i="27"/>
  <c r="E180" i="27"/>
  <c r="B936" i="27"/>
  <c r="B85" i="27"/>
  <c r="C547" i="27"/>
  <c r="B159" i="27"/>
  <c r="A1053" i="27"/>
  <c r="C643" i="27"/>
  <c r="A1184" i="27"/>
  <c r="E1725" i="27"/>
  <c r="C1423" i="27"/>
  <c r="C1022" i="27"/>
  <c r="E1590" i="27"/>
  <c r="D1099" i="27"/>
  <c r="A662" i="27"/>
  <c r="D834" i="27"/>
  <c r="A248" i="27"/>
  <c r="B1407" i="27"/>
  <c r="E961" i="27"/>
  <c r="B445" i="27"/>
  <c r="A1251" i="27"/>
  <c r="E274" i="27"/>
  <c r="D955" i="27"/>
  <c r="D1066" i="27"/>
  <c r="C958" i="27"/>
  <c r="C88" i="27"/>
  <c r="B1008" i="27"/>
  <c r="B551" i="27"/>
  <c r="E849" i="27"/>
  <c r="C122" i="27"/>
  <c r="D779" i="27"/>
  <c r="D809" i="27"/>
  <c r="E628" i="27"/>
  <c r="A371" i="27"/>
  <c r="E1252" i="27"/>
  <c r="C1139" i="27"/>
  <c r="E112" i="27"/>
  <c r="D20" i="27"/>
  <c r="B76" i="27"/>
  <c r="A1046" i="27"/>
  <c r="E1521" i="27"/>
  <c r="B1511" i="27"/>
  <c r="C1096" i="27"/>
  <c r="E1673" i="27"/>
  <c r="E964" i="27"/>
  <c r="B46" i="27"/>
  <c r="C652" i="27"/>
  <c r="A1470" i="27"/>
  <c r="D511" i="27"/>
  <c r="D726" i="27"/>
  <c r="C1415" i="27"/>
  <c r="B540" i="27"/>
  <c r="A927" i="27"/>
  <c r="E465" i="27"/>
  <c r="D1387" i="27"/>
  <c r="A323" i="27"/>
  <c r="B977" i="27"/>
  <c r="B963" i="27"/>
  <c r="C1526" i="27"/>
  <c r="A481" i="27"/>
  <c r="E1386" i="27"/>
  <c r="B731" i="27"/>
  <c r="B1365" i="27"/>
  <c r="C623" i="27"/>
  <c r="A344" i="27"/>
  <c r="E97" i="27"/>
  <c r="D277" i="27"/>
  <c r="A1000" i="27"/>
  <c r="D1714" i="27"/>
  <c r="B23" i="27"/>
  <c r="D435" i="27"/>
  <c r="B544" i="27"/>
  <c r="D1686" i="27"/>
  <c r="E573" i="27"/>
  <c r="E1010" i="27"/>
  <c r="D592" i="27"/>
  <c r="C882" i="27"/>
  <c r="E1275" i="27"/>
  <c r="C114" i="27"/>
  <c r="D1027" i="27"/>
  <c r="D1196" i="27"/>
  <c r="D1432" i="27"/>
  <c r="B24" i="27"/>
  <c r="B403" i="27"/>
  <c r="B1566" i="27"/>
  <c r="C293" i="27"/>
  <c r="C1533" i="27"/>
  <c r="C418" i="27"/>
  <c r="C1492" i="27"/>
  <c r="A570" i="27"/>
  <c r="B1227" i="27"/>
  <c r="D177" i="27"/>
  <c r="E877" i="27"/>
  <c r="D716" i="27"/>
  <c r="D214" i="27"/>
  <c r="C40" i="27"/>
  <c r="E1716" i="27"/>
  <c r="A1695" i="27"/>
  <c r="D180" i="27"/>
  <c r="E936" i="27"/>
  <c r="D547" i="27"/>
  <c r="E159" i="27"/>
  <c r="E643" i="27"/>
  <c r="C1184" i="27"/>
  <c r="E1423" i="27"/>
  <c r="D1022" i="27"/>
  <c r="B1099" i="27"/>
  <c r="D662" i="27"/>
  <c r="E248" i="27"/>
  <c r="D1646" i="27"/>
  <c r="C146" i="27"/>
  <c r="C1397" i="27"/>
  <c r="D621" i="27"/>
  <c r="C723" i="27"/>
  <c r="B586" i="27"/>
  <c r="A690" i="27"/>
  <c r="A791" i="27"/>
  <c r="A398" i="27"/>
  <c r="E204" i="27"/>
  <c r="D1481" i="27"/>
  <c r="C525" i="27"/>
  <c r="E252" i="27"/>
  <c r="B1520" i="27"/>
  <c r="A57" i="27"/>
  <c r="C1142" i="27"/>
  <c r="E1489" i="27"/>
  <c r="A202" i="27"/>
  <c r="B488" i="27"/>
  <c r="C926" i="27"/>
  <c r="C549" i="27"/>
  <c r="C61" i="27"/>
  <c r="B624" i="27"/>
  <c r="E1144" i="27"/>
  <c r="A333" i="27"/>
  <c r="D406" i="27"/>
  <c r="B1270" i="27"/>
  <c r="D889" i="27"/>
  <c r="A732" i="27"/>
  <c r="D242" i="27"/>
  <c r="E688" i="27"/>
  <c r="C461" i="27"/>
  <c r="C342" i="27"/>
  <c r="B1683" i="27"/>
  <c r="B1148" i="27"/>
  <c r="C218" i="27"/>
  <c r="B1622" i="27"/>
  <c r="A1425" i="27"/>
  <c r="A1449" i="27"/>
  <c r="E637" i="27"/>
  <c r="C858" i="27"/>
  <c r="A647" i="27"/>
  <c r="E823" i="27"/>
  <c r="D491" i="27"/>
  <c r="A416" i="27"/>
  <c r="D1392" i="27"/>
  <c r="B1727" i="27"/>
  <c r="A1272" i="27"/>
  <c r="C786" i="27"/>
  <c r="C427" i="27"/>
  <c r="B778" i="27"/>
  <c r="A1099" i="27"/>
  <c r="E146" i="27"/>
  <c r="D1163" i="27"/>
  <c r="E1366" i="27"/>
  <c r="D204" i="27"/>
  <c r="E525" i="27"/>
  <c r="B424" i="27"/>
  <c r="D734" i="27"/>
  <c r="E246" i="27"/>
  <c r="C1588" i="27"/>
  <c r="D973" i="27"/>
  <c r="C624" i="27"/>
  <c r="C1144" i="27"/>
  <c r="A111" i="27"/>
  <c r="A1270" i="27"/>
  <c r="C889" i="27"/>
  <c r="C1681" i="27"/>
  <c r="B1020" i="27"/>
  <c r="A1045" i="27"/>
  <c r="E342" i="27"/>
  <c r="A1495" i="27"/>
  <c r="C432" i="27"/>
  <c r="C556" i="27"/>
  <c r="B941" i="27"/>
  <c r="C569" i="27"/>
  <c r="D699" i="27"/>
  <c r="A84" i="27"/>
  <c r="C846" i="27"/>
  <c r="B821" i="27"/>
  <c r="B1173" i="27"/>
  <c r="B1026" i="27"/>
  <c r="D1215" i="27"/>
  <c r="D469" i="27"/>
  <c r="C256" i="27"/>
  <c r="D948" i="27"/>
  <c r="E852" i="27"/>
  <c r="D118" i="27"/>
  <c r="A86" i="27"/>
  <c r="D519" i="27"/>
  <c r="E1222" i="27"/>
  <c r="A193" i="27"/>
  <c r="A1060" i="27"/>
  <c r="A317" i="27"/>
  <c r="B1190" i="27"/>
  <c r="E474" i="27"/>
  <c r="B168" i="27"/>
  <c r="C176" i="27"/>
  <c r="A1497" i="27"/>
  <c r="E1005" i="27"/>
  <c r="E372" i="27"/>
  <c r="E138" i="27"/>
  <c r="B1664" i="27"/>
  <c r="A1349" i="27"/>
  <c r="A137" i="27"/>
  <c r="E217" i="27"/>
  <c r="E1049" i="27"/>
  <c r="A762" i="27"/>
  <c r="D430" i="27"/>
  <c r="E198" i="27"/>
  <c r="B1332" i="27"/>
  <c r="C562" i="27"/>
  <c r="E64" i="27"/>
  <c r="E1457" i="27"/>
  <c r="A566" i="27"/>
  <c r="A1498" i="27"/>
  <c r="C1697" i="27"/>
  <c r="B250" i="27"/>
  <c r="B660" i="27"/>
  <c r="D863" i="27"/>
  <c r="E1631" i="27"/>
  <c r="A979" i="27"/>
  <c r="A550" i="27"/>
  <c r="E399" i="27"/>
  <c r="B1577" i="27"/>
  <c r="D1582" i="27"/>
  <c r="E1263" i="27"/>
  <c r="C1360" i="27"/>
  <c r="E618" i="27"/>
  <c r="D1084" i="27"/>
  <c r="A501" i="27"/>
  <c r="C236" i="27"/>
  <c r="B814" i="27"/>
  <c r="B1178" i="27"/>
  <c r="A668" i="27"/>
  <c r="B90" i="27"/>
  <c r="C1074" i="27"/>
  <c r="E147" i="27"/>
  <c r="B1078" i="27"/>
  <c r="A1396" i="27"/>
  <c r="C357" i="27"/>
  <c r="B879" i="27"/>
  <c r="A383" i="27"/>
  <c r="B482" i="27"/>
  <c r="C1356" i="27"/>
  <c r="A1398" i="27"/>
  <c r="B1130" i="27"/>
  <c r="C582" i="27"/>
  <c r="B1372" i="27"/>
  <c r="D874" i="27"/>
  <c r="C301" i="27"/>
  <c r="B1122" i="27"/>
  <c r="A522" i="27"/>
  <c r="C923" i="27"/>
  <c r="C1518" i="27"/>
  <c r="C1529" i="27"/>
  <c r="A918" i="27"/>
  <c r="C1345" i="27"/>
  <c r="B615" i="27"/>
  <c r="C1223" i="27"/>
  <c r="A1209" i="27"/>
  <c r="C476" i="27"/>
  <c r="D1506" i="27"/>
  <c r="E281" i="27"/>
  <c r="E1436" i="27"/>
  <c r="E285" i="27"/>
  <c r="C1308" i="27"/>
  <c r="A1689" i="27"/>
  <c r="B39" i="27"/>
  <c r="D747" i="27"/>
  <c r="E1575" i="27"/>
  <c r="B464" i="27"/>
  <c r="D273" i="27"/>
  <c r="D711" i="27"/>
  <c r="C1581" i="27"/>
  <c r="E1522" i="27"/>
  <c r="C314" i="27"/>
  <c r="D534" i="27"/>
  <c r="E1384" i="27"/>
  <c r="E1282" i="27"/>
  <c r="D60" i="27"/>
  <c r="A384" i="27"/>
  <c r="C844" i="27"/>
  <c r="C291" i="27"/>
  <c r="E836" i="27"/>
  <c r="E956" i="27"/>
  <c r="D103" i="27"/>
  <c r="D129" i="27"/>
  <c r="C812" i="27"/>
  <c r="A47" i="27"/>
  <c r="B1632" i="27"/>
  <c r="E682" i="27"/>
  <c r="D144" i="27"/>
  <c r="C450" i="27"/>
  <c r="D190" i="27"/>
  <c r="D48" i="27"/>
  <c r="D1483" i="27"/>
  <c r="B449" i="27"/>
  <c r="C208" i="27"/>
  <c r="D634" i="27"/>
  <c r="B368" i="27"/>
  <c r="B1561" i="27"/>
  <c r="E769" i="27"/>
  <c r="D1219" i="27"/>
  <c r="A146" i="27"/>
  <c r="B723" i="27"/>
  <c r="A1366" i="27"/>
  <c r="C204" i="27"/>
  <c r="D763" i="27"/>
  <c r="A92" i="27"/>
  <c r="D1489" i="27"/>
  <c r="D1385" i="27"/>
  <c r="D1588" i="27"/>
  <c r="C973" i="27"/>
  <c r="E624" i="27"/>
  <c r="A1144" i="27"/>
  <c r="B934" i="27"/>
  <c r="D1270" i="27"/>
  <c r="B889" i="27"/>
  <c r="A1232" i="27"/>
  <c r="D1020" i="27"/>
  <c r="E1045" i="27"/>
  <c r="B342" i="27"/>
  <c r="A1683" i="27"/>
  <c r="E432" i="27"/>
  <c r="D556" i="27"/>
  <c r="A941" i="27"/>
  <c r="D1449" i="27"/>
  <c r="B699" i="27"/>
  <c r="C84" i="27"/>
  <c r="B1229" i="27"/>
  <c r="B846" i="27"/>
  <c r="E821" i="27"/>
  <c r="C1173" i="27"/>
  <c r="D1026" i="27"/>
  <c r="C1215" i="27"/>
  <c r="B469" i="27"/>
  <c r="A786" i="27"/>
  <c r="B948" i="27"/>
  <c r="C852" i="27"/>
  <c r="A118" i="27"/>
  <c r="C1043" i="27"/>
  <c r="D86" i="27"/>
  <c r="C519" i="27"/>
  <c r="D1565" i="27"/>
  <c r="C193" i="27"/>
  <c r="C1060" i="27"/>
  <c r="B753" i="27"/>
  <c r="D317" i="27"/>
  <c r="D1190" i="27"/>
  <c r="D1151" i="27"/>
  <c r="C474" i="27"/>
  <c r="E168" i="27"/>
  <c r="C1343" i="27"/>
  <c r="E176" i="27"/>
  <c r="E1497" i="27"/>
  <c r="D321" i="27"/>
  <c r="B1005" i="27"/>
  <c r="C372" i="27"/>
  <c r="B334" i="27"/>
  <c r="C138" i="27"/>
  <c r="E1664" i="27"/>
  <c r="C725" i="27"/>
  <c r="C1349" i="27"/>
  <c r="C137" i="27"/>
  <c r="D564" i="27"/>
  <c r="A217" i="27"/>
  <c r="B1049" i="27"/>
  <c r="E1088" i="27"/>
  <c r="E762" i="27"/>
  <c r="B430" i="27"/>
  <c r="A299" i="27"/>
  <c r="B198" i="27"/>
  <c r="C1332" i="27"/>
  <c r="E157" i="27"/>
  <c r="B562" i="27"/>
  <c r="C64" i="27"/>
  <c r="E1413" i="27"/>
  <c r="D1457" i="27"/>
  <c r="B566" i="27"/>
  <c r="A324" i="27"/>
  <c r="D1498" i="27"/>
  <c r="D1697" i="27"/>
  <c r="E622" i="27"/>
  <c r="D250" i="27"/>
  <c r="A660" i="27"/>
  <c r="C646" i="27"/>
  <c r="E863" i="27"/>
  <c r="C1631" i="27"/>
  <c r="B1310" i="27"/>
  <c r="B979" i="27"/>
  <c r="D550" i="27"/>
  <c r="B1101" i="27"/>
  <c r="C399" i="27"/>
  <c r="C1577" i="27"/>
  <c r="C1157" i="27"/>
  <c r="C1582" i="27"/>
  <c r="C1263" i="27"/>
  <c r="B638" i="27"/>
  <c r="B1360" i="27"/>
  <c r="A618" i="27"/>
  <c r="B1614" i="27"/>
  <c r="B1084" i="27"/>
  <c r="E501" i="27"/>
  <c r="C1056" i="27"/>
  <c r="A236" i="27"/>
  <c r="D814" i="27"/>
  <c r="B1556" i="27"/>
  <c r="E1178" i="27"/>
  <c r="B668" i="27"/>
  <c r="B1325" i="27"/>
  <c r="A90" i="27"/>
  <c r="B1074" i="27"/>
  <c r="A1303" i="27"/>
  <c r="B147" i="27"/>
  <c r="A1078" i="27"/>
  <c r="B245" i="27"/>
  <c r="E1396" i="27"/>
  <c r="E357" i="27"/>
  <c r="D577" i="27"/>
  <c r="D879" i="27"/>
  <c r="B383" i="27"/>
  <c r="A1359" i="27"/>
  <c r="C482" i="27"/>
  <c r="E1356" i="27"/>
  <c r="B1201" i="27"/>
  <c r="C1398" i="27"/>
  <c r="D1130" i="27"/>
  <c r="A706" i="27"/>
  <c r="B582" i="27"/>
  <c r="D1372" i="27"/>
  <c r="A1242" i="27"/>
  <c r="C874" i="27"/>
  <c r="D301" i="27"/>
  <c r="E1412" i="27"/>
  <c r="E1122" i="27"/>
  <c r="E522" i="27"/>
  <c r="B1644" i="27"/>
  <c r="B923" i="27"/>
  <c r="B1518" i="27"/>
  <c r="B596" i="27"/>
  <c r="B1529" i="27"/>
  <c r="B918" i="27"/>
  <c r="B691" i="27"/>
  <c r="D1345" i="27"/>
  <c r="D615" i="27"/>
  <c r="B1249" i="27"/>
  <c r="D1223" i="27"/>
  <c r="D1209" i="27"/>
  <c r="A1221" i="27"/>
  <c r="A476" i="27"/>
  <c r="C1506" i="27"/>
  <c r="B743" i="27"/>
  <c r="C281" i="27"/>
  <c r="A1436" i="27"/>
  <c r="B1119" i="27"/>
  <c r="C285" i="27"/>
  <c r="B1308" i="27"/>
  <c r="C1421" i="27"/>
  <c r="C1689" i="27"/>
  <c r="A39" i="27"/>
  <c r="C70" i="27"/>
  <c r="A747" i="27"/>
  <c r="A1575" i="27"/>
  <c r="D1589" i="27"/>
  <c r="E464" i="27"/>
  <c r="E273" i="27"/>
  <c r="B1568" i="27"/>
  <c r="C711" i="27"/>
  <c r="E1581" i="27"/>
  <c r="E1680" i="27"/>
  <c r="B1522" i="27"/>
  <c r="D314" i="27"/>
  <c r="A1189" i="27"/>
  <c r="C534" i="27"/>
  <c r="C1384" i="27"/>
  <c r="B885" i="27"/>
  <c r="D1282" i="27"/>
  <c r="E60" i="27"/>
  <c r="E1082" i="27"/>
  <c r="B384" i="27"/>
  <c r="B844" i="27"/>
  <c r="C910" i="27"/>
  <c r="D291" i="27"/>
  <c r="C836" i="27"/>
  <c r="B1306" i="27"/>
  <c r="D956" i="27"/>
  <c r="C103" i="27"/>
  <c r="B983" i="27"/>
  <c r="E129" i="27"/>
  <c r="E812" i="27"/>
  <c r="A387" i="27"/>
  <c r="C47" i="27"/>
  <c r="A1632" i="27"/>
  <c r="E585" i="27"/>
  <c r="B682" i="27"/>
  <c r="A144" i="27"/>
  <c r="B38" i="27"/>
  <c r="E450" i="27"/>
  <c r="B190" i="27"/>
  <c r="C81" i="27"/>
  <c r="E48" i="27"/>
  <c r="B1483" i="27"/>
  <c r="D1532" i="27"/>
  <c r="D449" i="27"/>
  <c r="E208" i="27"/>
  <c r="B888" i="27"/>
  <c r="E634" i="27"/>
  <c r="C368" i="27"/>
  <c r="B1342" i="27"/>
  <c r="D1561" i="27"/>
  <c r="C769" i="27"/>
  <c r="C1309" i="27"/>
  <c r="E473" i="27"/>
  <c r="C1530" i="27"/>
  <c r="B254" i="27"/>
  <c r="C120" i="27"/>
  <c r="C840" i="27"/>
  <c r="B545" i="27"/>
  <c r="C507" i="27"/>
  <c r="D1128" i="27"/>
  <c r="C680" i="27"/>
  <c r="E404" i="27"/>
  <c r="A712" i="27"/>
  <c r="C763" i="27"/>
  <c r="D92" i="27"/>
  <c r="A1489" i="27"/>
  <c r="E1385" i="27"/>
  <c r="E1588" i="27"/>
  <c r="A973" i="27"/>
  <c r="A624" i="27"/>
  <c r="C934" i="27"/>
  <c r="E1270" i="27"/>
  <c r="E889" i="27"/>
  <c r="D1232" i="27"/>
  <c r="D1482" i="27"/>
  <c r="D1045" i="27"/>
  <c r="D342" i="27"/>
  <c r="C1683" i="27"/>
  <c r="C319" i="27"/>
  <c r="B556" i="27"/>
  <c r="E941" i="27"/>
  <c r="E1449" i="27"/>
  <c r="A637" i="27"/>
  <c r="B84" i="27"/>
  <c r="C1229" i="27"/>
  <c r="A149" i="27"/>
  <c r="A821" i="27"/>
  <c r="D1173" i="27"/>
  <c r="E1026" i="27"/>
  <c r="A1215" i="27"/>
  <c r="D786" i="27"/>
  <c r="E948" i="27"/>
  <c r="A852" i="27"/>
  <c r="E1570" i="27"/>
  <c r="A1043" i="27"/>
  <c r="C86" i="27"/>
  <c r="B519" i="27"/>
  <c r="C1565" i="27"/>
  <c r="E679" i="27"/>
  <c r="B1060" i="27"/>
  <c r="C753" i="27"/>
  <c r="A1190" i="27"/>
  <c r="B1151" i="27"/>
  <c r="A168" i="27"/>
  <c r="B1343" i="27"/>
  <c r="D1497" i="27"/>
  <c r="A321" i="27"/>
  <c r="D372" i="27"/>
  <c r="C334" i="27"/>
  <c r="A1664" i="27"/>
  <c r="E725" i="27"/>
  <c r="E137" i="27"/>
  <c r="A564" i="27"/>
  <c r="A1049" i="27"/>
  <c r="A1088" i="27"/>
  <c r="E430" i="27"/>
  <c r="C299" i="27"/>
  <c r="D1332" i="27"/>
  <c r="C157" i="27"/>
  <c r="D64" i="27"/>
  <c r="D1413" i="27"/>
  <c r="E566" i="27"/>
  <c r="E324" i="27"/>
  <c r="E1697" i="27"/>
  <c r="D622" i="27"/>
  <c r="C660" i="27"/>
  <c r="B646" i="27"/>
  <c r="A1631" i="27"/>
  <c r="D1310" i="27"/>
  <c r="C550" i="27"/>
  <c r="A1101" i="27"/>
  <c r="D1577" i="27"/>
  <c r="B1157" i="27"/>
  <c r="A1263" i="27"/>
  <c r="A638" i="27"/>
  <c r="B618" i="27"/>
  <c r="D1614" i="27"/>
  <c r="C501" i="27"/>
  <c r="D1056" i="27"/>
  <c r="E814" i="27"/>
  <c r="E1556" i="27"/>
  <c r="C668" i="27"/>
  <c r="E1325" i="27"/>
  <c r="D1074" i="27"/>
  <c r="D1303" i="27"/>
  <c r="E1078" i="27"/>
  <c r="E245" i="27"/>
  <c r="A357" i="27"/>
  <c r="B577" i="27"/>
  <c r="D383" i="27"/>
  <c r="B1359" i="27"/>
  <c r="A1356" i="27"/>
  <c r="D1201" i="27"/>
  <c r="E1130" i="27"/>
  <c r="C706" i="27"/>
  <c r="E1372" i="27"/>
  <c r="B1242" i="27"/>
  <c r="E301" i="27"/>
  <c r="D1412" i="27"/>
  <c r="C522" i="27"/>
  <c r="A1644" i="27"/>
  <c r="D1518" i="27"/>
  <c r="C596" i="27"/>
  <c r="D918" i="27"/>
  <c r="A691" i="27"/>
  <c r="A615" i="27"/>
  <c r="D1249" i="27"/>
  <c r="E1209" i="27"/>
  <c r="E1221" i="27"/>
  <c r="E1506" i="27"/>
  <c r="A743" i="27"/>
  <c r="D1436" i="27"/>
  <c r="A1119" i="27"/>
  <c r="A1308" i="27"/>
  <c r="A1421" i="27"/>
  <c r="D39" i="27"/>
  <c r="D70" i="27"/>
  <c r="C1575" i="27"/>
  <c r="A1589" i="27"/>
  <c r="B273" i="27"/>
  <c r="D1568" i="27"/>
  <c r="B1581" i="27"/>
  <c r="A1680" i="27"/>
  <c r="A314" i="27"/>
  <c r="E1189" i="27"/>
  <c r="D1384" i="27"/>
  <c r="D885" i="27"/>
  <c r="A60" i="27"/>
  <c r="A1082" i="27"/>
  <c r="A844" i="27"/>
  <c r="D910" i="27"/>
  <c r="A836" i="27"/>
  <c r="E1306" i="27"/>
  <c r="A103" i="27"/>
  <c r="C983" i="27"/>
  <c r="B812" i="27"/>
  <c r="E387" i="27"/>
  <c r="E1632" i="27"/>
  <c r="B585" i="27"/>
  <c r="B144" i="27"/>
  <c r="C38" i="27"/>
  <c r="C190" i="27"/>
  <c r="A81" i="27"/>
  <c r="C1483" i="27"/>
  <c r="C1532" i="27"/>
  <c r="A208" i="27"/>
  <c r="C888" i="27"/>
  <c r="E368" i="27"/>
  <c r="C1342" i="27"/>
  <c r="D769" i="27"/>
  <c r="A1309" i="27"/>
  <c r="E1530" i="27"/>
  <c r="A254" i="27"/>
  <c r="A840" i="27"/>
  <c r="C545" i="27"/>
  <c r="B471" i="27"/>
  <c r="C655" i="27"/>
  <c r="B828" i="27"/>
  <c r="E532" i="27"/>
  <c r="C1128" i="27"/>
  <c r="A194" i="27"/>
  <c r="D1713" i="27"/>
  <c r="B404" i="27"/>
  <c r="B712" i="27"/>
  <c r="E763" i="27"/>
  <c r="E92" i="27"/>
  <c r="E909" i="27"/>
  <c r="B926" i="27"/>
  <c r="B251" i="27"/>
  <c r="A560" i="27"/>
  <c r="E934" i="27"/>
  <c r="C1232" i="27"/>
  <c r="E1482" i="27"/>
  <c r="B229" i="27"/>
  <c r="D1683" i="27"/>
  <c r="D319" i="27"/>
  <c r="D500" i="27"/>
  <c r="C941" i="27"/>
  <c r="C1449" i="27"/>
  <c r="B637" i="27"/>
  <c r="D744" i="27"/>
  <c r="D1229" i="27"/>
  <c r="B149" i="27"/>
  <c r="C651" i="27"/>
  <c r="D719" i="27"/>
  <c r="A1026" i="27"/>
  <c r="E1215" i="27"/>
  <c r="D1272" i="27"/>
  <c r="B786" i="27"/>
  <c r="C948" i="27"/>
  <c r="C1570" i="27"/>
  <c r="E1043" i="27"/>
  <c r="B86" i="27"/>
  <c r="A519" i="27"/>
  <c r="A1565" i="27"/>
  <c r="B679" i="27"/>
  <c r="D1071" i="27"/>
  <c r="E1060" i="27"/>
  <c r="E753" i="27"/>
  <c r="A801" i="27"/>
  <c r="E1190" i="27"/>
  <c r="C1151" i="27"/>
  <c r="C514" i="27"/>
  <c r="D168" i="27"/>
  <c r="D1343" i="27"/>
  <c r="A692" i="27"/>
  <c r="C1497" i="27"/>
  <c r="E321" i="27"/>
  <c r="B1141" i="27"/>
  <c r="A372" i="27"/>
  <c r="D334" i="27"/>
  <c r="E1182" i="27"/>
  <c r="D1664" i="27"/>
  <c r="B725" i="27"/>
  <c r="C1508" i="27"/>
  <c r="B137" i="27"/>
  <c r="B564" i="27"/>
  <c r="E233" i="27"/>
  <c r="D1049" i="27"/>
  <c r="B1088" i="27"/>
  <c r="C1231" i="27"/>
  <c r="A430" i="27"/>
  <c r="E299" i="27"/>
  <c r="C1576" i="27"/>
  <c r="E1332" i="27"/>
  <c r="A157" i="27"/>
  <c r="A587" i="27"/>
  <c r="A64" i="27"/>
  <c r="A1413" i="27"/>
  <c r="E1047" i="27"/>
  <c r="C566" i="27"/>
  <c r="C324" i="27"/>
  <c r="A126" i="27"/>
  <c r="A1697" i="27"/>
  <c r="A622" i="27"/>
  <c r="E759" i="27"/>
  <c r="D660" i="27"/>
  <c r="D646" i="27"/>
  <c r="E1559" i="27"/>
  <c r="B1631" i="27"/>
  <c r="A1310" i="27"/>
  <c r="C1145" i="27"/>
  <c r="E550" i="27"/>
  <c r="C1101" i="27"/>
  <c r="D685" i="27"/>
  <c r="E1577" i="27"/>
  <c r="D1157" i="27"/>
  <c r="A1584" i="27"/>
  <c r="B1263" i="27"/>
  <c r="C638" i="27"/>
  <c r="A993" i="27"/>
  <c r="C618" i="27"/>
  <c r="E1614" i="27"/>
  <c r="A53" i="27"/>
  <c r="D501" i="27"/>
  <c r="B1056" i="27"/>
  <c r="D121" i="27"/>
  <c r="A814" i="27"/>
  <c r="D1556" i="27"/>
  <c r="B903" i="27"/>
  <c r="D668" i="27"/>
  <c r="C1325" i="27"/>
  <c r="B1329" i="27"/>
  <c r="A1074" i="27"/>
  <c r="B1303" i="27"/>
  <c r="B1389" i="27"/>
  <c r="D1078" i="27"/>
  <c r="A245" i="27"/>
  <c r="E1607" i="27"/>
  <c r="D357" i="27"/>
  <c r="E577" i="27"/>
  <c r="C875" i="27"/>
  <c r="C383" i="27"/>
  <c r="E1359" i="27"/>
  <c r="E494" i="27"/>
  <c r="D1356" i="27"/>
  <c r="E1201" i="27"/>
  <c r="B1702" i="27"/>
  <c r="A1130" i="27"/>
  <c r="B706" i="27"/>
  <c r="C1433" i="27"/>
  <c r="C1372" i="27"/>
  <c r="C1242" i="27"/>
  <c r="A385" i="27"/>
  <c r="A301" i="27"/>
  <c r="B1412" i="27"/>
  <c r="E1715" i="27"/>
  <c r="B522" i="27"/>
  <c r="C1644" i="27"/>
  <c r="A184" i="27"/>
  <c r="E1518" i="27"/>
  <c r="D596" i="27"/>
  <c r="A234" i="27"/>
  <c r="E918" i="27"/>
  <c r="E691" i="27"/>
  <c r="D192" i="27"/>
  <c r="C615" i="27"/>
  <c r="A1249" i="27"/>
  <c r="C446" i="27"/>
  <c r="B1209" i="27"/>
  <c r="B1221" i="27"/>
  <c r="A1563" i="27"/>
  <c r="A1506" i="27"/>
  <c r="C743" i="27"/>
  <c r="B1340" i="27"/>
  <c r="B1436" i="27"/>
  <c r="D1119" i="27"/>
  <c r="E1609" i="27"/>
  <c r="D1308" i="27"/>
  <c r="D1421" i="27"/>
  <c r="B693" i="27"/>
  <c r="C39" i="27"/>
  <c r="E70" i="27"/>
  <c r="E1253" i="27"/>
  <c r="B1575" i="27"/>
  <c r="B1589" i="27"/>
  <c r="B136" i="27"/>
  <c r="C273" i="27"/>
  <c r="E1568" i="27"/>
  <c r="A834" i="27"/>
  <c r="C370" i="27"/>
  <c r="A1289" i="27"/>
  <c r="E791" i="27"/>
  <c r="A935" i="27"/>
  <c r="B1121" i="27"/>
  <c r="E1520" i="27"/>
  <c r="D1075" i="27"/>
  <c r="E1550" i="27"/>
  <c r="D909" i="27"/>
  <c r="A926" i="27"/>
  <c r="D251" i="27"/>
  <c r="E1693" i="27"/>
  <c r="E560" i="27"/>
  <c r="B1044" i="27"/>
  <c r="D269" i="27"/>
  <c r="A735" i="27"/>
  <c r="B1602" i="27"/>
  <c r="C1482" i="27"/>
  <c r="C229" i="27"/>
  <c r="B1717" i="27"/>
  <c r="B319" i="27"/>
  <c r="B500" i="27"/>
  <c r="E683" i="27"/>
  <c r="C637" i="27"/>
  <c r="E744" i="27"/>
  <c r="A848" i="27"/>
  <c r="C149" i="27"/>
  <c r="B651" i="27"/>
  <c r="B719" i="27"/>
  <c r="C1026" i="27"/>
  <c r="E1081" i="27"/>
  <c r="E1272" i="27"/>
  <c r="E786" i="27"/>
  <c r="C798" i="27"/>
  <c r="D1570" i="27"/>
  <c r="B1043" i="27"/>
  <c r="E86" i="27"/>
  <c r="E519" i="27"/>
  <c r="B1565" i="27"/>
  <c r="C679" i="27"/>
  <c r="E1071" i="27"/>
  <c r="D753" i="27"/>
  <c r="C801" i="27"/>
  <c r="E1151" i="27"/>
  <c r="B514" i="27"/>
  <c r="A1343" i="27"/>
  <c r="B692" i="27"/>
  <c r="B321" i="27"/>
  <c r="A1141" i="27"/>
  <c r="A334" i="27"/>
  <c r="C1182" i="27"/>
  <c r="A725" i="27"/>
  <c r="A1508" i="27"/>
  <c r="E564" i="27"/>
  <c r="A233" i="27"/>
  <c r="D1088" i="27"/>
  <c r="E1231" i="27"/>
  <c r="B299" i="27"/>
  <c r="D1576" i="27"/>
  <c r="B157" i="27"/>
  <c r="E587" i="27"/>
  <c r="B1413" i="27"/>
  <c r="C1047" i="27"/>
  <c r="D324" i="27"/>
  <c r="C126" i="27"/>
  <c r="B622" i="27"/>
  <c r="A759" i="27"/>
  <c r="E646" i="27"/>
  <c r="D1559" i="27"/>
  <c r="C1310" i="27"/>
  <c r="B1145" i="27"/>
  <c r="D1101" i="27"/>
  <c r="C685" i="27"/>
  <c r="A1157" i="27"/>
  <c r="C1584" i="27"/>
  <c r="E638" i="27"/>
  <c r="E993" i="27"/>
  <c r="C1614" i="27"/>
  <c r="D53" i="27"/>
  <c r="E1056" i="27"/>
  <c r="A121" i="27"/>
  <c r="C1556" i="27"/>
  <c r="D903" i="27"/>
  <c r="D1325" i="27"/>
  <c r="C1329" i="27"/>
  <c r="C1303" i="27"/>
  <c r="D1389" i="27"/>
  <c r="D245" i="27"/>
  <c r="C1607" i="27"/>
  <c r="A577" i="27"/>
  <c r="B875" i="27"/>
  <c r="C1359" i="27"/>
  <c r="B494" i="27"/>
  <c r="A1201" i="27"/>
  <c r="C1702" i="27"/>
  <c r="D706" i="27"/>
  <c r="B1433" i="27"/>
  <c r="E1242" i="27"/>
  <c r="E385" i="27"/>
  <c r="C1412" i="27"/>
  <c r="A1715" i="27"/>
  <c r="D1644" i="27"/>
  <c r="C184" i="27"/>
  <c r="A596" i="27"/>
  <c r="D234" i="27"/>
  <c r="D691" i="27"/>
  <c r="B192" i="27"/>
  <c r="E1249" i="27"/>
  <c r="B446" i="27"/>
  <c r="D1221" i="27"/>
  <c r="E1563" i="27"/>
  <c r="D743" i="27"/>
  <c r="A1340" i="27"/>
  <c r="E1119" i="27"/>
  <c r="B1609" i="27"/>
  <c r="B1421" i="27"/>
  <c r="C693" i="27"/>
  <c r="A70" i="27"/>
  <c r="D1253" i="27"/>
  <c r="E1589" i="27"/>
  <c r="A136" i="27"/>
  <c r="A1568" i="27"/>
  <c r="E1583" i="27"/>
  <c r="C1680" i="27"/>
  <c r="D659" i="27"/>
  <c r="D1189" i="27"/>
  <c r="B742" i="27"/>
  <c r="E885" i="27"/>
  <c r="C1404" i="27"/>
  <c r="D1082" i="27"/>
  <c r="C1711" i="27"/>
  <c r="E910" i="27"/>
  <c r="E1109" i="27"/>
  <c r="D1306" i="27"/>
  <c r="D1361" i="27"/>
  <c r="D983" i="27"/>
  <c r="E1323" i="27"/>
  <c r="B387" i="27"/>
  <c r="B1610" i="27"/>
  <c r="A585" i="27"/>
  <c r="C942" i="27"/>
  <c r="D38" i="27"/>
  <c r="E707" i="27"/>
  <c r="E81" i="27"/>
  <c r="A1363" i="27"/>
  <c r="A1532" i="27"/>
  <c r="C226" i="27"/>
  <c r="E888" i="27"/>
  <c r="C1442" i="27"/>
  <c r="E1342" i="27"/>
  <c r="D377" i="27"/>
  <c r="B1309" i="27"/>
  <c r="D110" i="27"/>
  <c r="D254" i="27"/>
  <c r="A1311" i="27"/>
  <c r="A545" i="27"/>
  <c r="A839" i="27"/>
  <c r="C1539" i="27"/>
  <c r="B1397" i="27"/>
  <c r="C1289" i="27"/>
  <c r="B791" i="27"/>
  <c r="B1481" i="27"/>
  <c r="A1121" i="27"/>
  <c r="D1520" i="27"/>
  <c r="B1075" i="27"/>
  <c r="A1550" i="27"/>
  <c r="C909" i="27"/>
  <c r="B1440" i="27"/>
  <c r="D1693" i="27"/>
  <c r="E1079" i="27"/>
  <c r="A1044" i="27"/>
  <c r="B269" i="27"/>
  <c r="C735" i="27"/>
  <c r="A1602" i="27"/>
  <c r="A688" i="27"/>
  <c r="D229" i="27"/>
  <c r="C1717" i="27"/>
  <c r="A74" i="27"/>
  <c r="C971" i="27"/>
  <c r="A500" i="27"/>
  <c r="C683" i="27"/>
  <c r="D1052" i="27"/>
  <c r="A744" i="27"/>
  <c r="C848" i="27"/>
  <c r="D149" i="27"/>
  <c r="D651" i="27"/>
  <c r="A719" i="27"/>
  <c r="A1081" i="27"/>
  <c r="C1272" i="27"/>
  <c r="A913" i="27"/>
  <c r="B798" i="27"/>
  <c r="A1570" i="27"/>
  <c r="E1565" i="27"/>
  <c r="A679" i="27"/>
  <c r="B1071" i="27"/>
  <c r="C616" i="27"/>
  <c r="A753" i="27"/>
  <c r="B801" i="27"/>
  <c r="D1454" i="27"/>
  <c r="A1151" i="27"/>
  <c r="A514" i="27"/>
  <c r="C614" i="27"/>
  <c r="E1343" i="27"/>
  <c r="C692" i="27"/>
  <c r="A263" i="27"/>
  <c r="C321" i="27"/>
  <c r="E1141" i="27"/>
  <c r="A1528" i="27"/>
  <c r="E334" i="27"/>
  <c r="A1182" i="27"/>
  <c r="A275" i="27"/>
  <c r="D725" i="27"/>
  <c r="D1508" i="27"/>
  <c r="E1335" i="27"/>
  <c r="C564" i="27"/>
  <c r="B233" i="27"/>
  <c r="E1211" i="27"/>
  <c r="C1088" i="27"/>
  <c r="D1231" i="27"/>
  <c r="D56" i="27"/>
  <c r="D299" i="27"/>
  <c r="B1576" i="27"/>
  <c r="A1676" i="27"/>
  <c r="D157" i="27"/>
  <c r="D587" i="27"/>
  <c r="B268" i="27"/>
  <c r="C1413" i="27"/>
  <c r="B1047" i="27"/>
  <c r="C66" i="27"/>
  <c r="B324" i="27"/>
  <c r="B126" i="27"/>
  <c r="B780" i="27"/>
  <c r="C622" i="27"/>
  <c r="D759" i="27"/>
  <c r="C1475" i="27"/>
  <c r="A646" i="27"/>
  <c r="B1559" i="27"/>
  <c r="E264" i="27"/>
  <c r="E1310" i="27"/>
  <c r="A1145" i="27"/>
  <c r="A282" i="27"/>
  <c r="E1101" i="27"/>
  <c r="E685" i="27"/>
  <c r="D470" i="27"/>
  <c r="E1157" i="27"/>
  <c r="D1584" i="27"/>
  <c r="C1133" i="27"/>
  <c r="D638" i="27"/>
  <c r="D993" i="27"/>
  <c r="E581" i="27"/>
  <c r="A1614" i="27"/>
  <c r="B53" i="27"/>
  <c r="C610" i="27"/>
  <c r="A1056" i="27"/>
  <c r="B121" i="27"/>
  <c r="B1654" i="27"/>
  <c r="A1556" i="27"/>
  <c r="A903" i="27"/>
  <c r="B832" i="27"/>
  <c r="A1325" i="27"/>
  <c r="A1329" i="27"/>
  <c r="A1312" i="27"/>
  <c r="E1303" i="27"/>
  <c r="C1389" i="27"/>
  <c r="E986" i="27"/>
  <c r="C245" i="27"/>
  <c r="A1607" i="27"/>
  <c r="E1652" i="27"/>
  <c r="C577" i="27"/>
  <c r="E875" i="27"/>
  <c r="A1418" i="27"/>
  <c r="D1359" i="27"/>
  <c r="C494" i="27"/>
  <c r="B567" i="27"/>
  <c r="C1201" i="27"/>
  <c r="A1702" i="27"/>
  <c r="B15" i="27"/>
  <c r="E706" i="27"/>
  <c r="D1433" i="27"/>
  <c r="D1548" i="27"/>
  <c r="D1242" i="27"/>
  <c r="D385" i="27"/>
  <c r="B539" i="27"/>
  <c r="A1412" i="27"/>
  <c r="D1715" i="27"/>
  <c r="E502" i="27"/>
  <c r="E1644" i="27"/>
  <c r="D184" i="27"/>
  <c r="D944" i="27"/>
  <c r="E596" i="27"/>
  <c r="C234" i="27"/>
  <c r="E1726" i="27"/>
  <c r="C691" i="27"/>
  <c r="E192" i="27"/>
  <c r="D825" i="27"/>
  <c r="C1249" i="27"/>
  <c r="D446" i="27"/>
  <c r="D1019" i="27"/>
  <c r="C1221" i="27"/>
  <c r="D1563" i="27"/>
  <c r="C1283" i="27"/>
  <c r="E743" i="27"/>
  <c r="C1340" i="27"/>
  <c r="C1391" i="27"/>
  <c r="C1119" i="27"/>
  <c r="A1609" i="27"/>
  <c r="B155" i="27"/>
  <c r="E1421" i="27"/>
  <c r="A693" i="27"/>
  <c r="B1626" i="27"/>
  <c r="B70" i="27"/>
  <c r="C1253" i="27"/>
  <c r="E443" i="27"/>
  <c r="C1589" i="27"/>
  <c r="E136" i="27"/>
  <c r="E1510" i="27"/>
  <c r="C1568" i="27"/>
  <c r="B1583" i="27"/>
  <c r="E583" i="27"/>
  <c r="B1680" i="27"/>
  <c r="B659" i="27"/>
  <c r="E887" i="27"/>
  <c r="B1189" i="27"/>
  <c r="E742" i="27"/>
  <c r="A740" i="27"/>
  <c r="C885" i="27"/>
  <c r="E1404" i="27"/>
  <c r="D185" i="27"/>
  <c r="B1082" i="27"/>
  <c r="B1711" i="27"/>
  <c r="C857" i="27"/>
  <c r="B910" i="27"/>
  <c r="B1109" i="27"/>
  <c r="B1419" i="27"/>
  <c r="A1306" i="27"/>
  <c r="B1361" i="27"/>
  <c r="C133" i="27"/>
  <c r="E983" i="27"/>
  <c r="B1323" i="27"/>
  <c r="D459" i="27"/>
  <c r="C387" i="27"/>
  <c r="C1610" i="27"/>
  <c r="C235" i="27"/>
  <c r="D585" i="27"/>
  <c r="E942" i="27"/>
  <c r="E1424" i="27"/>
  <c r="A38" i="27"/>
  <c r="B707" i="27"/>
  <c r="B1564" i="27"/>
  <c r="D81" i="27"/>
  <c r="C1363" i="27"/>
  <c r="E171" i="27"/>
  <c r="E1532" i="27"/>
  <c r="A226" i="27"/>
  <c r="B248" i="27"/>
  <c r="C1297" i="27"/>
  <c r="E793" i="27"/>
  <c r="D1121" i="27"/>
  <c r="D315" i="27"/>
  <c r="A1117" i="27"/>
  <c r="A488" i="27"/>
  <c r="E19" i="27"/>
  <c r="A1440" i="27"/>
  <c r="E1422" i="27"/>
  <c r="B1079" i="27"/>
  <c r="E1044" i="27"/>
  <c r="D302" i="27"/>
  <c r="D735" i="27"/>
  <c r="E1602" i="27"/>
  <c r="C688" i="27"/>
  <c r="A461" i="27"/>
  <c r="D1717" i="27"/>
  <c r="E74" i="27"/>
  <c r="A971" i="27"/>
  <c r="E1622" i="27"/>
  <c r="D683" i="27"/>
  <c r="E1052" i="27"/>
  <c r="E1534" i="27"/>
  <c r="D822" i="27"/>
  <c r="D848" i="27"/>
  <c r="E149" i="27"/>
  <c r="E651" i="27"/>
  <c r="C719" i="27"/>
  <c r="B1226" i="27"/>
  <c r="D1081" i="27"/>
  <c r="D516" i="27"/>
  <c r="C913" i="27"/>
  <c r="A798" i="27"/>
  <c r="E906" i="27"/>
  <c r="D1463" i="27"/>
  <c r="C1024" i="27"/>
  <c r="E1354" i="27"/>
  <c r="D679" i="27"/>
  <c r="A1071" i="27"/>
  <c r="E616" i="27"/>
  <c r="D801" i="27"/>
  <c r="A1454" i="27"/>
  <c r="D514" i="27"/>
  <c r="D614" i="27"/>
  <c r="D692" i="27"/>
  <c r="B263" i="27"/>
  <c r="D1141" i="27"/>
  <c r="D1528" i="27"/>
  <c r="B1182" i="27"/>
  <c r="C275" i="27"/>
  <c r="B1508" i="27"/>
  <c r="B1335" i="27"/>
  <c r="C233" i="27"/>
  <c r="C1211" i="27"/>
  <c r="B1231" i="27"/>
  <c r="B56" i="27"/>
  <c r="A1576" i="27"/>
  <c r="D1676" i="27"/>
  <c r="B587" i="27"/>
  <c r="C268" i="27"/>
  <c r="A1047" i="27"/>
  <c r="A66" i="27"/>
  <c r="D126" i="27"/>
  <c r="C780" i="27"/>
  <c r="C759" i="27"/>
  <c r="D1475" i="27"/>
  <c r="A1559" i="27"/>
  <c r="A264" i="27"/>
  <c r="E1145" i="27"/>
  <c r="B282" i="27"/>
  <c r="A685" i="27"/>
  <c r="A470" i="27"/>
  <c r="E1584" i="27"/>
  <c r="D1133" i="27"/>
  <c r="B993" i="27"/>
  <c r="A581" i="27"/>
  <c r="C53" i="27"/>
  <c r="E610" i="27"/>
  <c r="C121" i="27"/>
  <c r="E1654" i="27"/>
  <c r="C903" i="27"/>
  <c r="D832" i="27"/>
  <c r="D1329" i="27"/>
  <c r="C1312" i="27"/>
  <c r="E1389" i="27"/>
  <c r="B986" i="27"/>
  <c r="B1607" i="27"/>
  <c r="D1652" i="27"/>
  <c r="A875" i="27"/>
  <c r="D1418" i="27"/>
  <c r="D494" i="27"/>
  <c r="E567" i="27"/>
  <c r="D1702" i="27"/>
  <c r="D15" i="27"/>
  <c r="A1433" i="27"/>
  <c r="A1548" i="27"/>
  <c r="B385" i="27"/>
  <c r="C539" i="27"/>
  <c r="C1715" i="27"/>
  <c r="C502" i="27"/>
  <c r="B184" i="27"/>
  <c r="E944" i="27"/>
  <c r="B234" i="27"/>
  <c r="A1726" i="27"/>
  <c r="A192" i="27"/>
  <c r="E825" i="27"/>
  <c r="A446" i="27"/>
  <c r="E1019" i="27"/>
  <c r="B1563" i="27"/>
  <c r="D1283" i="27"/>
  <c r="D1340" i="27"/>
  <c r="D1391" i="27"/>
  <c r="C1609" i="27"/>
  <c r="A155" i="27"/>
  <c r="E693" i="27"/>
  <c r="A1626" i="27"/>
  <c r="B1253" i="27"/>
  <c r="A443" i="27"/>
  <c r="C136" i="27"/>
  <c r="C1510" i="27"/>
  <c r="C1583" i="27"/>
  <c r="D583" i="27"/>
  <c r="E659" i="27"/>
  <c r="D887" i="27"/>
  <c r="C742" i="27"/>
  <c r="E740" i="27"/>
  <c r="B1404" i="27"/>
  <c r="B185" i="27"/>
  <c r="E1711" i="27"/>
  <c r="B857" i="27"/>
  <c r="C1109" i="27"/>
  <c r="D1419" i="27"/>
  <c r="C1361" i="27"/>
  <c r="A133" i="27"/>
  <c r="C1323" i="27"/>
  <c r="B459" i="27"/>
  <c r="D1610" i="27"/>
  <c r="D235" i="27"/>
  <c r="A1611" i="27"/>
  <c r="D413" i="27"/>
  <c r="B1661" i="27"/>
  <c r="C793" i="27"/>
  <c r="C503" i="27"/>
  <c r="B252" i="27"/>
  <c r="A1405" i="27"/>
  <c r="C315" i="27"/>
  <c r="C1117" i="27"/>
  <c r="E488" i="27"/>
  <c r="B19" i="27"/>
  <c r="C1440" i="27"/>
  <c r="B1422" i="27"/>
  <c r="C1079" i="27"/>
  <c r="E406" i="27"/>
  <c r="B302" i="27"/>
  <c r="D439" i="27"/>
  <c r="D1602" i="27"/>
  <c r="D688" i="27"/>
  <c r="E461" i="27"/>
  <c r="A687" i="27"/>
  <c r="C74" i="27"/>
  <c r="B971" i="27"/>
  <c r="C1622" i="27"/>
  <c r="B1425" i="27"/>
  <c r="B1052" i="27"/>
  <c r="B1534" i="27"/>
  <c r="E822" i="27"/>
  <c r="A823" i="27"/>
  <c r="D758" i="27"/>
  <c r="E416" i="27"/>
  <c r="E719" i="27"/>
  <c r="E1226" i="27"/>
  <c r="C1081" i="27"/>
  <c r="B1346" i="27"/>
  <c r="E516" i="27"/>
  <c r="E913" i="27"/>
  <c r="E798" i="27"/>
  <c r="D906" i="27"/>
  <c r="C1463" i="27"/>
  <c r="B1024" i="27"/>
  <c r="A1354" i="27"/>
  <c r="A65" i="27"/>
  <c r="C1071" i="27"/>
  <c r="B616" i="27"/>
  <c r="A686" i="27"/>
  <c r="E801" i="27"/>
  <c r="E1454" i="27"/>
  <c r="D487" i="27"/>
  <c r="E514" i="27"/>
  <c r="A614" i="27"/>
  <c r="B426" i="27"/>
  <c r="E692" i="27"/>
  <c r="C263" i="27"/>
  <c r="A640" i="27"/>
  <c r="C1141" i="27"/>
  <c r="B1528" i="27"/>
  <c r="A1216" i="27"/>
  <c r="D1182" i="27"/>
  <c r="D275" i="27"/>
  <c r="E1274" i="27"/>
  <c r="E1508" i="27"/>
  <c r="A1335" i="27"/>
  <c r="E523" i="27"/>
  <c r="D233" i="27"/>
  <c r="B1211" i="27"/>
  <c r="B280" i="27"/>
  <c r="A1231" i="27"/>
  <c r="A56" i="27"/>
  <c r="E579" i="27"/>
  <c r="E1576" i="27"/>
  <c r="C1676" i="27"/>
  <c r="B978" i="27"/>
  <c r="C587" i="27"/>
  <c r="A268" i="27"/>
  <c r="D1262" i="27"/>
  <c r="D1047" i="27"/>
  <c r="D66" i="27"/>
  <c r="D574" i="27"/>
  <c r="E126" i="27"/>
  <c r="A780" i="27"/>
  <c r="A12" i="27"/>
  <c r="B759" i="27"/>
  <c r="B1475" i="27"/>
  <c r="C517" i="27"/>
  <c r="C1559" i="27"/>
  <c r="B264" i="27"/>
  <c r="D1199" i="27"/>
  <c r="D1145" i="27"/>
  <c r="C282" i="27"/>
  <c r="D1465" i="27"/>
  <c r="B685" i="27"/>
  <c r="E470" i="27"/>
  <c r="D1580" i="27"/>
  <c r="B1584" i="27"/>
  <c r="E1133" i="27"/>
  <c r="B270" i="27"/>
  <c r="C993" i="27"/>
  <c r="C581" i="27"/>
  <c r="B674" i="27"/>
  <c r="E53" i="27"/>
  <c r="D610" i="27"/>
  <c r="B982" i="27"/>
  <c r="E121" i="27"/>
  <c r="A1654" i="27"/>
  <c r="B666" i="27"/>
  <c r="E903" i="27"/>
  <c r="E832" i="27"/>
  <c r="C440" i="27"/>
  <c r="E1329" i="27"/>
  <c r="D1312" i="27"/>
  <c r="D175" i="27"/>
  <c r="A1389" i="27"/>
  <c r="D986" i="27"/>
  <c r="E257" i="27"/>
  <c r="D1607" i="27"/>
  <c r="A1652" i="27"/>
  <c r="C1032" i="27"/>
  <c r="D875" i="27"/>
  <c r="E1418" i="27"/>
  <c r="C1587" i="27"/>
  <c r="A494" i="27"/>
  <c r="A567" i="27"/>
  <c r="A1375" i="27"/>
  <c r="E1702" i="27"/>
  <c r="E15" i="27"/>
  <c r="E504" i="27"/>
  <c r="E1433" i="27"/>
  <c r="C1548" i="27"/>
  <c r="A697" i="27"/>
  <c r="C385" i="27"/>
  <c r="A539" i="27"/>
  <c r="D664" i="27"/>
  <c r="B1715" i="27"/>
  <c r="A502" i="27"/>
  <c r="E22" i="27"/>
  <c r="E184" i="27"/>
  <c r="C944" i="27"/>
  <c r="B750" i="27"/>
  <c r="E234" i="27"/>
  <c r="D1726" i="27"/>
  <c r="B1083" i="27"/>
  <c r="C192" i="27"/>
  <c r="A825" i="27"/>
  <c r="E69" i="27"/>
  <c r="E446" i="27"/>
  <c r="B1019" i="27"/>
  <c r="B1207" i="27"/>
  <c r="C1563" i="27"/>
  <c r="B1283" i="27"/>
  <c r="E627" i="27"/>
  <c r="E1340" i="27"/>
  <c r="E1391" i="27"/>
  <c r="C1265" i="27"/>
  <c r="D1609" i="27"/>
  <c r="C155" i="27"/>
  <c r="B1200" i="27"/>
  <c r="D693" i="27"/>
  <c r="D1626" i="27"/>
  <c r="B43" i="27"/>
  <c r="A1253" i="27"/>
  <c r="D443" i="27"/>
  <c r="B55" i="27"/>
  <c r="D136" i="27"/>
  <c r="B1510" i="27"/>
  <c r="D1456" i="27"/>
  <c r="A1583" i="27"/>
  <c r="A583" i="27"/>
  <c r="B139" i="27"/>
  <c r="A659" i="27"/>
  <c r="A887" i="27"/>
  <c r="A776" i="27"/>
  <c r="A742" i="27"/>
  <c r="B740" i="27"/>
  <c r="E1485" i="27"/>
  <c r="D1404" i="27"/>
  <c r="A185" i="27"/>
  <c r="C1656" i="27"/>
  <c r="D1711" i="27"/>
  <c r="E857" i="27"/>
  <c r="B486" i="27"/>
  <c r="D1109" i="27"/>
  <c r="A1419" i="27"/>
  <c r="E754" i="27"/>
  <c r="A1361" i="27"/>
  <c r="B133" i="27"/>
  <c r="D339" i="27"/>
  <c r="A1323" i="27"/>
  <c r="E459" i="27"/>
  <c r="B1594" i="27"/>
  <c r="E1610" i="27"/>
  <c r="A235" i="27"/>
  <c r="C286" i="27"/>
  <c r="A942" i="27"/>
  <c r="B1424" i="27"/>
  <c r="A101" i="27"/>
  <c r="D707" i="27"/>
  <c r="C1564" i="27"/>
  <c r="A1400" i="27"/>
  <c r="E1363" i="27"/>
  <c r="A171" i="27"/>
  <c r="E1619" i="27"/>
  <c r="D226" i="27"/>
  <c r="E1523" i="27"/>
  <c r="D746" i="27"/>
  <c r="A1442" i="27"/>
  <c r="A411" i="27"/>
  <c r="C1038" i="27"/>
  <c r="E377" i="27"/>
  <c r="D708" i="27"/>
  <c r="C1061" i="27"/>
  <c r="C110" i="27"/>
  <c r="E209" i="27"/>
  <c r="E401" i="27"/>
  <c r="C1311" i="27"/>
  <c r="D161" i="27"/>
  <c r="D667" i="27"/>
  <c r="E839" i="27"/>
  <c r="A808" i="27"/>
  <c r="B1278" i="27"/>
  <c r="D480" i="27"/>
  <c r="A77" i="27"/>
  <c r="D1175" i="27"/>
  <c r="E586" i="27"/>
  <c r="D639" i="27"/>
  <c r="E503" i="27"/>
  <c r="A252" i="27"/>
  <c r="D1405" i="27"/>
  <c r="A315" i="27"/>
  <c r="E1117" i="27"/>
  <c r="D1724" i="27"/>
  <c r="A61" i="27"/>
  <c r="C1422" i="27"/>
  <c r="B333" i="27"/>
  <c r="A406" i="27"/>
  <c r="E302" i="27"/>
  <c r="E439" i="27"/>
  <c r="E380" i="27"/>
  <c r="B461" i="27"/>
  <c r="E687" i="27"/>
  <c r="C561" i="27"/>
  <c r="E971" i="27"/>
  <c r="A1622" i="27"/>
  <c r="C1425" i="27"/>
  <c r="E215" i="27"/>
  <c r="D1534" i="27"/>
  <c r="B822" i="27"/>
  <c r="C823" i="27"/>
  <c r="B758" i="27"/>
  <c r="B416" i="27"/>
  <c r="B1603" i="27"/>
  <c r="C1226" i="27"/>
  <c r="A1460" i="27"/>
  <c r="A1346" i="27"/>
  <c r="A516" i="27"/>
  <c r="D913" i="27"/>
  <c r="C778" i="27"/>
  <c r="C906" i="27"/>
  <c r="A1463" i="27"/>
  <c r="D1024" i="27"/>
  <c r="D1354" i="27"/>
  <c r="D65" i="27"/>
  <c r="A1586" i="27"/>
  <c r="A616" i="27"/>
  <c r="E686" i="27"/>
  <c r="C1454" i="27"/>
  <c r="A487" i="27"/>
  <c r="B614" i="27"/>
  <c r="C426" i="27"/>
  <c r="E263" i="27"/>
  <c r="E640" i="27"/>
  <c r="E1528" i="27"/>
  <c r="E1216" i="27"/>
  <c r="E275" i="27"/>
  <c r="A1274" i="27"/>
  <c r="D1335" i="27"/>
  <c r="B523" i="27"/>
  <c r="D1211" i="27"/>
  <c r="E280" i="27"/>
  <c r="C56" i="27"/>
  <c r="B579" i="27"/>
  <c r="B1676" i="27"/>
  <c r="C978" i="27"/>
  <c r="E268" i="27"/>
  <c r="A1262" i="27"/>
  <c r="E66" i="27"/>
  <c r="B574" i="27"/>
  <c r="D780" i="27"/>
  <c r="B12" i="27"/>
  <c r="A1475" i="27"/>
  <c r="D517" i="27"/>
  <c r="D264" i="27"/>
  <c r="B1199" i="27"/>
  <c r="D282" i="27"/>
  <c r="E1465" i="27"/>
  <c r="C470" i="27"/>
  <c r="A1580" i="27"/>
  <c r="B1133" i="27"/>
  <c r="A270" i="27"/>
  <c r="D581" i="27"/>
  <c r="D674" i="27"/>
  <c r="A610" i="27"/>
  <c r="A982" i="27"/>
  <c r="C1654" i="27"/>
  <c r="D666" i="27"/>
  <c r="A832" i="27"/>
  <c r="D440" i="27"/>
  <c r="B1312" i="27"/>
  <c r="A175" i="27"/>
  <c r="A986" i="27"/>
  <c r="A257" i="27"/>
  <c r="B1652" i="27"/>
  <c r="A1032" i="27"/>
  <c r="C1418" i="27"/>
  <c r="A1587" i="27"/>
  <c r="D567" i="27"/>
  <c r="B1375" i="27"/>
  <c r="C15" i="27"/>
  <c r="B504" i="27"/>
  <c r="B1548" i="27"/>
  <c r="B697" i="27"/>
  <c r="E539" i="27"/>
  <c r="E664" i="27"/>
  <c r="D502" i="27"/>
  <c r="B22" i="27"/>
  <c r="A944" i="27"/>
  <c r="A750" i="27"/>
  <c r="B1726" i="27"/>
  <c r="E1083" i="27"/>
  <c r="C825" i="27"/>
  <c r="B69" i="27"/>
  <c r="A1019" i="27"/>
  <c r="C1207" i="27"/>
  <c r="A1283" i="27"/>
  <c r="D627" i="27"/>
  <c r="B1391" i="27"/>
  <c r="E1265" i="27"/>
  <c r="D155" i="27"/>
  <c r="E1200" i="27"/>
  <c r="E1626" i="27"/>
  <c r="E43" i="27"/>
  <c r="B443" i="27"/>
  <c r="E55" i="27"/>
  <c r="A1510" i="27"/>
  <c r="E1456" i="27"/>
  <c r="B583" i="27"/>
  <c r="E139" i="27"/>
  <c r="C887" i="27"/>
  <c r="C776" i="27"/>
  <c r="D740" i="27"/>
  <c r="C1485" i="27"/>
  <c r="C185" i="27"/>
  <c r="B1656" i="27"/>
  <c r="D857" i="27"/>
  <c r="C486" i="27"/>
  <c r="E1419" i="27"/>
  <c r="B754" i="27"/>
  <c r="D133" i="27"/>
  <c r="E339" i="27"/>
  <c r="A459" i="27"/>
  <c r="E1594" i="27"/>
  <c r="B235" i="27"/>
  <c r="D286" i="27"/>
  <c r="D1424" i="27"/>
  <c r="C101" i="27"/>
  <c r="A1564" i="27"/>
  <c r="E1400" i="27"/>
  <c r="A1646" i="27"/>
  <c r="C1175" i="27"/>
  <c r="D586" i="27"/>
  <c r="D398" i="27"/>
  <c r="D390" i="27"/>
  <c r="B1094" i="27"/>
  <c r="D1142" i="27"/>
  <c r="D813" i="27"/>
  <c r="B1552" i="27"/>
  <c r="C1724" i="27"/>
  <c r="D61" i="27"/>
  <c r="A379" i="27"/>
  <c r="E333" i="27"/>
  <c r="C406" i="27"/>
  <c r="B316" i="27"/>
  <c r="B439" i="27"/>
  <c r="C380" i="27"/>
  <c r="E1357" i="27"/>
  <c r="B687" i="27"/>
  <c r="E561" i="27"/>
  <c r="C804" i="27"/>
  <c r="E1425" i="27"/>
  <c r="A215" i="27"/>
  <c r="A715" i="27"/>
  <c r="C822" i="27"/>
  <c r="D823" i="27"/>
  <c r="C758" i="27"/>
  <c r="D416" i="27"/>
  <c r="E1603" i="27"/>
  <c r="A1226" i="27"/>
  <c r="B1460" i="27"/>
  <c r="E1346" i="27"/>
  <c r="B516" i="27"/>
  <c r="E778" i="27"/>
  <c r="A906" i="27"/>
  <c r="E1463" i="27"/>
  <c r="E1024" i="27"/>
  <c r="C1354" i="27"/>
  <c r="B65" i="27"/>
  <c r="D1586" i="27"/>
  <c r="A1672" i="27"/>
  <c r="D616" i="27"/>
  <c r="C686" i="27"/>
  <c r="D409" i="27"/>
  <c r="B1454" i="27"/>
  <c r="B487" i="27"/>
  <c r="E453" i="27"/>
  <c r="E614" i="27"/>
  <c r="A426" i="27"/>
  <c r="C591" i="27"/>
  <c r="D263" i="27"/>
  <c r="D640" i="27"/>
  <c r="B1131" i="27"/>
  <c r="C1528" i="27"/>
  <c r="C1216" i="27"/>
  <c r="B148" i="27"/>
  <c r="B275" i="27"/>
  <c r="C1274" i="27"/>
  <c r="C1352" i="27"/>
  <c r="C1335" i="27"/>
  <c r="C523" i="27"/>
  <c r="B1376" i="27"/>
  <c r="A1211" i="27"/>
  <c r="C280" i="27"/>
  <c r="B498" i="27"/>
  <c r="E56" i="27"/>
  <c r="A579" i="27"/>
  <c r="A1097" i="27"/>
  <c r="E1676" i="27"/>
  <c r="D978" i="27"/>
  <c r="A373" i="27"/>
  <c r="D268" i="27"/>
  <c r="E1262" i="27"/>
  <c r="D1299" i="27"/>
  <c r="B66" i="27"/>
  <c r="E574" i="27"/>
  <c r="A1203" i="27"/>
  <c r="E780" i="27"/>
  <c r="D12" i="27"/>
  <c r="E672" i="27"/>
  <c r="E1475" i="27"/>
  <c r="B517" i="27"/>
  <c r="B151" i="27"/>
  <c r="C264" i="27"/>
  <c r="A1199" i="27"/>
  <c r="B1562" i="27"/>
  <c r="E282" i="27"/>
  <c r="B1465" i="27"/>
  <c r="C1234" i="27"/>
  <c r="B470" i="27"/>
  <c r="E1580" i="27"/>
  <c r="D107" i="27"/>
  <c r="A1133" i="27"/>
  <c r="C270" i="27"/>
  <c r="D524" i="27"/>
  <c r="B581" i="27"/>
  <c r="E674" i="27"/>
  <c r="B1290" i="27"/>
  <c r="B610" i="27"/>
  <c r="E982" i="27"/>
  <c r="E1089" i="27"/>
  <c r="D1654" i="27"/>
  <c r="C666" i="27"/>
  <c r="A663" i="27"/>
  <c r="C832" i="27"/>
  <c r="B440" i="27"/>
  <c r="C258" i="27"/>
  <c r="E1312" i="27"/>
  <c r="C175" i="27"/>
  <c r="E362" i="27"/>
  <c r="C986" i="27"/>
  <c r="C257" i="27"/>
  <c r="E1007" i="27"/>
  <c r="C1652" i="27"/>
  <c r="B1032" i="27"/>
  <c r="D1334" i="27"/>
  <c r="B1418" i="27"/>
  <c r="B1587" i="27"/>
  <c r="D484" i="27"/>
  <c r="C567" i="27"/>
  <c r="D1375" i="27"/>
  <c r="B1331" i="27"/>
  <c r="A15" i="27"/>
  <c r="A504" i="27"/>
  <c r="C131" i="27"/>
  <c r="E1548" i="27"/>
  <c r="C697" i="27"/>
  <c r="A352" i="27"/>
  <c r="D539" i="27"/>
  <c r="A664" i="27"/>
  <c r="E125" i="27"/>
  <c r="B502" i="27"/>
  <c r="D22" i="27"/>
  <c r="B1551" i="27"/>
  <c r="B944" i="27"/>
  <c r="D750" i="27"/>
  <c r="B945" i="27"/>
  <c r="C1726" i="27"/>
  <c r="D1083" i="27"/>
  <c r="A33" i="27"/>
  <c r="B825" i="27"/>
  <c r="D69" i="27"/>
  <c r="B766" i="27"/>
  <c r="C1019" i="27"/>
  <c r="D1207" i="27"/>
  <c r="C767" i="27"/>
  <c r="E1283" i="27"/>
  <c r="A627" i="27"/>
  <c r="A1237" i="27"/>
  <c r="A1391" i="27"/>
  <c r="B1265" i="27"/>
  <c r="C873" i="27"/>
  <c r="E155" i="27"/>
  <c r="D1200" i="27"/>
  <c r="C528" i="27"/>
  <c r="C1626" i="27"/>
  <c r="A43" i="27"/>
  <c r="A1549" i="27"/>
  <c r="C443" i="27"/>
  <c r="C55" i="27"/>
  <c r="C1293" i="27"/>
  <c r="D1510" i="27"/>
  <c r="B1456" i="27"/>
  <c r="D584" i="27"/>
  <c r="C583" i="27"/>
  <c r="A139" i="27"/>
  <c r="A203" i="27"/>
  <c r="B887" i="27"/>
  <c r="B776" i="27"/>
  <c r="D34" i="27"/>
  <c r="C740" i="27"/>
  <c r="D1485" i="27"/>
  <c r="B1735" i="27"/>
  <c r="E185" i="27"/>
  <c r="A1656" i="27"/>
  <c r="A599" i="27"/>
  <c r="A857" i="27"/>
  <c r="A486" i="27"/>
  <c r="B156" i="27"/>
  <c r="C1419" i="27"/>
  <c r="A754" i="27"/>
  <c r="E727" i="27"/>
  <c r="E133" i="27"/>
  <c r="B339" i="27"/>
  <c r="A670" i="27"/>
  <c r="C459" i="27"/>
  <c r="C1594" i="27"/>
  <c r="A1143" i="27"/>
  <c r="E235" i="27"/>
  <c r="A286" i="27"/>
  <c r="C1213" i="27"/>
  <c r="A1424" i="27"/>
  <c r="B101" i="27"/>
  <c r="D1104" i="27"/>
  <c r="E1564" i="27"/>
  <c r="B1400" i="27"/>
  <c r="E951" i="27"/>
  <c r="B171" i="27"/>
  <c r="B1619" i="27"/>
  <c r="D589" i="27"/>
  <c r="B1523" i="27"/>
  <c r="A746" i="27"/>
  <c r="C854" i="27"/>
  <c r="B411" i="27"/>
  <c r="D1038" i="27"/>
  <c r="B278" i="27"/>
  <c r="B708" i="27"/>
  <c r="E1061" i="27"/>
  <c r="B36" i="27"/>
  <c r="D209" i="27"/>
  <c r="A401" i="27"/>
  <c r="C1273" i="27"/>
  <c r="A161" i="27"/>
  <c r="E667" i="27"/>
  <c r="E423" i="27"/>
  <c r="D808" i="27"/>
  <c r="E1278" i="27"/>
  <c r="D1167" i="27"/>
  <c r="A1030" i="27"/>
  <c r="C390" i="27"/>
  <c r="E1220" i="27"/>
  <c r="A1094" i="27"/>
  <c r="A1142" i="27"/>
  <c r="A813" i="27"/>
  <c r="E1552" i="27"/>
  <c r="B1724" i="27"/>
  <c r="E379" i="27"/>
  <c r="C333" i="27"/>
  <c r="D316" i="27"/>
  <c r="E732" i="27"/>
  <c r="B380" i="27"/>
  <c r="A1357" i="27"/>
  <c r="B1435" i="27"/>
  <c r="D415" i="27"/>
  <c r="B561" i="27"/>
  <c r="A804" i="27"/>
  <c r="D1446" i="27"/>
  <c r="D215" i="27"/>
  <c r="D715" i="27"/>
  <c r="E671" i="27"/>
  <c r="C416" i="27"/>
  <c r="D1603" i="27"/>
  <c r="C1727" i="27"/>
  <c r="C1460" i="27"/>
  <c r="D1346" i="27"/>
  <c r="C516" i="27"/>
  <c r="B427" i="27"/>
  <c r="A778" i="27"/>
  <c r="B906" i="27"/>
  <c r="B1463" i="27"/>
  <c r="A1024" i="27"/>
  <c r="B1354" i="27"/>
  <c r="C65" i="27"/>
  <c r="E1586" i="27"/>
  <c r="D1672" i="27"/>
  <c r="B686" i="27"/>
  <c r="C409" i="27"/>
  <c r="C487" i="27"/>
  <c r="A453" i="27"/>
  <c r="D426" i="27"/>
  <c r="B591" i="27"/>
  <c r="C640" i="27"/>
  <c r="E1131" i="27"/>
  <c r="D1216" i="27"/>
  <c r="E148" i="27"/>
  <c r="B1274" i="27"/>
  <c r="A1352" i="27"/>
  <c r="D523" i="27"/>
  <c r="E1376" i="27"/>
  <c r="A280" i="27"/>
  <c r="A498" i="27"/>
  <c r="D579" i="27"/>
  <c r="E1097" i="27"/>
  <c r="A978" i="27"/>
  <c r="D373" i="27"/>
  <c r="B1262" i="27"/>
  <c r="C1299" i="27"/>
  <c r="C574" i="27"/>
  <c r="C1203" i="27"/>
  <c r="E12" i="27"/>
  <c r="C672" i="27"/>
  <c r="E517" i="27"/>
  <c r="C151" i="27"/>
  <c r="C1199" i="27"/>
  <c r="D1562" i="27"/>
  <c r="A1465" i="27"/>
  <c r="A1234" i="27"/>
  <c r="B1580" i="27"/>
  <c r="C107" i="27"/>
  <c r="D270" i="27"/>
  <c r="A524" i="27"/>
  <c r="A674" i="27"/>
  <c r="A1290" i="27"/>
  <c r="D982" i="27"/>
  <c r="D1089" i="27"/>
  <c r="E666" i="27"/>
  <c r="B663" i="27"/>
  <c r="E440" i="27"/>
  <c r="D258" i="27"/>
  <c r="E175" i="27"/>
  <c r="B362" i="27"/>
  <c r="D257" i="27"/>
  <c r="C1007" i="27"/>
  <c r="D1032" i="27"/>
  <c r="E1334" i="27"/>
  <c r="D1587" i="27"/>
  <c r="A484" i="27"/>
  <c r="E1375" i="27"/>
  <c r="D1331" i="27"/>
  <c r="D504" i="27"/>
  <c r="A131" i="27"/>
  <c r="E697" i="27"/>
  <c r="B352" i="27"/>
  <c r="C664" i="27"/>
  <c r="B125" i="27"/>
  <c r="A22" i="27"/>
  <c r="E1551" i="27"/>
  <c r="E750" i="27"/>
  <c r="D945" i="27"/>
  <c r="A1083" i="27"/>
  <c r="D33" i="27"/>
  <c r="A69" i="27"/>
  <c r="E766" i="27"/>
  <c r="E1207" i="27"/>
  <c r="A767" i="27"/>
  <c r="B627" i="27"/>
  <c r="E1237" i="27"/>
  <c r="D1265" i="27"/>
  <c r="B873" i="27"/>
  <c r="C1200" i="27"/>
  <c r="D528" i="27"/>
  <c r="C43" i="27"/>
  <c r="E1549" i="27"/>
  <c r="D55" i="27"/>
  <c r="A1293" i="27"/>
  <c r="C1456" i="27"/>
  <c r="A584" i="27"/>
  <c r="C139" i="27"/>
  <c r="D203" i="27"/>
  <c r="D776" i="27"/>
  <c r="C34" i="27"/>
  <c r="B1485" i="27"/>
  <c r="A1735" i="27"/>
  <c r="E1656" i="27"/>
  <c r="B599" i="27"/>
  <c r="E486" i="27"/>
  <c r="E156" i="27"/>
  <c r="C754" i="27"/>
  <c r="C727" i="27"/>
  <c r="A339" i="27"/>
  <c r="B670" i="27"/>
  <c r="D1594" i="27"/>
  <c r="D1143" i="27"/>
  <c r="E286" i="27"/>
  <c r="E1213" i="27"/>
  <c r="D101" i="27"/>
  <c r="E1104" i="27"/>
  <c r="C1400" i="27"/>
  <c r="C951" i="27"/>
  <c r="C1619" i="27"/>
  <c r="B589" i="27"/>
  <c r="E746" i="27"/>
  <c r="D854" i="27"/>
  <c r="B1038" i="27"/>
  <c r="C278" i="27"/>
  <c r="B1061" i="27"/>
  <c r="E36" i="27"/>
  <c r="B401" i="27"/>
  <c r="A1273" i="27"/>
  <c r="D1301" i="27"/>
  <c r="A1406" i="27"/>
  <c r="E1030" i="27"/>
  <c r="A109" i="27"/>
  <c r="E705" i="27"/>
  <c r="C1220" i="27"/>
  <c r="D1094" i="27"/>
  <c r="D41" i="27"/>
  <c r="B1313" i="27"/>
  <c r="E549" i="27"/>
  <c r="C1169" i="27"/>
  <c r="C379" i="27"/>
  <c r="D1039" i="27"/>
  <c r="C316" i="27"/>
  <c r="C732" i="27"/>
  <c r="A242" i="27"/>
  <c r="D1357" i="27"/>
  <c r="E1435" i="27"/>
  <c r="B415" i="27"/>
  <c r="E1148" i="27"/>
  <c r="B804" i="27"/>
  <c r="C1446" i="27"/>
  <c r="A1256" i="27"/>
  <c r="A1471" i="27"/>
  <c r="C715" i="27"/>
  <c r="B671" i="27"/>
  <c r="A920" i="27"/>
  <c r="C491" i="27"/>
  <c r="E1727" i="27"/>
  <c r="D1460" i="27"/>
  <c r="C1346" i="27"/>
  <c r="E52" i="27"/>
  <c r="A427" i="27"/>
  <c r="D778" i="27"/>
  <c r="A543" i="27"/>
  <c r="E65" i="27"/>
  <c r="C1586" i="27"/>
  <c r="C1672" i="27"/>
  <c r="B468" i="27"/>
  <c r="D686" i="27"/>
  <c r="A409" i="27"/>
  <c r="E1330" i="27"/>
  <c r="E487" i="27"/>
  <c r="B453" i="27"/>
  <c r="A810" i="27"/>
  <c r="E426" i="27"/>
  <c r="A591" i="27"/>
  <c r="A392" i="27"/>
  <c r="B640" i="27"/>
  <c r="D1131" i="27"/>
  <c r="C420" i="27"/>
  <c r="B1216" i="27"/>
  <c r="C148" i="27"/>
  <c r="C1427" i="27"/>
  <c r="D1274" i="27"/>
  <c r="E1352" i="27"/>
  <c r="A787" i="27"/>
  <c r="A523" i="27"/>
  <c r="C1376" i="27"/>
  <c r="E717" i="27"/>
  <c r="D280" i="27"/>
  <c r="D498" i="27"/>
  <c r="A1318" i="27"/>
  <c r="C579" i="27"/>
  <c r="B1097" i="27"/>
  <c r="B1112" i="27"/>
  <c r="E978" i="27"/>
  <c r="C373" i="27"/>
  <c r="A755" i="27"/>
  <c r="C1262" i="27"/>
  <c r="E1299" i="27"/>
  <c r="D116" i="27"/>
  <c r="A574" i="27"/>
  <c r="E1203" i="27"/>
  <c r="C1659" i="27"/>
  <c r="C12" i="27"/>
  <c r="A672" i="27"/>
  <c r="D358" i="27"/>
  <c r="A517" i="27"/>
  <c r="A151" i="27"/>
  <c r="C241" i="27"/>
  <c r="E1199" i="27"/>
  <c r="C1562" i="27"/>
  <c r="B485" i="27"/>
  <c r="C1465" i="27"/>
  <c r="B1234" i="27"/>
  <c r="E199" i="27"/>
  <c r="C1580" i="27"/>
  <c r="E107" i="27"/>
  <c r="D1592" i="27"/>
  <c r="E270" i="27"/>
  <c r="B524" i="27"/>
  <c r="B27" i="27"/>
  <c r="C674" i="27"/>
  <c r="E1290" i="27"/>
  <c r="E31" i="27"/>
  <c r="C982" i="27"/>
  <c r="C1089" i="27"/>
  <c r="A105" i="27"/>
  <c r="A666" i="27"/>
  <c r="E663" i="27"/>
  <c r="C733" i="27"/>
  <c r="A440" i="27"/>
  <c r="B258" i="27"/>
  <c r="B363" i="27"/>
  <c r="B175" i="27"/>
  <c r="A362" i="27"/>
  <c r="A625" i="27"/>
  <c r="B257" i="27"/>
  <c r="D1007" i="27"/>
  <c r="B325" i="27"/>
  <c r="E1032" i="27"/>
  <c r="A1334" i="27"/>
  <c r="D557" i="27"/>
  <c r="E1587" i="27"/>
  <c r="C484" i="27"/>
  <c r="D1612" i="27"/>
  <c r="C1375" i="27"/>
  <c r="A1331" i="27"/>
  <c r="D431" i="27"/>
  <c r="C504" i="27"/>
  <c r="B131" i="27"/>
  <c r="C1459" i="27"/>
  <c r="D697" i="27"/>
  <c r="C352" i="27"/>
  <c r="D1730" i="27"/>
  <c r="B664" i="27"/>
  <c r="D125" i="27"/>
  <c r="A815" i="27"/>
  <c r="C22" i="27"/>
  <c r="D1551" i="27"/>
  <c r="A1698" i="27"/>
  <c r="C750" i="27"/>
  <c r="A945" i="27"/>
  <c r="E1690" i="27"/>
  <c r="C1083" i="27"/>
  <c r="B33" i="27"/>
  <c r="D1597" i="27"/>
  <c r="C69" i="27"/>
  <c r="A766" i="27"/>
  <c r="D261" i="27"/>
  <c r="A1207" i="27"/>
  <c r="D767" i="27"/>
  <c r="E1665" i="27"/>
  <c r="C627" i="27"/>
  <c r="B1237" i="27"/>
  <c r="D1736" i="27"/>
  <c r="A1265" i="27"/>
  <c r="D873" i="27"/>
  <c r="D1344" i="27"/>
  <c r="A1200" i="27"/>
  <c r="A528" i="27"/>
  <c r="C830" i="27"/>
  <c r="D43" i="27"/>
  <c r="B1549" i="27"/>
  <c r="B1700" i="27"/>
  <c r="A55" i="27"/>
  <c r="E1293" i="27"/>
  <c r="B1503" i="27"/>
  <c r="A1456" i="27"/>
  <c r="E584" i="27"/>
  <c r="B153" i="27"/>
  <c r="D139" i="27"/>
  <c r="C203" i="27"/>
  <c r="B997" i="27"/>
  <c r="E776" i="27"/>
  <c r="B34" i="27"/>
  <c r="D1277" i="27"/>
  <c r="A1485" i="27"/>
  <c r="C1735" i="27"/>
  <c r="C1316" i="27"/>
  <c r="D1656" i="27"/>
  <c r="C599" i="27"/>
  <c r="E636" i="27"/>
  <c r="D486" i="27"/>
  <c r="C156" i="27"/>
  <c r="E925" i="27"/>
  <c r="D754" i="27"/>
  <c r="B727" i="27"/>
  <c r="C1685" i="27"/>
  <c r="C339" i="27"/>
  <c r="E670" i="27"/>
  <c r="B1710" i="27"/>
  <c r="A1594" i="27"/>
  <c r="B1143" i="27"/>
  <c r="B1287" i="27"/>
  <c r="C621" i="27"/>
  <c r="D943" i="27"/>
  <c r="B429" i="27"/>
  <c r="C1613" i="27"/>
  <c r="D32" i="27"/>
  <c r="C57" i="27"/>
  <c r="B604" i="27"/>
  <c r="C41" i="27"/>
  <c r="D1313" i="27"/>
  <c r="D549" i="27"/>
  <c r="D1169" i="27"/>
  <c r="C1243" i="27"/>
  <c r="E303" i="27"/>
  <c r="B1039" i="27"/>
  <c r="E316" i="27"/>
  <c r="D732" i="27"/>
  <c r="C242" i="27"/>
  <c r="A1466" i="27"/>
  <c r="A1435" i="27"/>
  <c r="E415" i="27"/>
  <c r="D1148" i="27"/>
  <c r="A218" i="27"/>
  <c r="E1446" i="27"/>
  <c r="B1256" i="27"/>
  <c r="D1471" i="27"/>
  <c r="B858" i="27"/>
  <c r="A671" i="27"/>
  <c r="B920" i="27"/>
  <c r="B491" i="27"/>
  <c r="A1739" i="27"/>
  <c r="C1392" i="27"/>
  <c r="A1727" i="27"/>
  <c r="E1460" i="27"/>
  <c r="C52" i="27"/>
  <c r="D427" i="27"/>
  <c r="D837" i="27"/>
  <c r="A870" i="27"/>
  <c r="E543" i="27"/>
  <c r="E575" i="27"/>
  <c r="D1222" i="27"/>
  <c r="E1672" i="27"/>
  <c r="A468" i="27"/>
  <c r="B409" i="27"/>
  <c r="B1330" i="27"/>
  <c r="D453" i="27"/>
  <c r="C810" i="27"/>
  <c r="D591" i="27"/>
  <c r="C392" i="27"/>
  <c r="A1131" i="27"/>
  <c r="E420" i="27"/>
  <c r="D148" i="27"/>
  <c r="A1427" i="27"/>
  <c r="B1352" i="27"/>
  <c r="B787" i="27"/>
  <c r="A1376" i="27"/>
  <c r="B717" i="27"/>
  <c r="E498" i="27"/>
  <c r="C1318" i="27"/>
  <c r="D1097" i="27"/>
  <c r="E1112" i="27"/>
  <c r="E373" i="27"/>
  <c r="D755" i="27"/>
  <c r="A1299" i="27"/>
  <c r="B116" i="27"/>
  <c r="D1203" i="27"/>
  <c r="D1659" i="27"/>
  <c r="D672" i="27"/>
  <c r="C358" i="27"/>
  <c r="E151" i="27"/>
  <c r="A241" i="27"/>
  <c r="A1562" i="27"/>
  <c r="A485" i="27"/>
  <c r="E1234" i="27"/>
  <c r="D199" i="27"/>
  <c r="A107" i="27"/>
  <c r="C1592" i="27"/>
  <c r="C524" i="27"/>
  <c r="D27" i="27"/>
  <c r="D1290" i="27"/>
  <c r="C31" i="27"/>
  <c r="A1089" i="27"/>
  <c r="E105" i="27"/>
  <c r="C663" i="27"/>
  <c r="A733" i="27"/>
  <c r="A258" i="27"/>
  <c r="D363" i="27"/>
  <c r="D362" i="27"/>
  <c r="C625" i="27"/>
  <c r="A1007" i="27"/>
  <c r="E325" i="27"/>
  <c r="C1334" i="27"/>
  <c r="A557" i="27"/>
  <c r="B484" i="27"/>
  <c r="B1612" i="27"/>
  <c r="C1331" i="27"/>
  <c r="E431" i="27"/>
  <c r="E131" i="27"/>
  <c r="D1459" i="27"/>
  <c r="E352" i="27"/>
  <c r="B1730" i="27"/>
  <c r="A125" i="27"/>
  <c r="E815" i="27"/>
  <c r="A1551" i="27"/>
  <c r="D1698" i="27"/>
  <c r="C945" i="27"/>
  <c r="D1690" i="27"/>
  <c r="C33" i="27"/>
  <c r="A1597" i="27"/>
  <c r="C766" i="27"/>
  <c r="E261" i="27"/>
  <c r="B767" i="27"/>
  <c r="B1665" i="27"/>
  <c r="D1237" i="27"/>
  <c r="E1736" i="27"/>
  <c r="A873" i="27"/>
  <c r="E1344" i="27"/>
  <c r="B528" i="27"/>
  <c r="A830" i="27"/>
  <c r="D1549" i="27"/>
  <c r="D1700" i="27"/>
  <c r="D1293" i="27"/>
  <c r="A1503" i="27"/>
  <c r="C584" i="27"/>
  <c r="A153" i="27"/>
  <c r="B203" i="27"/>
  <c r="D997" i="27"/>
  <c r="E34" i="27"/>
  <c r="A1277" i="27"/>
  <c r="E1287" i="27"/>
  <c r="A621" i="27"/>
  <c r="D690" i="27"/>
  <c r="C429" i="27"/>
  <c r="E1613" i="27"/>
  <c r="E32" i="27"/>
  <c r="D57" i="27"/>
  <c r="D604" i="27"/>
  <c r="B41" i="27"/>
  <c r="C1313" i="27"/>
  <c r="C232" i="27"/>
  <c r="E1243" i="27"/>
  <c r="C303" i="27"/>
  <c r="B410" i="27"/>
  <c r="C916" i="27"/>
  <c r="E242" i="27"/>
  <c r="B1466" i="27"/>
  <c r="E164" i="27"/>
  <c r="C415" i="27"/>
  <c r="C1148" i="27"/>
  <c r="E218" i="27"/>
  <c r="C7" i="27"/>
  <c r="C1256" i="27"/>
  <c r="C1471" i="27"/>
  <c r="E858" i="27"/>
  <c r="B647" i="27"/>
  <c r="C920" i="27"/>
  <c r="A491" i="27"/>
  <c r="E1739" i="27"/>
  <c r="A1392" i="27"/>
  <c r="D1727" i="27"/>
  <c r="A256" i="27"/>
  <c r="D52" i="27"/>
  <c r="B118" i="27"/>
  <c r="E837" i="27"/>
  <c r="C870" i="27"/>
  <c r="C543" i="27"/>
  <c r="B575" i="27"/>
  <c r="C1222" i="27"/>
  <c r="B193" i="27"/>
  <c r="B1672" i="27"/>
  <c r="C468" i="27"/>
  <c r="C317" i="27"/>
  <c r="E409" i="27"/>
  <c r="D1330" i="27"/>
  <c r="B474" i="27"/>
  <c r="C453" i="27"/>
  <c r="D810" i="27"/>
  <c r="A176" i="27"/>
  <c r="E591" i="27"/>
  <c r="B392" i="27"/>
  <c r="A1005" i="27"/>
  <c r="C1131" i="27"/>
  <c r="B420" i="27"/>
  <c r="B138" i="27"/>
  <c r="A148" i="27"/>
  <c r="D1427" i="27"/>
  <c r="B1349" i="27"/>
  <c r="D1352" i="27"/>
  <c r="D787" i="27"/>
  <c r="C217" i="27"/>
  <c r="D1376" i="27"/>
  <c r="D717" i="27"/>
  <c r="C762" i="27"/>
  <c r="C498" i="27"/>
  <c r="D1318" i="27"/>
  <c r="C198" i="27"/>
  <c r="C1097" i="27"/>
  <c r="D1112" i="27"/>
  <c r="A562" i="27"/>
  <c r="B373" i="27"/>
  <c r="C755" i="27"/>
  <c r="A1457" i="27"/>
  <c r="B1299" i="27"/>
  <c r="A116" i="27"/>
  <c r="C1498" i="27"/>
  <c r="B1203" i="27"/>
  <c r="B1659" i="27"/>
  <c r="A250" i="27"/>
  <c r="B672" i="27"/>
  <c r="A358" i="27"/>
  <c r="B863" i="27"/>
  <c r="D151" i="27"/>
  <c r="D241" i="27"/>
  <c r="C979" i="27"/>
  <c r="E1562" i="27"/>
  <c r="E485" i="27"/>
  <c r="D399" i="27"/>
  <c r="D1234" i="27"/>
  <c r="C199" i="27"/>
  <c r="E1582" i="27"/>
  <c r="B107" i="27"/>
  <c r="B1592" i="27"/>
  <c r="E1360" i="27"/>
  <c r="E524" i="27"/>
  <c r="C27" i="27"/>
  <c r="C1084" i="27"/>
  <c r="C1290" i="27"/>
  <c r="D31" i="27"/>
  <c r="E236" i="27"/>
  <c r="B1089" i="27"/>
  <c r="C105" i="27"/>
  <c r="D1178" i="27"/>
  <c r="D663" i="27"/>
  <c r="D733" i="27"/>
  <c r="D90" i="27"/>
  <c r="E258" i="27"/>
  <c r="A363" i="27"/>
  <c r="A147" i="27"/>
  <c r="C362" i="27"/>
  <c r="D625" i="27"/>
  <c r="B1396" i="27"/>
  <c r="B1007" i="27"/>
  <c r="C325" i="27"/>
  <c r="A879" i="27"/>
  <c r="B1334" i="27"/>
  <c r="E557" i="27"/>
  <c r="A482" i="27"/>
  <c r="E484" i="27"/>
  <c r="C1612" i="27"/>
  <c r="B1398" i="27"/>
  <c r="E1331" i="27"/>
  <c r="C431" i="27"/>
  <c r="A582" i="27"/>
  <c r="D131" i="27"/>
  <c r="E1459" i="27"/>
  <c r="B874" i="27"/>
  <c r="D352" i="27"/>
  <c r="A1730" i="27"/>
  <c r="D1122" i="27"/>
  <c r="C125" i="27"/>
  <c r="D815" i="27"/>
  <c r="D923" i="27"/>
  <c r="C1551" i="27"/>
  <c r="B1698" i="27"/>
  <c r="E1529" i="27"/>
  <c r="E945" i="27"/>
  <c r="B1690" i="27"/>
  <c r="A1345" i="27"/>
  <c r="E33" i="27"/>
  <c r="B1597" i="27"/>
  <c r="B1223" i="27"/>
  <c r="D766" i="27"/>
  <c r="C261" i="27"/>
  <c r="B476" i="27"/>
  <c r="E767" i="27"/>
  <c r="D1665" i="27"/>
  <c r="D281" i="27"/>
  <c r="C1237" i="27"/>
  <c r="B1736" i="27"/>
  <c r="A285" i="27"/>
  <c r="E873" i="27"/>
  <c r="B1344" i="27"/>
  <c r="D1689" i="27"/>
  <c r="E528" i="27"/>
  <c r="E830" i="27"/>
  <c r="B747" i="27"/>
  <c r="C1549" i="27"/>
  <c r="E1700" i="27"/>
  <c r="C464" i="27"/>
  <c r="B1293" i="27"/>
  <c r="C1503" i="27"/>
  <c r="B711" i="27"/>
  <c r="B584" i="27"/>
  <c r="D153" i="27"/>
  <c r="C1522" i="27"/>
  <c r="E203" i="27"/>
  <c r="C997" i="27"/>
  <c r="A534" i="27"/>
  <c r="A34" i="27"/>
  <c r="B1277" i="27"/>
  <c r="C1282" i="27"/>
  <c r="E1735" i="27"/>
  <c r="B1316" i="27"/>
  <c r="E384" i="27"/>
  <c r="D599" i="27"/>
  <c r="A636" i="27"/>
  <c r="B291" i="27"/>
  <c r="D156" i="27"/>
  <c r="C925" i="27"/>
  <c r="A956" i="27"/>
  <c r="D727" i="27"/>
  <c r="D1685" i="27"/>
  <c r="A129" i="27"/>
  <c r="C670" i="27"/>
  <c r="C1710" i="27"/>
  <c r="E47" i="27"/>
  <c r="C1143" i="27"/>
  <c r="E288" i="27"/>
  <c r="A682" i="27"/>
  <c r="D1213" i="27"/>
  <c r="A1395" i="27"/>
  <c r="A450" i="27"/>
  <c r="A1104" i="27"/>
  <c r="B447" i="27"/>
  <c r="C48" i="27"/>
  <c r="D951" i="27"/>
  <c r="B1640" i="27"/>
  <c r="E449" i="27"/>
  <c r="A589" i="27"/>
  <c r="A1545" i="27"/>
  <c r="B634" i="27"/>
  <c r="E854" i="27"/>
  <c r="B864" i="27"/>
  <c r="A1561" i="27"/>
  <c r="A278" i="27"/>
  <c r="C675" i="27"/>
  <c r="B473" i="27"/>
  <c r="C36" i="27"/>
  <c r="D989" i="27"/>
  <c r="E120" i="27"/>
  <c r="D1273" i="27"/>
  <c r="B677" i="27"/>
  <c r="B1691" i="27"/>
  <c r="B423" i="27"/>
  <c r="C1114" i="27"/>
  <c r="A838" i="27"/>
  <c r="B16" i="27"/>
  <c r="A1034" i="27"/>
  <c r="C931" i="27"/>
  <c r="A1286" i="27"/>
  <c r="B434" i="27"/>
  <c r="B17" i="27"/>
  <c r="B1613" i="27"/>
  <c r="A32" i="27"/>
  <c r="A246" i="27"/>
  <c r="C202" i="27"/>
  <c r="E645" i="27"/>
  <c r="D771" i="27"/>
  <c r="D232" i="27"/>
  <c r="A1243" i="27"/>
  <c r="D111" i="27"/>
  <c r="A410" i="27"/>
  <c r="D916" i="27"/>
  <c r="D1681" i="27"/>
  <c r="C1466" i="27"/>
  <c r="C164" i="27"/>
  <c r="E1495" i="27"/>
  <c r="B218" i="27"/>
  <c r="D7" i="27"/>
  <c r="E569" i="27"/>
  <c r="E1471" i="27"/>
  <c r="A858" i="27"/>
  <c r="D647" i="27"/>
  <c r="D846" i="27"/>
  <c r="B1739" i="27"/>
  <c r="B1392" i="27"/>
  <c r="A469" i="27"/>
  <c r="B256" i="27"/>
  <c r="B52" i="27"/>
  <c r="D852" i="27"/>
  <c r="C118" i="27"/>
  <c r="A837" i="27"/>
  <c r="B870" i="27"/>
  <c r="D543" i="27"/>
  <c r="D575" i="27"/>
  <c r="A1222" i="27"/>
  <c r="D193" i="27"/>
  <c r="E468" i="27"/>
  <c r="B317" i="27"/>
  <c r="C1330" i="27"/>
  <c r="D474" i="27"/>
  <c r="B810" i="27"/>
  <c r="D176" i="27"/>
  <c r="D392" i="27"/>
  <c r="C1005" i="27"/>
  <c r="A420" i="27"/>
  <c r="A138" i="27"/>
  <c r="B1427" i="27"/>
  <c r="E1349" i="27"/>
  <c r="C787" i="27"/>
  <c r="D217" i="27"/>
  <c r="C717" i="27"/>
  <c r="D762" i="27"/>
  <c r="E1318" i="27"/>
  <c r="D198" i="27"/>
  <c r="A1112" i="27"/>
  <c r="D562" i="27"/>
  <c r="B755" i="27"/>
  <c r="B1457" i="27"/>
  <c r="C116" i="27"/>
  <c r="B1498" i="27"/>
  <c r="A1659" i="27"/>
  <c r="E250" i="27"/>
  <c r="B358" i="27"/>
  <c r="C863" i="27"/>
  <c r="E241" i="27"/>
  <c r="E979" i="27"/>
  <c r="C485" i="27"/>
  <c r="B399" i="27"/>
  <c r="A199" i="27"/>
  <c r="B1582" i="27"/>
  <c r="E1592" i="27"/>
  <c r="D1360" i="27"/>
  <c r="A27" i="27"/>
  <c r="A1084" i="27"/>
  <c r="B31" i="27"/>
  <c r="D236" i="27"/>
  <c r="D105" i="27"/>
  <c r="A1178" i="27"/>
  <c r="E733" i="27"/>
  <c r="E90" i="27"/>
  <c r="E363" i="27"/>
  <c r="D147" i="27"/>
  <c r="B625" i="27"/>
  <c r="D1396" i="27"/>
  <c r="D325" i="27"/>
  <c r="E879" i="27"/>
  <c r="C557" i="27"/>
  <c r="D482" i="27"/>
  <c r="A1612" i="27"/>
  <c r="E1398" i="27"/>
  <c r="A431" i="27"/>
  <c r="E582" i="27"/>
  <c r="A1459" i="27"/>
  <c r="E874" i="27"/>
  <c r="C1730" i="27"/>
  <c r="A1122" i="27"/>
  <c r="C815" i="27"/>
  <c r="A923" i="27"/>
  <c r="C1698" i="27"/>
  <c r="D1529" i="27"/>
  <c r="C1690" i="27"/>
  <c r="B1345" i="27"/>
  <c r="C1597" i="27"/>
  <c r="A1223" i="27"/>
  <c r="A261" i="27"/>
  <c r="D476" i="27"/>
  <c r="C1665" i="27"/>
  <c r="A281" i="27"/>
  <c r="A1736" i="27"/>
  <c r="B285" i="27"/>
  <c r="C1344" i="27"/>
  <c r="B1689" i="27"/>
  <c r="D830" i="27"/>
  <c r="E747" i="27"/>
  <c r="C1700" i="27"/>
  <c r="A464" i="27"/>
  <c r="D1503" i="27"/>
  <c r="E711" i="27"/>
  <c r="C153" i="27"/>
  <c r="D1522" i="27"/>
  <c r="E997" i="27"/>
  <c r="E534" i="27"/>
  <c r="E1277" i="27"/>
  <c r="A1282" i="27"/>
  <c r="A1316" i="27"/>
  <c r="C384" i="27"/>
  <c r="D636" i="27"/>
  <c r="A291" i="27"/>
  <c r="A925" i="27"/>
  <c r="B956" i="27"/>
  <c r="B1685" i="27"/>
  <c r="B129" i="27"/>
  <c r="E1710" i="27"/>
  <c r="B47" i="27"/>
  <c r="E289" i="27"/>
  <c r="C434" i="27"/>
  <c r="A143" i="27"/>
  <c r="E463" i="27"/>
  <c r="A525" i="27"/>
  <c r="A424" i="27"/>
  <c r="A734" i="27"/>
  <c r="B246" i="27"/>
  <c r="E202" i="27"/>
  <c r="B645" i="27"/>
  <c r="E771" i="27"/>
  <c r="E232" i="27"/>
  <c r="B1144" i="27"/>
  <c r="C111" i="27"/>
  <c r="D410" i="27"/>
  <c r="E916" i="27"/>
  <c r="A1681" i="27"/>
  <c r="E1020" i="27"/>
  <c r="C1045" i="27"/>
  <c r="A164" i="27"/>
  <c r="C1495" i="27"/>
  <c r="B432" i="27"/>
  <c r="B7" i="27"/>
  <c r="A569" i="27"/>
  <c r="C699" i="27"/>
  <c r="C647" i="27"/>
  <c r="A846" i="27"/>
  <c r="C821" i="27"/>
  <c r="E1173" i="27"/>
  <c r="B1215" i="27"/>
  <c r="E469" i="27"/>
  <c r="D256" i="27"/>
  <c r="A948" i="27"/>
  <c r="B852" i="27"/>
  <c r="E118" i="27"/>
  <c r="C837" i="27"/>
  <c r="E870" i="27"/>
  <c r="A575" i="27"/>
  <c r="B1222" i="27"/>
  <c r="E193" i="27"/>
  <c r="D1060" i="27"/>
  <c r="D468" i="27"/>
  <c r="E317" i="27"/>
  <c r="C1190" i="27"/>
  <c r="A1330" i="27"/>
  <c r="A474" i="27"/>
  <c r="C168" i="27"/>
  <c r="E810" i="27"/>
  <c r="B176" i="27"/>
  <c r="B1497" i="27"/>
  <c r="E392" i="27"/>
  <c r="D1005" i="27"/>
  <c r="B372" i="27"/>
  <c r="D420" i="27"/>
  <c r="D138" i="27"/>
  <c r="C1664" i="27"/>
  <c r="E1427" i="27"/>
  <c r="D1349" i="27"/>
  <c r="D137" i="27"/>
  <c r="E787" i="27"/>
  <c r="B217" i="27"/>
  <c r="C1049" i="27"/>
  <c r="A717" i="27"/>
  <c r="B762" i="27"/>
  <c r="C430" i="27"/>
  <c r="B1318" i="27"/>
  <c r="A198" i="27"/>
  <c r="A1332" i="27"/>
  <c r="C1112" i="27"/>
  <c r="E562" i="27"/>
  <c r="B64" i="27"/>
  <c r="E755" i="27"/>
  <c r="C1457" i="27"/>
  <c r="D566" i="27"/>
  <c r="E116" i="27"/>
  <c r="E1498" i="27"/>
  <c r="B1697" i="27"/>
  <c r="E1659" i="27"/>
  <c r="C250" i="27"/>
  <c r="E660" i="27"/>
  <c r="E358" i="27"/>
  <c r="A863" i="27"/>
  <c r="D1631" i="27"/>
  <c r="B241" i="27"/>
  <c r="D979" i="27"/>
  <c r="B550" i="27"/>
  <c r="D485" i="27"/>
  <c r="A399" i="27"/>
  <c r="A1577" i="27"/>
  <c r="B199" i="27"/>
  <c r="A1582" i="27"/>
  <c r="D1263" i="27"/>
  <c r="A1592" i="27"/>
  <c r="A1360" i="27"/>
  <c r="D618" i="27"/>
  <c r="E27" i="27"/>
  <c r="E1084" i="27"/>
  <c r="B501" i="27"/>
  <c r="A31" i="27"/>
  <c r="B236" i="27"/>
  <c r="C814" i="27"/>
  <c r="B105" i="27"/>
  <c r="C1178" i="27"/>
  <c r="E668" i="27"/>
  <c r="B733" i="27"/>
  <c r="C90" i="27"/>
  <c r="E1074" i="27"/>
  <c r="C363" i="27"/>
  <c r="C147" i="27"/>
  <c r="C1078" i="27"/>
  <c r="E625" i="27"/>
  <c r="C1396" i="27"/>
  <c r="B357" i="27"/>
  <c r="A325" i="27"/>
  <c r="C879" i="27"/>
  <c r="E383" i="27"/>
  <c r="B557" i="27"/>
  <c r="E482" i="27"/>
  <c r="B1356" i="27"/>
  <c r="E1612" i="27"/>
  <c r="D1398" i="27"/>
  <c r="C1130" i="27"/>
  <c r="B431" i="27"/>
  <c r="D582" i="27"/>
  <c r="A1372" i="27"/>
  <c r="B1459" i="27"/>
  <c r="A874" i="27"/>
  <c r="B301" i="27"/>
  <c r="E1730" i="27"/>
  <c r="C1122" i="27"/>
  <c r="D522" i="27"/>
  <c r="B815" i="27"/>
  <c r="E923" i="27"/>
  <c r="A1518" i="27"/>
  <c r="E1698" i="27"/>
  <c r="A1529" i="27"/>
  <c r="C918" i="27"/>
  <c r="A1690" i="27"/>
  <c r="E1345" i="27"/>
  <c r="E615" i="27"/>
  <c r="E1597" i="27"/>
  <c r="E1223" i="27"/>
  <c r="C1209" i="27"/>
  <c r="B261" i="27"/>
  <c r="E476" i="27"/>
  <c r="B1506" i="27"/>
  <c r="A1665" i="27"/>
  <c r="B281" i="27"/>
  <c r="C1436" i="27"/>
  <c r="C1736" i="27"/>
  <c r="D285" i="27"/>
  <c r="E1308" i="27"/>
  <c r="A1344" i="27"/>
  <c r="E1689" i="27"/>
  <c r="E39" i="27"/>
  <c r="B830" i="27"/>
  <c r="C747" i="27"/>
  <c r="D1575" i="27"/>
  <c r="A1700" i="27"/>
  <c r="D464" i="27"/>
  <c r="A273" i="27"/>
  <c r="E1503" i="27"/>
  <c r="A711" i="27"/>
  <c r="A1581" i="27"/>
  <c r="E153" i="27"/>
  <c r="A1522" i="27"/>
  <c r="E314" i="27"/>
  <c r="A997" i="27"/>
  <c r="B534" i="27"/>
  <c r="B1384" i="27"/>
  <c r="C1277" i="27"/>
  <c r="B1282" i="27"/>
  <c r="C60" i="27"/>
  <c r="E1316" i="27"/>
  <c r="D384" i="27"/>
  <c r="E844" i="27"/>
  <c r="B636" i="27"/>
  <c r="E291" i="27"/>
  <c r="D836" i="27"/>
  <c r="D925" i="27"/>
  <c r="C956" i="27"/>
  <c r="E103" i="27"/>
  <c r="E1685" i="27"/>
  <c r="C129" i="27"/>
  <c r="A812" i="27"/>
  <c r="A1710" i="27"/>
  <c r="D47" i="27"/>
  <c r="C1632" i="27"/>
  <c r="A288" i="27"/>
  <c r="C682" i="27"/>
  <c r="E144" i="27"/>
  <c r="B1395" i="27"/>
  <c r="D450" i="27"/>
  <c r="A190" i="27"/>
  <c r="E447" i="27"/>
  <c r="A48" i="27"/>
  <c r="E1483" i="27"/>
  <c r="D1583" i="27"/>
  <c r="A1711" i="27"/>
  <c r="A983" i="27"/>
  <c r="B286" i="27"/>
  <c r="B48" i="27"/>
  <c r="D1619" i="27"/>
  <c r="C1545" i="27"/>
  <c r="A854" i="27"/>
  <c r="D675" i="27"/>
  <c r="D840" i="27"/>
  <c r="A1691" i="27"/>
  <c r="A1278" i="27"/>
  <c r="C1236" i="27"/>
  <c r="A346" i="27"/>
  <c r="D454" i="27"/>
  <c r="B1115" i="27"/>
  <c r="B442" i="27"/>
  <c r="B1740" i="27"/>
  <c r="A21" i="27"/>
  <c r="D259" i="27"/>
  <c r="C442" i="27"/>
  <c r="D1581" i="27"/>
  <c r="E599" i="27"/>
  <c r="B450" i="27"/>
  <c r="D1363" i="27"/>
  <c r="E1545" i="27"/>
  <c r="E1561" i="27"/>
  <c r="B675" i="27"/>
  <c r="A36" i="27"/>
  <c r="C401" i="27"/>
  <c r="C161" i="27"/>
  <c r="C1691" i="27"/>
  <c r="E808" i="27"/>
  <c r="D1278" i="27"/>
  <c r="C828" i="27"/>
  <c r="D532" i="27"/>
  <c r="D946" i="27"/>
  <c r="D714" i="27"/>
  <c r="B1236" i="27"/>
  <c r="C1328" i="27"/>
  <c r="D346" i="27"/>
  <c r="A508" i="27"/>
  <c r="C454" i="27"/>
  <c r="A1453" i="27"/>
  <c r="A1224" i="27"/>
  <c r="C915" i="27"/>
  <c r="B1461" i="27"/>
  <c r="D1680" i="27"/>
  <c r="D844" i="27"/>
  <c r="D1323" i="27"/>
  <c r="D682" i="27"/>
  <c r="C707" i="27"/>
  <c r="B1363" i="27"/>
  <c r="C449" i="27"/>
  <c r="B1545" i="27"/>
  <c r="D368" i="27"/>
  <c r="C1561" i="27"/>
  <c r="E675" i="27"/>
  <c r="D401" i="27"/>
  <c r="B161" i="27"/>
  <c r="E1691" i="27"/>
  <c r="B808" i="27"/>
  <c r="D828" i="27"/>
  <c r="A532" i="27"/>
  <c r="A946" i="27"/>
  <c r="E1236" i="27"/>
  <c r="D1328" i="27"/>
  <c r="E508" i="27"/>
  <c r="A335" i="27"/>
  <c r="E259" i="27"/>
  <c r="E1453" i="27"/>
  <c r="E1115" i="27"/>
  <c r="D1224" i="27"/>
  <c r="E442" i="27"/>
  <c r="B915" i="27"/>
  <c r="E1740" i="27"/>
  <c r="E853" i="27"/>
  <c r="E21" i="27"/>
  <c r="D670" i="27"/>
  <c r="A888" i="27"/>
  <c r="A377" i="27"/>
  <c r="B1530" i="27"/>
  <c r="E161" i="27"/>
  <c r="C808" i="27"/>
  <c r="B838" i="27"/>
  <c r="B532" i="27"/>
  <c r="B946" i="27"/>
  <c r="D1236" i="27"/>
  <c r="B1328" i="27"/>
  <c r="B508" i="27"/>
  <c r="B335" i="27"/>
  <c r="C259" i="27"/>
  <c r="B1453" i="27"/>
  <c r="C1115" i="27"/>
  <c r="B1224" i="27"/>
  <c r="A442" i="27"/>
  <c r="D1150" i="27"/>
  <c r="B853" i="27"/>
  <c r="C659" i="27"/>
  <c r="C636" i="27"/>
  <c r="D942" i="27"/>
  <c r="A707" i="27"/>
  <c r="B951" i="27"/>
  <c r="A449" i="27"/>
  <c r="A368" i="27"/>
  <c r="D1309" i="27"/>
  <c r="D1691" i="27"/>
  <c r="E828" i="27"/>
  <c r="C115" i="27"/>
  <c r="A1153" i="27"/>
  <c r="E917" i="27"/>
  <c r="A580" i="27"/>
  <c r="C1085" i="27"/>
  <c r="D915" i="27"/>
  <c r="D1740" i="27"/>
  <c r="B314" i="27"/>
  <c r="A910" i="27"/>
  <c r="D812" i="27"/>
  <c r="B942" i="27"/>
  <c r="C1104" i="27"/>
  <c r="A951" i="27"/>
  <c r="E226" i="27"/>
  <c r="D888" i="27"/>
  <c r="D411" i="27"/>
  <c r="C377" i="27"/>
  <c r="E1309" i="27"/>
  <c r="A1530" i="27"/>
  <c r="B120" i="27"/>
  <c r="D677" i="27"/>
  <c r="D839" i="27"/>
  <c r="D838" i="27"/>
  <c r="A828" i="27"/>
  <c r="C532" i="27"/>
  <c r="C946" i="27"/>
  <c r="A115" i="27"/>
  <c r="E1328" i="27"/>
  <c r="E1153" i="27"/>
  <c r="C335" i="27"/>
  <c r="A917" i="27"/>
  <c r="C1453" i="27"/>
  <c r="E580" i="27"/>
  <c r="E1224" i="27"/>
  <c r="D1085" i="27"/>
  <c r="A915" i="27"/>
  <c r="C1150" i="27"/>
  <c r="D853" i="27"/>
  <c r="E123" i="27"/>
  <c r="C853" i="27"/>
  <c r="E695" i="27"/>
  <c r="A1483" i="27"/>
  <c r="C677" i="27"/>
  <c r="D1667" i="27"/>
  <c r="A1358" i="27"/>
  <c r="E170" i="27"/>
  <c r="C163" i="27"/>
  <c r="B197" i="27"/>
  <c r="E201" i="27"/>
  <c r="E1085" i="27"/>
  <c r="A1150" i="27"/>
  <c r="D695" i="27"/>
  <c r="D1429" i="27"/>
  <c r="D132" i="27"/>
  <c r="B123" i="27"/>
  <c r="C1189" i="27"/>
  <c r="D1710" i="27"/>
  <c r="A1213" i="27"/>
  <c r="B1104" i="27"/>
  <c r="B226" i="27"/>
  <c r="E411" i="27"/>
  <c r="B377" i="27"/>
  <c r="D1530" i="27"/>
  <c r="A120" i="27"/>
  <c r="A677" i="27"/>
  <c r="B839" i="27"/>
  <c r="E1114" i="27"/>
  <c r="E838" i="27"/>
  <c r="E946" i="27"/>
  <c r="D115" i="27"/>
  <c r="A170" i="27"/>
  <c r="A1328" i="27"/>
  <c r="D1153" i="27"/>
  <c r="B163" i="27"/>
  <c r="D335" i="27"/>
  <c r="B917" i="27"/>
  <c r="A197" i="27"/>
  <c r="D1453" i="27"/>
  <c r="C580" i="27"/>
  <c r="C201" i="27"/>
  <c r="C1224" i="27"/>
  <c r="B1085" i="27"/>
  <c r="A1362" i="27"/>
  <c r="E915" i="27"/>
  <c r="E1150" i="27"/>
  <c r="B1642" i="27"/>
  <c r="D123" i="27"/>
  <c r="A209" i="27"/>
  <c r="C839" i="27"/>
  <c r="C838" i="27"/>
  <c r="E115" i="27"/>
  <c r="C1153" i="27"/>
  <c r="D917" i="27"/>
  <c r="D580" i="27"/>
  <c r="D1362" i="27"/>
  <c r="E1642" i="27"/>
  <c r="B1188" i="27"/>
  <c r="E817" i="27"/>
  <c r="D742" i="27"/>
  <c r="A1109" i="27"/>
  <c r="D387" i="27"/>
  <c r="B1213" i="27"/>
  <c r="B746" i="27"/>
  <c r="C411" i="27"/>
  <c r="A1061" i="27"/>
  <c r="D120" i="27"/>
  <c r="B1114" i="27"/>
  <c r="C123" i="27"/>
  <c r="C21" i="27"/>
  <c r="A1384" i="27"/>
  <c r="A156" i="27"/>
  <c r="E190" i="27"/>
  <c r="D171" i="27"/>
  <c r="C589" i="27"/>
  <c r="C746" i="27"/>
  <c r="D864" i="27"/>
  <c r="E278" i="27"/>
  <c r="D1061" i="27"/>
  <c r="C209" i="27"/>
  <c r="D1311" i="27"/>
  <c r="E677" i="27"/>
  <c r="A1114" i="27"/>
  <c r="C480" i="27"/>
  <c r="C1667" i="27"/>
  <c r="D1358" i="27"/>
  <c r="C1336" i="27"/>
  <c r="B115" i="27"/>
  <c r="D170" i="27"/>
  <c r="E1477" i="27"/>
  <c r="B1153" i="27"/>
  <c r="D163" i="27"/>
  <c r="C777" i="27"/>
  <c r="C917" i="27"/>
  <c r="D197" i="27"/>
  <c r="B783" i="27"/>
  <c r="B580" i="27"/>
  <c r="D201" i="27"/>
  <c r="C1429" i="27"/>
  <c r="A1085" i="27"/>
  <c r="B1362" i="27"/>
  <c r="A389" i="27"/>
  <c r="B1150" i="27"/>
  <c r="D1642" i="27"/>
  <c r="B817" i="27"/>
  <c r="A123" i="27"/>
  <c r="A695" i="27"/>
  <c r="E589" i="27"/>
  <c r="A1667" i="27"/>
  <c r="B170" i="27"/>
  <c r="A777" i="27"/>
  <c r="C783" i="27"/>
  <c r="A1429" i="27"/>
  <c r="D389" i="27"/>
  <c r="D817" i="27"/>
  <c r="A331" i="27"/>
  <c r="A885" i="27"/>
  <c r="B836" i="27"/>
  <c r="A1610" i="27"/>
  <c r="C144" i="27"/>
  <c r="D1564" i="27"/>
  <c r="C171" i="27"/>
  <c r="E864" i="27"/>
  <c r="D278" i="27"/>
  <c r="B209" i="27"/>
  <c r="E1311" i="27"/>
  <c r="D423" i="27"/>
  <c r="D1114" i="27"/>
  <c r="E480" i="27"/>
  <c r="E1358" i="27"/>
  <c r="D1336" i="27"/>
  <c r="D1477" i="27"/>
  <c r="A163" i="27"/>
  <c r="E197" i="27"/>
  <c r="A201" i="27"/>
  <c r="C1362" i="27"/>
  <c r="A1642" i="27"/>
  <c r="C695" i="27"/>
  <c r="D1692" i="27"/>
  <c r="A1692" i="27"/>
  <c r="B925" i="27"/>
  <c r="E1143" i="27"/>
  <c r="C1424" i="27"/>
  <c r="A447" i="27"/>
  <c r="D1640" i="27"/>
  <c r="C634" i="27"/>
  <c r="C864" i="27"/>
  <c r="D473" i="27"/>
  <c r="C989" i="27"/>
  <c r="B1311" i="27"/>
  <c r="D545" i="27"/>
  <c r="A423" i="27"/>
  <c r="A480" i="27"/>
  <c r="B1667" i="27"/>
  <c r="B1358" i="27"/>
  <c r="E1336" i="27"/>
  <c r="A1527" i="27"/>
  <c r="C170" i="27"/>
  <c r="C1477" i="27"/>
  <c r="B919" i="27"/>
  <c r="E163" i="27"/>
  <c r="B777" i="27"/>
  <c r="A1546" i="27"/>
  <c r="C197" i="27"/>
  <c r="D783" i="27"/>
  <c r="C1733" i="27"/>
  <c r="B201" i="27"/>
  <c r="B1429" i="27"/>
  <c r="D1188" i="27"/>
  <c r="E1362" i="27"/>
  <c r="B389" i="27"/>
  <c r="B1692" i="27"/>
  <c r="C1642" i="27"/>
  <c r="C817" i="27"/>
  <c r="E132" i="27"/>
  <c r="B695" i="27"/>
  <c r="C447" i="27"/>
  <c r="B989" i="27"/>
  <c r="C423" i="27"/>
  <c r="B480" i="27"/>
  <c r="C1358" i="27"/>
  <c r="B1527" i="27"/>
  <c r="E919" i="27"/>
  <c r="D777" i="27"/>
  <c r="E1733" i="27"/>
  <c r="E389" i="27"/>
  <c r="A853" i="27"/>
  <c r="A1404" i="27"/>
  <c r="C1306" i="27"/>
  <c r="D1632" i="27"/>
  <c r="E1395" i="27"/>
  <c r="C1640" i="27"/>
  <c r="D208" i="27"/>
  <c r="A634" i="27"/>
  <c r="A864" i="27"/>
  <c r="A769" i="27"/>
  <c r="A473" i="27"/>
  <c r="E545" i="27"/>
  <c r="E655" i="27"/>
  <c r="E1667" i="27"/>
  <c r="B1336" i="27"/>
  <c r="A1477" i="27"/>
  <c r="E1546" i="27"/>
  <c r="E783" i="27"/>
  <c r="D1735" i="27"/>
  <c r="C288" i="27"/>
  <c r="C1395" i="27"/>
  <c r="D447" i="27"/>
  <c r="A1640" i="27"/>
  <c r="B208" i="27"/>
  <c r="D1442" i="27"/>
  <c r="A1342" i="27"/>
  <c r="B769" i="27"/>
  <c r="C473" i="27"/>
  <c r="E989" i="27"/>
  <c r="E1273" i="27"/>
  <c r="B655" i="27"/>
  <c r="A1336" i="27"/>
  <c r="C1527" i="27"/>
  <c r="B797" i="27"/>
  <c r="B1477" i="27"/>
  <c r="A919" i="27"/>
  <c r="C158" i="27"/>
  <c r="E777" i="27"/>
  <c r="B1546" i="27"/>
  <c r="A1080" i="27"/>
  <c r="A783" i="27"/>
  <c r="D1733" i="27"/>
  <c r="B262" i="27"/>
  <c r="E1429" i="27"/>
  <c r="E1188" i="27"/>
  <c r="D1016" i="27"/>
  <c r="C389" i="27"/>
  <c r="C1692" i="27"/>
  <c r="E402" i="27"/>
  <c r="A817" i="27"/>
  <c r="C132" i="27"/>
  <c r="C331" i="27"/>
  <c r="D1342" i="27"/>
  <c r="B1273" i="27"/>
  <c r="C471" i="27"/>
  <c r="C16" i="27"/>
  <c r="D931" i="27"/>
  <c r="D1527" i="27"/>
  <c r="A158" i="27"/>
  <c r="D1546" i="27"/>
  <c r="B1733" i="27"/>
  <c r="C1188" i="27"/>
  <c r="C402" i="27"/>
  <c r="B60" i="27"/>
  <c r="E1361" i="27"/>
  <c r="B288" i="27"/>
  <c r="D1395" i="27"/>
  <c r="B81" i="27"/>
  <c r="E1640" i="27"/>
  <c r="D1523" i="27"/>
  <c r="B1442" i="27"/>
  <c r="C708" i="27"/>
  <c r="B110" i="27"/>
  <c r="A989" i="27"/>
  <c r="A667" i="27"/>
  <c r="D655" i="27"/>
  <c r="B1034" i="27"/>
  <c r="D797" i="27"/>
  <c r="C919" i="27"/>
  <c r="D1080" i="27"/>
  <c r="C262" i="27"/>
  <c r="A1016" i="27"/>
  <c r="A132" i="27"/>
  <c r="D1316" i="27"/>
  <c r="A727" i="27"/>
  <c r="D288" i="27"/>
  <c r="E38" i="27"/>
  <c r="B1532" i="27"/>
  <c r="C1523" i="27"/>
  <c r="E1442" i="27"/>
  <c r="E708" i="27"/>
  <c r="A110" i="27"/>
  <c r="B667" i="27"/>
  <c r="D471" i="27"/>
  <c r="A655" i="27"/>
  <c r="D16" i="27"/>
  <c r="E1034" i="27"/>
  <c r="E931" i="27"/>
  <c r="E714" i="27"/>
  <c r="E1527" i="27"/>
  <c r="E797" i="27"/>
  <c r="E346" i="27"/>
  <c r="D919" i="27"/>
  <c r="E158" i="27"/>
  <c r="E454" i="27"/>
  <c r="C1546" i="27"/>
  <c r="E1080" i="27"/>
  <c r="E803" i="27"/>
  <c r="A1733" i="27"/>
  <c r="D262" i="27"/>
  <c r="A428" i="27"/>
  <c r="A1188" i="27"/>
  <c r="B1016" i="27"/>
  <c r="B1712" i="27"/>
  <c r="E1692" i="27"/>
  <c r="A402" i="27"/>
  <c r="A1461" i="27"/>
  <c r="B132" i="27"/>
  <c r="D331" i="27"/>
  <c r="A708" i="27"/>
  <c r="E254" i="27"/>
  <c r="C667" i="27"/>
  <c r="E471" i="27"/>
  <c r="E16" i="27"/>
  <c r="A931" i="27"/>
  <c r="B714" i="27"/>
  <c r="C797" i="27"/>
  <c r="A454" i="27"/>
  <c r="B803" i="27"/>
  <c r="D428" i="27"/>
  <c r="C1712" i="27"/>
  <c r="E1461" i="27"/>
  <c r="B331" i="27"/>
  <c r="D1115" i="27"/>
  <c r="E1712" i="27"/>
  <c r="C1082" i="27"/>
  <c r="B103" i="27"/>
  <c r="C585" i="27"/>
  <c r="D1400" i="27"/>
  <c r="A1523" i="27"/>
  <c r="A1038" i="27"/>
  <c r="E110" i="27"/>
  <c r="E840" i="27"/>
  <c r="C1034" i="27"/>
  <c r="B346" i="27"/>
  <c r="D158" i="27"/>
  <c r="C1080" i="27"/>
  <c r="E262" i="27"/>
  <c r="C1016" i="27"/>
  <c r="B402" i="27"/>
  <c r="C803" i="27"/>
  <c r="A1740" i="27"/>
  <c r="A1685" i="27"/>
  <c r="E101" i="27"/>
  <c r="A1619" i="27"/>
  <c r="D1545" i="27"/>
  <c r="B854" i="27"/>
  <c r="E1038" i="27"/>
  <c r="A675" i="27"/>
  <c r="C254" i="27"/>
  <c r="B840" i="27"/>
  <c r="A471" i="27"/>
  <c r="C1278" i="27"/>
  <c r="A16" i="27"/>
  <c r="D1034" i="27"/>
  <c r="B931" i="27"/>
  <c r="C714" i="27"/>
  <c r="A1236" i="27"/>
  <c r="A797" i="27"/>
  <c r="C346" i="27"/>
  <c r="C508" i="27"/>
  <c r="B158" i="27"/>
  <c r="B454" i="27"/>
  <c r="B259" i="27"/>
  <c r="B1080" i="27"/>
  <c r="D803" i="27"/>
  <c r="A1115" i="27"/>
  <c r="A262" i="27"/>
  <c r="C428" i="27"/>
  <c r="D442" i="27"/>
  <c r="E1016" i="27"/>
  <c r="A1712" i="27"/>
  <c r="C1740" i="27"/>
  <c r="D402" i="27"/>
  <c r="C1461" i="27"/>
  <c r="D21" i="27"/>
  <c r="E331" i="27"/>
  <c r="D36" i="27"/>
  <c r="A714" i="27"/>
  <c r="D508" i="27"/>
  <c r="A259" i="27"/>
  <c r="A803" i="27"/>
  <c r="B428" i="27"/>
  <c r="D1712" i="27"/>
  <c r="D1461" i="27"/>
  <c r="E335" i="27"/>
  <c r="E428" i="27"/>
  <c r="B21" i="27"/>
  <c r="E4" i="27" l="1"/>
  <c r="F1461" i="27"/>
  <c r="F919" i="27"/>
  <c r="F1442" i="27"/>
  <c r="F278" i="27"/>
  <c r="F742" i="27"/>
  <c r="F1085" i="27"/>
  <c r="F1328" i="27"/>
  <c r="F454" i="27"/>
  <c r="F618" i="27"/>
  <c r="F1522" i="27"/>
  <c r="F392" i="27"/>
  <c r="F989" i="27"/>
  <c r="F131" i="27"/>
  <c r="F1352" i="27"/>
  <c r="F1459" i="27"/>
  <c r="F427" i="27"/>
  <c r="F873" i="27"/>
  <c r="F498" i="27"/>
  <c r="F776" i="27"/>
  <c r="F1562" i="27"/>
  <c r="F209" i="27"/>
  <c r="F484" i="27"/>
  <c r="F61" i="27"/>
  <c r="F666" i="27"/>
  <c r="F639" i="27"/>
  <c r="F1626" i="27"/>
  <c r="F66" i="27"/>
  <c r="F887" i="27"/>
  <c r="F1528" i="27"/>
  <c r="F315" i="27"/>
  <c r="F1433" i="27"/>
  <c r="F149" i="27"/>
  <c r="F743" i="27"/>
  <c r="F753" i="27"/>
  <c r="F121" i="27"/>
  <c r="F500" i="27"/>
  <c r="F1201" i="27"/>
  <c r="F342" i="27"/>
  <c r="F615" i="27"/>
  <c r="F1190" i="27"/>
  <c r="F48" i="27"/>
  <c r="F519" i="27"/>
  <c r="F621" i="27"/>
  <c r="F277" i="27"/>
  <c r="F1669" i="27"/>
  <c r="F218" i="27"/>
  <c r="F1010" i="27"/>
  <c r="F537" i="27"/>
  <c r="F1451" i="27"/>
  <c r="F85" i="27"/>
  <c r="F1661" i="27"/>
  <c r="F1368" i="27"/>
  <c r="F1044" i="27"/>
  <c r="F1218" i="27"/>
  <c r="F1707" i="27"/>
  <c r="F603" i="27"/>
  <c r="F1552" i="27"/>
  <c r="F598" i="27"/>
  <c r="F1093" i="27"/>
  <c r="F962" i="27"/>
  <c r="F922" i="27"/>
  <c r="F1611" i="27"/>
  <c r="F1637" i="27"/>
  <c r="F968" i="27"/>
  <c r="F74" i="27"/>
  <c r="F1194" i="27"/>
  <c r="F540" i="27"/>
  <c r="F23" i="27"/>
  <c r="F1539" i="27"/>
  <c r="F1560" i="27"/>
  <c r="F628" i="27"/>
  <c r="F1198" i="27"/>
  <c r="F1624" i="27"/>
  <c r="F433" i="27"/>
  <c r="F535" i="27"/>
  <c r="F1439" i="27"/>
  <c r="F1046" i="27"/>
  <c r="F332" i="27"/>
  <c r="F869" i="27"/>
  <c r="F985" i="27"/>
  <c r="F1620" i="27"/>
  <c r="F1430" i="27"/>
  <c r="F701" i="27"/>
  <c r="F1674" i="27"/>
  <c r="F1636" i="27"/>
  <c r="F75" i="27"/>
  <c r="F1296" i="27"/>
  <c r="F855" i="27"/>
  <c r="F728" i="27"/>
  <c r="F367" i="27"/>
  <c r="F807" i="27"/>
  <c r="F588" i="27"/>
  <c r="F1113" i="27"/>
  <c r="F1709" i="27"/>
  <c r="F448" i="27"/>
  <c r="F128" i="27"/>
  <c r="F174" i="27"/>
  <c r="F1264" i="27"/>
  <c r="F895" i="27"/>
  <c r="F987" i="27"/>
  <c r="F483" i="27"/>
  <c r="F375" i="27"/>
  <c r="F1390" i="27"/>
  <c r="F1630" i="27"/>
  <c r="F1159" i="27"/>
  <c r="F1031" i="27"/>
  <c r="F78" i="27"/>
  <c r="F1513" i="27"/>
  <c r="F721" i="27"/>
  <c r="F1593" i="27"/>
  <c r="F1370" i="27"/>
  <c r="F1600" i="27"/>
  <c r="F1712" i="27"/>
  <c r="F16" i="27"/>
  <c r="F447" i="27"/>
  <c r="F1564" i="27"/>
  <c r="F1362" i="27"/>
  <c r="F838" i="27"/>
  <c r="F828" i="27"/>
  <c r="F840" i="27"/>
  <c r="F1263" i="27"/>
  <c r="F1503" i="27"/>
  <c r="F176" i="27"/>
  <c r="F951" i="27"/>
  <c r="F625" i="27"/>
  <c r="F1427" i="27"/>
  <c r="F362" i="27"/>
  <c r="F1471" i="27"/>
  <c r="F1736" i="27"/>
  <c r="F280" i="27"/>
  <c r="F203" i="27"/>
  <c r="F373" i="27"/>
  <c r="F1038" i="27"/>
  <c r="F1334" i="27"/>
  <c r="F813" i="27"/>
  <c r="F674" i="27"/>
  <c r="F1175" i="27"/>
  <c r="F693" i="27"/>
  <c r="F1047" i="27"/>
  <c r="F583" i="27"/>
  <c r="F1141" i="27"/>
  <c r="F1121" i="27"/>
  <c r="F1359" i="27"/>
  <c r="F1052" i="27"/>
  <c r="F1221" i="27"/>
  <c r="F1570" i="27"/>
  <c r="F501" i="27"/>
  <c r="F319" i="27"/>
  <c r="F383" i="27"/>
  <c r="F1045" i="27"/>
  <c r="F1345" i="27"/>
  <c r="F317" i="27"/>
  <c r="F190" i="27"/>
  <c r="F118" i="27"/>
  <c r="F1646" i="27"/>
  <c r="F1387" i="27"/>
  <c r="F882" i="27"/>
  <c r="F461" i="27"/>
  <c r="F859" i="27"/>
  <c r="F1725" i="27"/>
  <c r="F730" i="27"/>
  <c r="F1279" i="27"/>
  <c r="F1289" i="27"/>
  <c r="F676" i="27"/>
  <c r="F1079" i="27"/>
  <c r="F1688" i="27"/>
  <c r="F1431" i="27"/>
  <c r="F1192" i="27"/>
  <c r="F1220" i="27"/>
  <c r="F1324" i="27"/>
  <c r="F186" i="27"/>
  <c r="F1719" i="27"/>
  <c r="F1393" i="27"/>
  <c r="F1606" i="27"/>
  <c r="F880" i="27"/>
  <c r="F1241" i="27"/>
  <c r="F1435" i="27"/>
  <c r="F1496" i="27"/>
  <c r="F904" i="27"/>
  <c r="F337" i="27"/>
  <c r="F159" i="27"/>
  <c r="F37" i="27"/>
  <c r="F892" i="27"/>
  <c r="F661" i="27"/>
  <c r="F862" i="27"/>
  <c r="F1486" i="27"/>
  <c r="F477" i="27"/>
  <c r="F760" i="27"/>
  <c r="F76" i="27"/>
  <c r="F1623" i="27"/>
  <c r="F1138" i="27"/>
  <c r="F794" i="27"/>
  <c r="F689" i="27"/>
  <c r="F850" i="27"/>
  <c r="F774" i="27"/>
  <c r="F921" i="27"/>
  <c r="F1573" i="27"/>
  <c r="F741" i="27"/>
  <c r="F548" i="27"/>
  <c r="F290" i="27"/>
  <c r="F1123" i="27"/>
  <c r="F872" i="27"/>
  <c r="F305" i="27"/>
  <c r="F1409" i="27"/>
  <c r="F505" i="27"/>
  <c r="F656" i="27"/>
  <c r="F393" i="27"/>
  <c r="F1095" i="27"/>
  <c r="F899" i="27"/>
  <c r="F478" i="27"/>
  <c r="F1314" i="27"/>
  <c r="F1536" i="27"/>
  <c r="F1063" i="27"/>
  <c r="F311" i="27"/>
  <c r="F1269" i="27"/>
  <c r="F1643" i="27"/>
  <c r="F992" i="27"/>
  <c r="F568" i="27"/>
  <c r="F247" i="27"/>
  <c r="F237" i="27"/>
  <c r="F10" i="27"/>
  <c r="F279" i="27"/>
  <c r="F861" i="27"/>
  <c r="F1028" i="27"/>
  <c r="F25" i="27"/>
  <c r="F46" i="27"/>
  <c r="F883" i="27"/>
  <c r="F542" i="27"/>
  <c r="F1350" i="27"/>
  <c r="F134" i="27"/>
  <c r="F196" i="27"/>
  <c r="F1364" i="27"/>
  <c r="F297" i="27"/>
  <c r="F63" i="27"/>
  <c r="F508" i="27"/>
  <c r="F471" i="27"/>
  <c r="F1735" i="27"/>
  <c r="F817" i="27"/>
  <c r="F580" i="27"/>
  <c r="F839" i="27"/>
  <c r="F401" i="27"/>
  <c r="F675" i="27"/>
  <c r="F485" i="27"/>
  <c r="F830" i="27"/>
  <c r="F474" i="27"/>
  <c r="F1213" i="27"/>
  <c r="F90" i="27"/>
  <c r="F810" i="27"/>
  <c r="F363" i="27"/>
  <c r="F1148" i="27"/>
  <c r="F767" i="27"/>
  <c r="F1274" i="27"/>
  <c r="F55" i="27"/>
  <c r="F579" i="27"/>
  <c r="F589" i="27"/>
  <c r="F1654" i="27"/>
  <c r="F1142" i="27"/>
  <c r="F581" i="27"/>
  <c r="F480" i="27"/>
  <c r="F1609" i="27"/>
  <c r="F1262" i="27"/>
  <c r="F1391" i="27"/>
  <c r="F692" i="27"/>
  <c r="F81" i="27"/>
  <c r="F993" i="27"/>
  <c r="F229" i="27"/>
  <c r="F691" i="27"/>
  <c r="F269" i="27"/>
  <c r="F1157" i="27"/>
  <c r="F1683" i="27"/>
  <c r="F1303" i="27"/>
  <c r="F1482" i="27"/>
  <c r="F301" i="27"/>
  <c r="F1565" i="27"/>
  <c r="F144" i="27"/>
  <c r="F948" i="27"/>
  <c r="F662" i="27"/>
  <c r="F726" i="27"/>
  <c r="F1276" i="27"/>
  <c r="F1144" i="27"/>
  <c r="F1365" i="27"/>
  <c r="F1381" i="27"/>
  <c r="F1437" i="27"/>
  <c r="F1217" i="27"/>
  <c r="F1214" i="27"/>
  <c r="F1625" i="27"/>
  <c r="F246" i="27"/>
  <c r="F988" i="27"/>
  <c r="F612" i="27"/>
  <c r="F1070" i="27"/>
  <c r="F463" i="27"/>
  <c r="F421" i="27"/>
  <c r="F1438" i="27"/>
  <c r="F1491" i="27"/>
  <c r="F211" i="27"/>
  <c r="F1239" i="27"/>
  <c r="F745" i="27"/>
  <c r="F1441" i="27"/>
  <c r="F333" i="27"/>
  <c r="F418" i="27"/>
  <c r="F710" i="27"/>
  <c r="F1064" i="27"/>
  <c r="F820" i="27"/>
  <c r="F376" i="27"/>
  <c r="F806" i="27"/>
  <c r="F1087" i="27"/>
  <c r="F1598" i="27"/>
  <c r="F1127" i="27"/>
  <c r="F1300" i="27"/>
  <c r="F736" i="27"/>
  <c r="F1333" i="27"/>
  <c r="F456" i="27"/>
  <c r="F1250" i="27"/>
  <c r="F238" i="27"/>
  <c r="F578" i="27"/>
  <c r="F1302" i="27"/>
  <c r="F460" i="27"/>
  <c r="F996" i="27"/>
  <c r="F51" i="27"/>
  <c r="F841" i="27"/>
  <c r="F1260" i="27"/>
  <c r="F437" i="27"/>
  <c r="F422" i="27"/>
  <c r="F135" i="27"/>
  <c r="F119" i="27"/>
  <c r="F265" i="27"/>
  <c r="F1444" i="27"/>
  <c r="F1509" i="27"/>
  <c r="F1557" i="27"/>
  <c r="F452" i="27"/>
  <c r="F1478" i="27"/>
  <c r="F1574" i="27"/>
  <c r="F1111" i="27"/>
  <c r="F36" i="27"/>
  <c r="F288" i="27"/>
  <c r="F208" i="27"/>
  <c r="F389" i="27"/>
  <c r="F917" i="27"/>
  <c r="F677" i="27"/>
  <c r="F368" i="27"/>
  <c r="F1619" i="27"/>
  <c r="F979" i="27"/>
  <c r="F476" i="27"/>
  <c r="F193" i="27"/>
  <c r="F1685" i="27"/>
  <c r="F733" i="27"/>
  <c r="F1330" i="27"/>
  <c r="F1290" i="27"/>
  <c r="F732" i="27"/>
  <c r="F261" i="27"/>
  <c r="F1131" i="27"/>
  <c r="F528" i="27"/>
  <c r="F523" i="27"/>
  <c r="F1104" i="27"/>
  <c r="F524" i="27"/>
  <c r="F390" i="27"/>
  <c r="F282" i="27"/>
  <c r="F667" i="27"/>
  <c r="F1726" i="27"/>
  <c r="F233" i="27"/>
  <c r="F1340" i="27"/>
  <c r="F614" i="27"/>
  <c r="F585" i="27"/>
  <c r="F638" i="27"/>
  <c r="F1693" i="27"/>
  <c r="F234" i="27"/>
  <c r="F251" i="27"/>
  <c r="F685" i="27"/>
  <c r="F1713" i="27"/>
  <c r="F1074" i="27"/>
  <c r="F1232" i="27"/>
  <c r="F1372" i="27"/>
  <c r="F86" i="27"/>
  <c r="F129" i="27"/>
  <c r="F469" i="27"/>
  <c r="F1022" i="27"/>
  <c r="F511" i="27"/>
  <c r="F623" i="27"/>
  <c r="F926" i="27"/>
  <c r="F1386" i="27"/>
  <c r="F643" i="27"/>
  <c r="F1595" i="27"/>
  <c r="F239" i="27"/>
  <c r="F1476" i="27"/>
  <c r="F563" i="27"/>
  <c r="F1613" i="27"/>
  <c r="F313" i="27"/>
  <c r="F1650" i="27"/>
  <c r="F1428" i="27"/>
  <c r="F109" i="27"/>
  <c r="F141" i="27"/>
  <c r="F225" i="27"/>
  <c r="F1322" i="27"/>
  <c r="F207" i="27"/>
  <c r="F1035" i="27"/>
  <c r="F1537" i="27"/>
  <c r="F1015" i="27"/>
  <c r="F560" i="27"/>
  <c r="F403" i="27"/>
  <c r="F1326" i="27"/>
  <c r="F509" i="27"/>
  <c r="F570" i="27"/>
  <c r="F964" i="27"/>
  <c r="F219" i="27"/>
  <c r="F1500" i="27"/>
  <c r="F868" i="27"/>
  <c r="F652" i="27"/>
  <c r="F1668" i="27"/>
  <c r="F1006" i="27"/>
  <c r="F785" i="27"/>
  <c r="F210" i="27"/>
  <c r="F1017" i="27"/>
  <c r="F658" i="27"/>
  <c r="F1004" i="27"/>
  <c r="F21" i="27"/>
  <c r="F1316" i="27"/>
  <c r="F1632" i="27"/>
  <c r="F1642" i="27"/>
  <c r="F123" i="27"/>
  <c r="F411" i="27"/>
  <c r="F682" i="27"/>
  <c r="F1583" i="27"/>
  <c r="F1631" i="27"/>
  <c r="F1529" i="27"/>
  <c r="F575" i="27"/>
  <c r="F727" i="27"/>
  <c r="F663" i="27"/>
  <c r="F52" i="27"/>
  <c r="F27" i="27"/>
  <c r="F1169" i="27"/>
  <c r="F1597" i="27"/>
  <c r="F686" i="27"/>
  <c r="F1265" i="27"/>
  <c r="F1216" i="27"/>
  <c r="F1485" i="27"/>
  <c r="F107" i="27"/>
  <c r="F398" i="27"/>
  <c r="F264" i="27"/>
  <c r="F161" i="27"/>
  <c r="F664" i="27"/>
  <c r="F275" i="27"/>
  <c r="F1283" i="27"/>
  <c r="F514" i="27"/>
  <c r="F459" i="27"/>
  <c r="F1584" i="27"/>
  <c r="F1520" i="27"/>
  <c r="F1644" i="27"/>
  <c r="F909" i="27"/>
  <c r="F646" i="27"/>
  <c r="F769" i="27"/>
  <c r="F1056" i="27"/>
  <c r="F92" i="27"/>
  <c r="F1130" i="27"/>
  <c r="F1026" i="27"/>
  <c r="F103" i="27"/>
  <c r="F1215" i="27"/>
  <c r="F547" i="27"/>
  <c r="F20" i="27"/>
  <c r="F731" i="27"/>
  <c r="F202" i="27"/>
  <c r="F546" i="27"/>
  <c r="F1053" i="27"/>
  <c r="F827" i="27"/>
  <c r="F1106" i="27"/>
  <c r="F1315" i="27"/>
  <c r="F9" i="27"/>
  <c r="F1406" i="27"/>
  <c r="F1628" i="27"/>
  <c r="F355" i="27"/>
  <c r="F681" i="27"/>
  <c r="F289" i="27"/>
  <c r="F990" i="27"/>
  <c r="F1154" i="27"/>
  <c r="F1304" i="27"/>
  <c r="F1168" i="27"/>
  <c r="F1307" i="27"/>
  <c r="F1414" i="27"/>
  <c r="F343" i="27"/>
  <c r="F624" i="27"/>
  <c r="F843" i="27"/>
  <c r="F1469" i="27"/>
  <c r="F1403" i="27"/>
  <c r="F1492" i="27"/>
  <c r="F112" i="27"/>
  <c r="F1165" i="27"/>
  <c r="F881" i="27"/>
  <c r="F908" i="27"/>
  <c r="F1062" i="27"/>
  <c r="F1578" i="27"/>
  <c r="F1054" i="27"/>
  <c r="F1254" i="27"/>
  <c r="F1341" i="27"/>
  <c r="F521" i="27"/>
  <c r="F700" i="27"/>
  <c r="F952" i="27"/>
  <c r="F287" i="27"/>
  <c r="F124" i="27"/>
  <c r="F42" i="27"/>
  <c r="F1662" i="27"/>
  <c r="F678" i="27"/>
  <c r="F166" i="27"/>
  <c r="F260" i="27"/>
  <c r="F402" i="27"/>
  <c r="F1080" i="27"/>
  <c r="F777" i="27"/>
  <c r="F201" i="27"/>
  <c r="F1453" i="27"/>
  <c r="F888" i="27"/>
  <c r="F1323" i="27"/>
  <c r="F450" i="27"/>
  <c r="F566" i="27"/>
  <c r="F482" i="27"/>
  <c r="F543" i="27"/>
  <c r="F156" i="27"/>
  <c r="F1178" i="27"/>
  <c r="F1727" i="27"/>
  <c r="F199" i="27"/>
  <c r="F549" i="27"/>
  <c r="F1551" i="27"/>
  <c r="F778" i="27"/>
  <c r="F33" i="27"/>
  <c r="F426" i="27"/>
  <c r="F34" i="27"/>
  <c r="F12" i="27"/>
  <c r="F586" i="27"/>
  <c r="F517" i="27"/>
  <c r="F708" i="27"/>
  <c r="F875" i="27"/>
  <c r="F1182" i="27"/>
  <c r="F15" i="27"/>
  <c r="F801" i="27"/>
  <c r="F185" i="27"/>
  <c r="F470" i="27"/>
  <c r="F254" i="27"/>
  <c r="F706" i="27"/>
  <c r="F1075" i="27"/>
  <c r="F660" i="27"/>
  <c r="F910" i="27"/>
  <c r="F1614" i="27"/>
  <c r="F1128" i="27"/>
  <c r="F879" i="27"/>
  <c r="F1449" i="27"/>
  <c r="F60" i="27"/>
  <c r="F699" i="27"/>
  <c r="F180" i="27"/>
  <c r="F809" i="27"/>
  <c r="F323" i="27"/>
  <c r="F1117" i="27"/>
  <c r="F977" i="27"/>
  <c r="F510" i="27"/>
  <c r="F1155" i="27"/>
  <c r="F950" i="27"/>
  <c r="F341" i="27"/>
  <c r="F381" i="27"/>
  <c r="F507" i="27"/>
  <c r="F935" i="27"/>
  <c r="F991" i="27"/>
  <c r="F353" i="27"/>
  <c r="F802" i="27"/>
  <c r="F307" i="27"/>
  <c r="F842" i="27"/>
  <c r="F518" i="27"/>
  <c r="F493" i="27"/>
  <c r="F140" i="27"/>
  <c r="F400" i="27"/>
  <c r="F330" i="27"/>
  <c r="F488" i="27"/>
  <c r="F896" i="27"/>
  <c r="F1657" i="27"/>
  <c r="F1541" i="27"/>
  <c r="F1533" i="27"/>
  <c r="F829" i="27"/>
  <c r="F1448" i="27"/>
  <c r="F189" i="27"/>
  <c r="F1116" i="27"/>
  <c r="F412" i="27"/>
  <c r="F222" i="27"/>
  <c r="F1504" i="27"/>
  <c r="F122" i="27"/>
  <c r="F300" i="27"/>
  <c r="F761" i="27"/>
  <c r="F551" i="27"/>
  <c r="F876" i="27"/>
  <c r="F995" i="27"/>
  <c r="F1051" i="27"/>
  <c r="F228" i="27"/>
  <c r="F451" i="27"/>
  <c r="F394" i="27"/>
  <c r="F1737" i="27"/>
  <c r="F775" i="27"/>
  <c r="F792" i="27"/>
  <c r="F1059" i="27"/>
  <c r="F1731" i="27"/>
  <c r="F127" i="27"/>
  <c r="F967" i="27"/>
  <c r="F354" i="27"/>
  <c r="F44" i="27"/>
  <c r="F1408" i="27"/>
  <c r="F442" i="27"/>
  <c r="F797" i="27"/>
  <c r="F1188" i="27"/>
  <c r="F197" i="27"/>
  <c r="F335" i="27"/>
  <c r="F812" i="27"/>
  <c r="F844" i="27"/>
  <c r="F47" i="27"/>
  <c r="F137" i="27"/>
  <c r="F325" i="27"/>
  <c r="F852" i="27"/>
  <c r="F599" i="27"/>
  <c r="F31" i="27"/>
  <c r="F604" i="27"/>
  <c r="F672" i="27"/>
  <c r="F1313" i="27"/>
  <c r="F125" i="27"/>
  <c r="F1460" i="27"/>
  <c r="F945" i="27"/>
  <c r="F1672" i="27"/>
  <c r="F584" i="27"/>
  <c r="F1299" i="27"/>
  <c r="F1424" i="27"/>
  <c r="F780" i="27"/>
  <c r="F746" i="27"/>
  <c r="F1607" i="27"/>
  <c r="F487" i="27"/>
  <c r="F1702" i="27"/>
  <c r="F679" i="27"/>
  <c r="F1563" i="27"/>
  <c r="F759" i="27"/>
  <c r="F110" i="27"/>
  <c r="F245" i="27"/>
  <c r="F1421" i="27"/>
  <c r="F1049" i="27"/>
  <c r="F885" i="27"/>
  <c r="F1577" i="27"/>
  <c r="F1561" i="27"/>
  <c r="F577" i="27"/>
  <c r="F556" i="27"/>
  <c r="F534" i="27"/>
  <c r="F973" i="27"/>
  <c r="F214" i="27"/>
  <c r="F779" i="27"/>
  <c r="F11" i="27"/>
  <c r="F525" i="27"/>
  <c r="F927" i="27"/>
  <c r="F1228" i="27"/>
  <c r="F104" i="27"/>
  <c r="F1288" i="27"/>
  <c r="F87" i="27"/>
  <c r="F1098" i="27"/>
  <c r="F1176" i="27"/>
  <c r="F194" i="27"/>
  <c r="F527" i="27"/>
  <c r="F709" i="27"/>
  <c r="F613" i="27"/>
  <c r="F179" i="27"/>
  <c r="F329" i="27"/>
  <c r="F1001" i="27"/>
  <c r="F644" i="27"/>
  <c r="F444" i="27"/>
  <c r="F1126" i="27"/>
  <c r="F940" i="27"/>
  <c r="F252" i="27"/>
  <c r="F1280" i="27"/>
  <c r="F1531" i="27"/>
  <c r="F1037" i="27"/>
  <c r="F1399" i="27"/>
  <c r="F1252" i="27"/>
  <c r="F489" i="27"/>
  <c r="F227" i="27"/>
  <c r="F1499" i="27"/>
  <c r="F1673" i="27"/>
  <c r="F1191" i="27"/>
  <c r="F1473" i="27"/>
  <c r="F849" i="27"/>
  <c r="F1635" i="27"/>
  <c r="F702" i="27"/>
  <c r="F620" i="27"/>
  <c r="F1647" i="27"/>
  <c r="F497" i="27"/>
  <c r="F790" i="27"/>
  <c r="F458" i="27"/>
  <c r="F1055" i="27"/>
  <c r="F205" i="27"/>
  <c r="F902" i="27"/>
  <c r="F96" i="27"/>
  <c r="F1540" i="27"/>
  <c r="F1634" i="27"/>
  <c r="F1023" i="27"/>
  <c r="F696" i="27"/>
  <c r="F1092" i="27"/>
  <c r="F14" i="27"/>
  <c r="F360" i="27"/>
  <c r="F62" i="27"/>
  <c r="F145" i="27"/>
  <c r="F1162" i="27"/>
  <c r="F704" i="27"/>
  <c r="F255" i="27"/>
  <c r="F1721" i="27"/>
  <c r="F1257" i="27"/>
  <c r="F1040" i="27"/>
  <c r="F1450" i="27"/>
  <c r="F826" i="27"/>
  <c r="F462" i="27"/>
  <c r="F1371" i="27"/>
  <c r="F1351" i="27"/>
  <c r="F773" i="27"/>
  <c r="F1655" i="27"/>
  <c r="F1156" i="27"/>
  <c r="F1468" i="27"/>
  <c r="F230" i="27"/>
  <c r="F336" i="27"/>
  <c r="F1225" i="27"/>
  <c r="F1338" i="27"/>
  <c r="F1653" i="27"/>
  <c r="F1729" i="27"/>
  <c r="F1105" i="27"/>
  <c r="F800" i="27"/>
  <c r="F803" i="27"/>
  <c r="F655" i="27"/>
  <c r="F783" i="27"/>
  <c r="F163" i="27"/>
  <c r="F1153" i="27"/>
  <c r="F1740" i="27"/>
  <c r="F1680" i="27"/>
  <c r="F925" i="27"/>
  <c r="F1349" i="27"/>
  <c r="F1396" i="27"/>
  <c r="F846" i="27"/>
  <c r="F153" i="27"/>
  <c r="F1234" i="27"/>
  <c r="F57" i="27"/>
  <c r="F1659" i="27"/>
  <c r="F32" i="27"/>
  <c r="F1730" i="27"/>
  <c r="F1357" i="27"/>
  <c r="F504" i="27"/>
  <c r="F1346" i="27"/>
  <c r="F1510" i="27"/>
  <c r="F268" i="27"/>
  <c r="F286" i="27"/>
  <c r="F1211" i="27"/>
  <c r="F226" i="27"/>
  <c r="F986" i="27"/>
  <c r="F906" i="27"/>
  <c r="F494" i="27"/>
  <c r="F1463" i="27"/>
  <c r="F1019" i="27"/>
  <c r="F587" i="27"/>
  <c r="F377" i="27"/>
  <c r="F1389" i="27"/>
  <c r="F1308" i="27"/>
  <c r="F1664" i="27"/>
  <c r="F1384" i="27"/>
  <c r="F1310" i="27"/>
  <c r="F449" i="27"/>
  <c r="F814" i="27"/>
  <c r="F1020" i="27"/>
  <c r="F711" i="27"/>
  <c r="F734" i="27"/>
  <c r="F716" i="27"/>
  <c r="F1066" i="27"/>
  <c r="F295" i="27"/>
  <c r="F1366" i="27"/>
  <c r="F1268" i="27"/>
  <c r="F114" i="27"/>
  <c r="F980" i="27"/>
  <c r="F1110" i="27"/>
  <c r="F1694" i="27"/>
  <c r="F1599" i="27"/>
  <c r="F1474" i="27"/>
  <c r="F370" i="27"/>
  <c r="F939" i="27"/>
  <c r="F1067" i="27"/>
  <c r="F1353" i="27"/>
  <c r="F1058" i="27"/>
  <c r="F162" i="27"/>
  <c r="F821" i="27"/>
  <c r="F1202" i="27"/>
  <c r="F974" i="27"/>
  <c r="F1195" i="27"/>
  <c r="F1516" i="27"/>
  <c r="F712" i="27"/>
  <c r="F366" i="27"/>
  <c r="F271" i="27"/>
  <c r="F930" i="27"/>
  <c r="F240" i="27"/>
  <c r="F748" i="27"/>
  <c r="F499" i="27"/>
  <c r="F718" i="27"/>
  <c r="F607" i="27"/>
  <c r="F609" i="27"/>
  <c r="F1373" i="27"/>
  <c r="F154" i="27"/>
  <c r="F1629" i="27"/>
  <c r="F407" i="27"/>
  <c r="F657" i="27"/>
  <c r="F298" i="27"/>
  <c r="F1420" i="27"/>
  <c r="F1703" i="27"/>
  <c r="F361" i="27"/>
  <c r="F1091" i="27"/>
  <c r="F98" i="27"/>
  <c r="F359" i="27"/>
  <c r="F619" i="27"/>
  <c r="F1102" i="27"/>
  <c r="F1177" i="27"/>
  <c r="F1187" i="27"/>
  <c r="F54" i="27"/>
  <c r="F720" i="27"/>
  <c r="F1378" i="27"/>
  <c r="F1034" i="27"/>
  <c r="F1523" i="27"/>
  <c r="F545" i="27"/>
  <c r="F170" i="27"/>
  <c r="F115" i="27"/>
  <c r="F915" i="27"/>
  <c r="F346" i="27"/>
  <c r="F836" i="27"/>
  <c r="F138" i="27"/>
  <c r="F147" i="27"/>
  <c r="F647" i="27"/>
  <c r="F1689" i="27"/>
  <c r="F399" i="27"/>
  <c r="F690" i="27"/>
  <c r="F1203" i="27"/>
  <c r="F943" i="27"/>
  <c r="F697" i="27"/>
  <c r="F1039" i="27"/>
  <c r="F1331" i="27"/>
  <c r="F1603" i="27"/>
  <c r="F1200" i="27"/>
  <c r="F978" i="27"/>
  <c r="F133" i="27"/>
  <c r="F1335" i="27"/>
  <c r="F707" i="27"/>
  <c r="F175" i="27"/>
  <c r="F758" i="27"/>
  <c r="F1418" i="27"/>
  <c r="F516" i="27"/>
  <c r="F446" i="27"/>
  <c r="F157" i="27"/>
  <c r="F38" i="27"/>
  <c r="F1325" i="27"/>
  <c r="F1119" i="27"/>
  <c r="F334" i="27"/>
  <c r="F1568" i="27"/>
  <c r="F622" i="27"/>
  <c r="F1532" i="27"/>
  <c r="F550" i="27"/>
  <c r="F1270" i="27"/>
  <c r="F273" i="27"/>
  <c r="F204" i="27"/>
  <c r="F177" i="27"/>
  <c r="F955" i="27"/>
  <c r="F1470" i="27"/>
  <c r="F248" i="27"/>
  <c r="F590" i="27"/>
  <c r="F1018" i="27"/>
  <c r="F1009" i="27"/>
  <c r="F13" i="27"/>
  <c r="F901" i="27"/>
  <c r="F870" i="27"/>
  <c r="F1179" i="27"/>
  <c r="F77" i="27"/>
  <c r="F83" i="27"/>
  <c r="F1739" i="27"/>
  <c r="F1337" i="27"/>
  <c r="F187" i="27"/>
  <c r="F1728" i="27"/>
  <c r="F1256" i="27"/>
  <c r="F934" i="27"/>
  <c r="F1480" i="27"/>
  <c r="F912" i="27"/>
  <c r="F82" i="27"/>
  <c r="F705" i="27"/>
  <c r="F1394" i="27"/>
  <c r="F479" i="27"/>
  <c r="F231" i="27"/>
  <c r="F576" i="27"/>
  <c r="F495" i="27"/>
  <c r="F811" i="27"/>
  <c r="F1608" i="27"/>
  <c r="F1240" i="27"/>
  <c r="F1682" i="27"/>
  <c r="F1723" i="27"/>
  <c r="F1538" i="27"/>
  <c r="F414" i="27"/>
  <c r="F167" i="27"/>
  <c r="F999" i="27"/>
  <c r="F1251" i="27"/>
  <c r="F150" i="27"/>
  <c r="F898" i="27"/>
  <c r="F59" i="27"/>
  <c r="F1734" i="27"/>
  <c r="F1319" i="27"/>
  <c r="F975" i="27"/>
  <c r="F200" i="27"/>
  <c r="F457" i="27"/>
  <c r="F1555" i="27"/>
  <c r="F914" i="27"/>
  <c r="F1258" i="27"/>
  <c r="F1161" i="27"/>
  <c r="F1377" i="27"/>
  <c r="F1651" i="27"/>
  <c r="F1206" i="27"/>
  <c r="F408" i="27"/>
  <c r="F1086" i="27"/>
  <c r="F795" i="27"/>
  <c r="F1147" i="27"/>
  <c r="F1068" i="27"/>
  <c r="F608" i="27"/>
  <c r="F565" i="27"/>
  <c r="F73" i="27"/>
  <c r="F552" i="27"/>
  <c r="F160" i="27"/>
  <c r="F1621" i="27"/>
  <c r="F799" i="27"/>
  <c r="F29" i="27"/>
  <c r="F1235" i="27"/>
  <c r="F1132" i="27"/>
  <c r="F1639" i="27"/>
  <c r="F998" i="27"/>
  <c r="F529" i="27"/>
  <c r="F1233" i="27"/>
  <c r="F1467" i="27"/>
  <c r="F1103" i="27"/>
  <c r="F891" i="27"/>
  <c r="F724" i="27"/>
  <c r="F924" i="27"/>
  <c r="F95" i="27"/>
  <c r="F928" i="27"/>
  <c r="F1125" i="27"/>
  <c r="F954" i="27"/>
  <c r="F1025" i="27"/>
  <c r="F738" i="27"/>
  <c r="F1722" i="27"/>
  <c r="F436" i="27"/>
  <c r="F571" i="27"/>
  <c r="F1545" i="27"/>
  <c r="F1395" i="27"/>
  <c r="F473" i="27"/>
  <c r="F1358" i="27"/>
  <c r="F1530" i="27"/>
  <c r="F1691" i="27"/>
  <c r="F714" i="27"/>
  <c r="F384" i="27"/>
  <c r="F420" i="27"/>
  <c r="F105" i="27"/>
  <c r="F7" i="27"/>
  <c r="F281" i="27"/>
  <c r="F241" i="27"/>
  <c r="F997" i="27"/>
  <c r="F755" i="27"/>
  <c r="F754" i="27"/>
  <c r="F431" i="27"/>
  <c r="F41" i="27"/>
  <c r="F1587" i="27"/>
  <c r="F715" i="27"/>
  <c r="F1207" i="27"/>
  <c r="F640" i="27"/>
  <c r="F857" i="27"/>
  <c r="F65" i="27"/>
  <c r="F339" i="27"/>
  <c r="F1312" i="27"/>
  <c r="F688" i="27"/>
  <c r="F1652" i="27"/>
  <c r="F1081" i="27"/>
  <c r="F825" i="27"/>
  <c r="F299" i="27"/>
  <c r="F983" i="27"/>
  <c r="F903" i="27"/>
  <c r="F192" i="27"/>
  <c r="F1343" i="27"/>
  <c r="F70" i="27"/>
  <c r="F1413" i="27"/>
  <c r="F956" i="27"/>
  <c r="F250" i="27"/>
  <c r="F1588" i="27"/>
  <c r="F747" i="27"/>
  <c r="F1163" i="27"/>
  <c r="F1432" i="27"/>
  <c r="F834" i="27"/>
  <c r="F1139" i="27"/>
  <c r="F1423" i="27"/>
  <c r="F1355" i="27"/>
  <c r="F220" i="27"/>
  <c r="F182" i="27"/>
  <c r="F911" i="27"/>
  <c r="F1517" i="27"/>
  <c r="F798" i="27"/>
  <c r="F1601" i="27"/>
  <c r="F8" i="27"/>
  <c r="F1124" i="27"/>
  <c r="F920" i="27"/>
  <c r="F395" i="27"/>
  <c r="F1633" i="27"/>
  <c r="F320" i="27"/>
  <c r="F1550" i="27"/>
  <c r="F303" i="27"/>
  <c r="F1193" i="27"/>
  <c r="F538" i="27"/>
  <c r="F1502" i="27"/>
  <c r="F793" i="27"/>
  <c r="F544" i="27"/>
  <c r="F723" i="27"/>
  <c r="F405" i="27"/>
  <c r="F1275" i="27"/>
  <c r="F35" i="27"/>
  <c r="F1708" i="27"/>
  <c r="F897" i="27"/>
  <c r="F1348" i="27"/>
  <c r="F371" i="27"/>
  <c r="F1670" i="27"/>
  <c r="F1048" i="27"/>
  <c r="F1535" i="27"/>
  <c r="F350" i="27"/>
  <c r="F949" i="27"/>
  <c r="F1073" i="27"/>
  <c r="F1050" i="27"/>
  <c r="F1136" i="27"/>
  <c r="F713" i="27"/>
  <c r="F976" i="27"/>
  <c r="F396" i="27"/>
  <c r="F253" i="27"/>
  <c r="F1558" i="27"/>
  <c r="F68" i="27"/>
  <c r="F1426" i="27"/>
  <c r="F694" i="27"/>
  <c r="F318" i="27"/>
  <c r="F602" i="27"/>
  <c r="F1553" i="27"/>
  <c r="F327" i="27"/>
  <c r="F283" i="27"/>
  <c r="F1021" i="27"/>
  <c r="F294" i="27"/>
  <c r="F310" i="27"/>
  <c r="F648" i="27"/>
  <c r="F937" i="27"/>
  <c r="F441" i="27"/>
  <c r="F1379" i="27"/>
  <c r="F1458" i="27"/>
  <c r="F142" i="27"/>
  <c r="F1230" i="27"/>
  <c r="F506" i="27"/>
  <c r="F1140" i="27"/>
  <c r="F1029" i="27"/>
  <c r="F1383" i="27"/>
  <c r="F94" i="27"/>
  <c r="F391" i="27"/>
  <c r="F536" i="27"/>
  <c r="F1013" i="27"/>
  <c r="F1488" i="27"/>
  <c r="F1515" i="27"/>
  <c r="F1410" i="27"/>
  <c r="F467" i="27"/>
  <c r="F768" i="27"/>
  <c r="F1327" i="27"/>
  <c r="F1281" i="27"/>
  <c r="F1248" i="27"/>
  <c r="F764" i="27"/>
  <c r="F969" i="27"/>
  <c r="F91" i="27"/>
  <c r="F1519" i="27"/>
  <c r="F572" i="27"/>
  <c r="F1705" i="27"/>
  <c r="F601" i="27"/>
  <c r="F158" i="27"/>
  <c r="F1546" i="27"/>
  <c r="F1640" i="27"/>
  <c r="F1311" i="27"/>
  <c r="F1710" i="27"/>
  <c r="F1309" i="27"/>
  <c r="F946" i="27"/>
  <c r="F464" i="27"/>
  <c r="F1005" i="27"/>
  <c r="F236" i="27"/>
  <c r="F1681" i="27"/>
  <c r="F1665" i="27"/>
  <c r="F151" i="27"/>
  <c r="F1293" i="27"/>
  <c r="F1097" i="27"/>
  <c r="F486" i="27"/>
  <c r="F1612" i="27"/>
  <c r="F1094" i="27"/>
  <c r="F1032" i="27"/>
  <c r="F215" i="27"/>
  <c r="F69" i="27"/>
  <c r="F263" i="27"/>
  <c r="F740" i="27"/>
  <c r="F1354" i="27"/>
  <c r="F1109" i="27"/>
  <c r="F610" i="27"/>
  <c r="F1602" i="27"/>
  <c r="F1329" i="27"/>
  <c r="F848" i="27"/>
  <c r="F944" i="27"/>
  <c r="F56" i="27"/>
  <c r="F1361" i="27"/>
  <c r="F53" i="27"/>
  <c r="F596" i="27"/>
  <c r="F168" i="27"/>
  <c r="F39" i="27"/>
  <c r="F64" i="27"/>
  <c r="F291" i="27"/>
  <c r="F1697" i="27"/>
  <c r="F1385" i="27"/>
  <c r="F1506" i="27"/>
  <c r="F1392" i="27"/>
  <c r="F1196" i="27"/>
  <c r="F1099" i="27"/>
  <c r="F1186" i="27"/>
  <c r="F1716" i="27"/>
  <c r="F722" i="27"/>
  <c r="F1369" i="27"/>
  <c r="F1507" i="27"/>
  <c r="F349" i="27"/>
  <c r="F378" i="27"/>
  <c r="F1226" i="27"/>
  <c r="F893" i="27"/>
  <c r="F1591" i="27"/>
  <c r="F1152" i="27"/>
  <c r="F671" i="27"/>
  <c r="F818" i="27"/>
  <c r="F50" i="27"/>
  <c r="F178" i="27"/>
  <c r="F503" i="27"/>
  <c r="F379" i="27"/>
  <c r="F1164" i="27"/>
  <c r="F223" i="27"/>
  <c r="F472" i="27"/>
  <c r="F1297" i="27"/>
  <c r="F1072" i="27"/>
  <c r="F93" i="27"/>
  <c r="F645" i="27"/>
  <c r="F1000" i="27"/>
  <c r="F1096" i="27"/>
  <c r="F835" i="27"/>
  <c r="F554" i="27"/>
  <c r="F71" i="27"/>
  <c r="F669" i="27"/>
  <c r="F1706" i="27"/>
  <c r="F340" i="27"/>
  <c r="F1036" i="27"/>
  <c r="F1663" i="27"/>
  <c r="F1615" i="27"/>
  <c r="F188" i="27"/>
  <c r="F1684" i="27"/>
  <c r="F856" i="27"/>
  <c r="F1521" i="27"/>
  <c r="F195" i="27"/>
  <c r="F597" i="27"/>
  <c r="F1415" i="27"/>
  <c r="F905" i="27"/>
  <c r="F1416" i="27"/>
  <c r="F1208" i="27"/>
  <c r="F106" i="27"/>
  <c r="F1443" i="27"/>
  <c r="F1660" i="27"/>
  <c r="F1247" i="27"/>
  <c r="F455" i="27"/>
  <c r="F1382" i="27"/>
  <c r="F266" i="27"/>
  <c r="F1077" i="27"/>
  <c r="F1514" i="27"/>
  <c r="F1171" i="27"/>
  <c r="F966" i="27"/>
  <c r="F1487" i="27"/>
  <c r="F1246" i="27"/>
  <c r="F1014" i="27"/>
  <c r="F356" i="27"/>
  <c r="F1400" i="27"/>
  <c r="F1527" i="27"/>
  <c r="F1692" i="27"/>
  <c r="F1061" i="27"/>
  <c r="F132" i="27"/>
  <c r="F942" i="27"/>
  <c r="F532" i="27"/>
  <c r="F1575" i="27"/>
  <c r="F468" i="27"/>
  <c r="F1360" i="27"/>
  <c r="F916" i="27"/>
  <c r="F766" i="27"/>
  <c r="F1112" i="27"/>
  <c r="F1700" i="27"/>
  <c r="F148" i="27"/>
  <c r="F1656" i="27"/>
  <c r="F557" i="27"/>
  <c r="F1301" i="27"/>
  <c r="F257" i="27"/>
  <c r="F1446" i="27"/>
  <c r="F1083" i="27"/>
  <c r="F409" i="27"/>
  <c r="F155" i="27"/>
  <c r="F1024" i="27"/>
  <c r="F1711" i="27"/>
  <c r="F1580" i="27"/>
  <c r="F439" i="27"/>
  <c r="F832" i="27"/>
  <c r="F822" i="27"/>
  <c r="F184" i="27"/>
  <c r="F1231" i="27"/>
  <c r="F1306" i="27"/>
  <c r="F1101" i="27"/>
  <c r="F1356" i="27"/>
  <c r="F1071" i="27"/>
  <c r="F1436" i="27"/>
  <c r="F1332" i="27"/>
  <c r="F1282" i="27"/>
  <c r="F1498" i="27"/>
  <c r="F1489" i="27"/>
  <c r="F874" i="27"/>
  <c r="F491" i="27"/>
  <c r="F1027" i="27"/>
  <c r="F757" i="27"/>
  <c r="F274" i="27"/>
  <c r="F1227" i="27"/>
  <c r="F1118" i="27"/>
  <c r="F130" i="27"/>
  <c r="F629" i="27"/>
  <c r="F1183" i="27"/>
  <c r="F593" i="27"/>
  <c r="F569" i="27"/>
  <c r="F45" i="27"/>
  <c r="F152" i="27"/>
  <c r="F641" i="27"/>
  <c r="F84" i="27"/>
  <c r="F1291" i="27"/>
  <c r="F860" i="27"/>
  <c r="F649" i="27"/>
  <c r="F143" i="27"/>
  <c r="F19" i="27"/>
  <c r="F886" i="27"/>
  <c r="F1648" i="27"/>
  <c r="F553" i="27"/>
  <c r="F1417" i="27"/>
  <c r="F631" i="27"/>
  <c r="F970" i="27"/>
  <c r="F424" i="27"/>
  <c r="F97" i="27"/>
  <c r="F1120" i="27"/>
  <c r="F445" i="27"/>
  <c r="F169" i="27"/>
  <c r="F1618" i="27"/>
  <c r="F292" i="27"/>
  <c r="F819" i="27"/>
  <c r="F1649" i="27"/>
  <c r="F58" i="27"/>
  <c r="F249" i="27"/>
  <c r="F382" i="27"/>
  <c r="F386" i="27"/>
  <c r="F267" i="27"/>
  <c r="F1675" i="27"/>
  <c r="F871" i="27"/>
  <c r="F326" i="27"/>
  <c r="F890" i="27"/>
  <c r="F900" i="27"/>
  <c r="F559" i="27"/>
  <c r="F1115" i="27"/>
  <c r="F931" i="27"/>
  <c r="F1477" i="27"/>
  <c r="F864" i="27"/>
  <c r="F1429" i="27"/>
  <c r="F1150" i="27"/>
  <c r="F1278" i="27"/>
  <c r="F285" i="27"/>
  <c r="F1060" i="27"/>
  <c r="F562" i="27"/>
  <c r="F111" i="27"/>
  <c r="F923" i="27"/>
  <c r="F1318" i="27"/>
  <c r="F1549" i="27"/>
  <c r="F591" i="27"/>
  <c r="F1277" i="27"/>
  <c r="F1007" i="27"/>
  <c r="F854" i="27"/>
  <c r="F258" i="27"/>
  <c r="F415" i="27"/>
  <c r="F750" i="27"/>
  <c r="F616" i="27"/>
  <c r="F627" i="27"/>
  <c r="F913" i="27"/>
  <c r="F1404" i="27"/>
  <c r="F1465" i="27"/>
  <c r="F413" i="27"/>
  <c r="F1133" i="27"/>
  <c r="F683" i="27"/>
  <c r="F1715" i="27"/>
  <c r="F1508" i="27"/>
  <c r="F1082" i="27"/>
  <c r="F1559" i="27"/>
  <c r="F357" i="27"/>
  <c r="F1272" i="27"/>
  <c r="F1249" i="27"/>
  <c r="F372" i="27"/>
  <c r="F314" i="27"/>
  <c r="F1457" i="27"/>
  <c r="F763" i="27"/>
  <c r="F1084" i="27"/>
  <c r="F242" i="27"/>
  <c r="F592" i="27"/>
  <c r="F626" i="27"/>
  <c r="F1043" i="27"/>
  <c r="F605" i="27"/>
  <c r="F1160" i="27"/>
  <c r="F344" i="27"/>
  <c r="F687" i="27"/>
  <c r="F72" i="27"/>
  <c r="F866" i="27"/>
  <c r="F561" i="27"/>
  <c r="F1490" i="27"/>
  <c r="F1493" i="27"/>
  <c r="F1076" i="27"/>
  <c r="F804" i="27"/>
  <c r="F555" i="27"/>
  <c r="F1146" i="27"/>
  <c r="F953" i="27"/>
  <c r="F1030" i="27"/>
  <c r="F404" i="27"/>
  <c r="F831" i="27"/>
  <c r="F102" i="27"/>
  <c r="F858" i="27"/>
  <c r="F1184" i="27"/>
  <c r="F1567" i="27"/>
  <c r="F293" i="27"/>
  <c r="F791" i="27"/>
  <c r="F796" i="27"/>
  <c r="F1135" i="27"/>
  <c r="F1505" i="27"/>
  <c r="F765" i="27"/>
  <c r="F530" i="27"/>
  <c r="F1008" i="27"/>
  <c r="F1041" i="27"/>
  <c r="F1181" i="27"/>
  <c r="F1542" i="27"/>
  <c r="F1671" i="27"/>
  <c r="F1704" i="27"/>
  <c r="F1677" i="27"/>
  <c r="F770" i="27"/>
  <c r="F642" i="27"/>
  <c r="F100" i="27"/>
  <c r="F703" i="27"/>
  <c r="F30" i="27"/>
  <c r="F244" i="27"/>
  <c r="F1402" i="27"/>
  <c r="F1627" i="27"/>
  <c r="F417" i="27"/>
  <c r="F1401" i="27"/>
  <c r="F933" i="27"/>
  <c r="F18" i="27"/>
  <c r="F272" i="27"/>
  <c r="F428" i="27"/>
  <c r="F1342" i="27"/>
  <c r="F1336" i="27"/>
  <c r="F171" i="27"/>
  <c r="F695" i="27"/>
  <c r="F1236" i="27"/>
  <c r="F1363" i="27"/>
  <c r="F522" i="27"/>
  <c r="F256" i="27"/>
  <c r="F198" i="27"/>
  <c r="F232" i="27"/>
  <c r="F815" i="27"/>
  <c r="F717" i="27"/>
  <c r="F1237" i="27"/>
  <c r="F453" i="27"/>
  <c r="F139" i="27"/>
  <c r="F1592" i="27"/>
  <c r="F101" i="27"/>
  <c r="F1089" i="27"/>
  <c r="F316" i="27"/>
  <c r="F22" i="27"/>
  <c r="F1586" i="27"/>
  <c r="F502" i="27"/>
  <c r="F1534" i="27"/>
  <c r="F1456" i="27"/>
  <c r="F1145" i="27"/>
  <c r="F235" i="27"/>
  <c r="F1475" i="27"/>
  <c r="F1717" i="27"/>
  <c r="F385" i="27"/>
  <c r="F725" i="27"/>
  <c r="F1189" i="27"/>
  <c r="F324" i="27"/>
  <c r="F1078" i="27"/>
  <c r="F719" i="27"/>
  <c r="F918" i="27"/>
  <c r="F1497" i="27"/>
  <c r="F1589" i="27"/>
  <c r="F564" i="27"/>
  <c r="F1219" i="27"/>
  <c r="F1582" i="27"/>
  <c r="F889" i="27"/>
  <c r="F1686" i="27"/>
  <c r="F40" i="27"/>
  <c r="F637" i="27"/>
  <c r="F1566" i="27"/>
  <c r="F89" i="27"/>
  <c r="F80" i="27"/>
  <c r="F1466" i="27"/>
  <c r="F650" i="27"/>
  <c r="F1464" i="27"/>
  <c r="F1495" i="27"/>
  <c r="F1321" i="27"/>
  <c r="F907" i="27"/>
  <c r="F513" i="27"/>
  <c r="F432" i="27"/>
  <c r="F438" i="27"/>
  <c r="F994" i="27"/>
  <c r="F67" i="27"/>
  <c r="F957" i="27"/>
  <c r="F17" i="27"/>
  <c r="F833" i="27"/>
  <c r="F1170" i="27"/>
  <c r="F941" i="27"/>
  <c r="F936" i="27"/>
  <c r="F419" i="27"/>
  <c r="F338" i="27"/>
  <c r="F1397" i="27"/>
  <c r="F481" i="27"/>
  <c r="F960" i="27"/>
  <c r="F1544" i="27"/>
  <c r="F1718" i="27"/>
  <c r="F1204" i="27"/>
  <c r="F425" i="27"/>
  <c r="F630" i="27"/>
  <c r="F1137" i="27"/>
  <c r="F972" i="27"/>
  <c r="F1244" i="27"/>
  <c r="F1511" i="27"/>
  <c r="F526" i="27"/>
  <c r="F1641" i="27"/>
  <c r="F984" i="27"/>
  <c r="F1212" i="27"/>
  <c r="F1129" i="27"/>
  <c r="F1605" i="27"/>
  <c r="F1166" i="27"/>
  <c r="F929" i="27"/>
  <c r="F1090" i="27"/>
  <c r="F512" i="27"/>
  <c r="F397" i="27"/>
  <c r="F961" i="27"/>
  <c r="F1180" i="27"/>
  <c r="F1271" i="27"/>
  <c r="F1174" i="27"/>
  <c r="F1107" i="27"/>
  <c r="F1604" i="27"/>
  <c r="F172" i="27"/>
  <c r="F558" i="27"/>
  <c r="F1347" i="27"/>
  <c r="F1012" i="27"/>
  <c r="F1374" i="27"/>
  <c r="F221" i="27"/>
  <c r="F851" i="27"/>
  <c r="F673" i="27"/>
  <c r="F1284" i="27"/>
  <c r="F284" i="27"/>
  <c r="F515" i="27"/>
  <c r="F665" i="27"/>
  <c r="F1199" i="27"/>
  <c r="F877" i="27"/>
  <c r="F1472" i="27"/>
  <c r="F79" i="27"/>
  <c r="F533" i="27"/>
  <c r="F1569" i="27"/>
  <c r="F1243" i="27"/>
  <c r="F1596" i="27"/>
  <c r="F541" i="27"/>
  <c r="F520" i="27"/>
  <c r="F680" i="27"/>
  <c r="F1658" i="27"/>
  <c r="F1622" i="27"/>
  <c r="F698" i="27"/>
  <c r="F573" i="27"/>
  <c r="F146" i="27"/>
  <c r="F884" i="27"/>
  <c r="F531" i="27"/>
  <c r="F1033" i="27"/>
  <c r="F88" i="27"/>
  <c r="F1732" i="27"/>
  <c r="F165" i="27"/>
  <c r="F1494" i="27"/>
  <c r="F594" i="27"/>
  <c r="F173" i="27"/>
  <c r="F1185" i="27"/>
  <c r="F1687" i="27"/>
  <c r="F1738" i="27"/>
  <c r="F878" i="27"/>
  <c r="F1042" i="27"/>
  <c r="F1407" i="27"/>
  <c r="F181" i="27"/>
  <c r="F1158" i="27"/>
  <c r="F1462" i="27"/>
  <c r="F1447" i="27"/>
  <c r="F749" i="27"/>
  <c r="F1134" i="27"/>
  <c r="F49" i="27"/>
  <c r="F369" i="27"/>
  <c r="F117" i="27"/>
  <c r="F1579" i="27"/>
  <c r="F1003" i="27"/>
  <c r="F306" i="27"/>
  <c r="F1108" i="27"/>
  <c r="F296" i="27"/>
  <c r="F351" i="27"/>
  <c r="F938" i="27"/>
  <c r="F475" i="27"/>
  <c r="F784" i="27"/>
  <c r="F1305" i="27"/>
  <c r="F1411" i="27"/>
  <c r="F1525" i="27"/>
  <c r="F684" i="27"/>
  <c r="F328" i="27"/>
  <c r="F1320" i="27"/>
  <c r="F751" i="27"/>
  <c r="F752" i="27"/>
  <c r="F1455" i="27"/>
  <c r="F331" i="27"/>
  <c r="F1016" i="27"/>
  <c r="F1114" i="27"/>
  <c r="F120" i="27"/>
  <c r="F1667" i="27"/>
  <c r="F670" i="27"/>
  <c r="F1581" i="27"/>
  <c r="F582" i="27"/>
  <c r="F410" i="27"/>
  <c r="F762" i="27"/>
  <c r="F771" i="27"/>
  <c r="F1122" i="27"/>
  <c r="F1376" i="27"/>
  <c r="F1690" i="27"/>
  <c r="F1222" i="27"/>
  <c r="F43" i="27"/>
  <c r="F358" i="27"/>
  <c r="F1143" i="27"/>
  <c r="F982" i="27"/>
  <c r="F1167" i="27"/>
  <c r="F539" i="27"/>
  <c r="F416" i="27"/>
  <c r="F567" i="27"/>
  <c r="F1724" i="27"/>
  <c r="F136" i="27"/>
  <c r="F1610" i="27"/>
  <c r="F126" i="27"/>
  <c r="F735" i="27"/>
  <c r="F1242" i="27"/>
  <c r="F1454" i="27"/>
  <c r="F659" i="27"/>
  <c r="F1576" i="27"/>
  <c r="F668" i="27"/>
  <c r="F1229" i="27"/>
  <c r="F1518" i="27"/>
  <c r="F786" i="27"/>
  <c r="F1209" i="27"/>
  <c r="F321" i="27"/>
  <c r="F634" i="27"/>
  <c r="F863" i="27"/>
  <c r="F406" i="27"/>
  <c r="F435" i="27"/>
  <c r="F1425" i="27"/>
  <c r="F24" i="27"/>
  <c r="F1547" i="27"/>
  <c r="F1422" i="27"/>
  <c r="F492" i="27"/>
  <c r="F164" i="27"/>
  <c r="F1261" i="27"/>
  <c r="F1065" i="27"/>
  <c r="F729" i="27"/>
  <c r="F465" i="27"/>
  <c r="F1294" i="27"/>
  <c r="F1501" i="27"/>
  <c r="F981" i="27"/>
  <c r="F1380" i="27"/>
  <c r="F348" i="27"/>
  <c r="F965" i="27"/>
  <c r="F1484" i="27"/>
  <c r="F845" i="27"/>
  <c r="F788" i="27"/>
  <c r="F206" i="27"/>
  <c r="F1585" i="27"/>
  <c r="F816" i="27"/>
  <c r="F1197" i="27"/>
  <c r="F781" i="27"/>
  <c r="F308" i="27"/>
  <c r="F224" i="27"/>
  <c r="F1452" i="27"/>
  <c r="F1445" i="27"/>
  <c r="F1267" i="27"/>
  <c r="F1210" i="27"/>
  <c r="F1388" i="27"/>
  <c r="F304" i="27"/>
  <c r="F1616" i="27"/>
  <c r="F772" i="27"/>
  <c r="F595" i="27"/>
  <c r="F262" i="27"/>
  <c r="F1733" i="27"/>
  <c r="F423" i="27"/>
  <c r="F387" i="27"/>
  <c r="F853" i="27"/>
  <c r="F1224" i="27"/>
  <c r="F259" i="27"/>
  <c r="F1398" i="27"/>
  <c r="F636" i="27"/>
  <c r="F217" i="27"/>
  <c r="F1273" i="27"/>
  <c r="F352" i="27"/>
  <c r="F787" i="27"/>
  <c r="F1698" i="27"/>
  <c r="F837" i="27"/>
  <c r="F1344" i="27"/>
  <c r="F116" i="27"/>
  <c r="F1594" i="27"/>
  <c r="F270" i="27"/>
  <c r="F808" i="27"/>
  <c r="F1375" i="27"/>
  <c r="F823" i="27"/>
  <c r="F440" i="27"/>
  <c r="F1405" i="27"/>
  <c r="F443" i="27"/>
  <c r="F574" i="27"/>
  <c r="F1419" i="27"/>
  <c r="F1676" i="27"/>
  <c r="F302" i="27"/>
  <c r="F1548" i="27"/>
  <c r="F651" i="27"/>
  <c r="F1253" i="27"/>
  <c r="F1088" i="27"/>
  <c r="F1556" i="27"/>
  <c r="F744" i="27"/>
  <c r="F1412" i="27"/>
  <c r="F1173" i="27"/>
  <c r="F1223" i="27"/>
  <c r="F1151" i="27"/>
  <c r="F1483" i="27"/>
  <c r="F430" i="27"/>
  <c r="F1481" i="27"/>
  <c r="F1714" i="27"/>
  <c r="F606" i="27"/>
  <c r="F1367" i="27"/>
  <c r="F1590" i="27"/>
  <c r="F1526" i="27"/>
  <c r="F1287" i="27"/>
  <c r="F429" i="27"/>
  <c r="F1149" i="27"/>
  <c r="F380" i="27"/>
  <c r="F1259" i="27"/>
  <c r="F1699" i="27"/>
  <c r="F600" i="27"/>
  <c r="F1440" i="27"/>
  <c r="F183" i="27"/>
  <c r="F191" i="27"/>
  <c r="F894" i="27"/>
  <c r="F1666" i="27"/>
  <c r="F434" i="27"/>
  <c r="F1645" i="27"/>
  <c r="F1720" i="27"/>
  <c r="F971" i="27"/>
  <c r="F1695" i="27"/>
  <c r="F1696" i="27"/>
  <c r="F867" i="27"/>
  <c r="F1286" i="27"/>
  <c r="F963" i="27"/>
  <c r="F466" i="27"/>
  <c r="F1339" i="27"/>
  <c r="F1298" i="27"/>
  <c r="F1285" i="27"/>
  <c r="F958" i="27"/>
  <c r="F611" i="27"/>
  <c r="F1238" i="27"/>
  <c r="F1571" i="27"/>
  <c r="F1479" i="27"/>
  <c r="F1172" i="27"/>
  <c r="F365" i="27"/>
  <c r="F865" i="27"/>
  <c r="F113" i="27"/>
  <c r="F1002" i="27"/>
  <c r="F388" i="27"/>
  <c r="F216" i="27"/>
  <c r="F632" i="27"/>
  <c r="F276" i="27"/>
  <c r="F1543" i="27"/>
  <c r="F1554" i="27"/>
  <c r="F824" i="27"/>
  <c r="F309" i="27"/>
  <c r="F213" i="27"/>
  <c r="F633" i="27"/>
  <c r="F490" i="27"/>
  <c r="F1011" i="27"/>
  <c r="F617" i="27"/>
  <c r="F1512" i="27"/>
  <c r="F1266" i="27"/>
  <c r="F1434" i="27"/>
  <c r="F635" i="27"/>
  <c r="F243" i="27"/>
  <c r="F947" i="27"/>
  <c r="F1701" i="27"/>
  <c r="F1295" i="27"/>
  <c r="F108" i="27"/>
  <c r="F28" i="27"/>
  <c r="F1057" i="27"/>
  <c r="F1100" i="27"/>
  <c r="F1292" i="27"/>
  <c r="F1245" i="27"/>
  <c r="F789" i="27"/>
  <c r="F932" i="27"/>
  <c r="F496" i="27"/>
  <c r="F1678" i="27"/>
  <c r="F847" i="27"/>
  <c r="F805" i="27"/>
  <c r="F1638" i="27"/>
  <c r="F1679" i="27"/>
  <c r="F1205" i="27"/>
  <c r="F1069" i="27"/>
  <c r="F739" i="27"/>
  <c r="F212" i="27"/>
  <c r="F347" i="27"/>
  <c r="F653" i="27"/>
  <c r="F364" i="27"/>
  <c r="F737" i="27"/>
  <c r="F1617" i="27"/>
  <c r="F99" i="27"/>
  <c r="F1572" i="27"/>
  <c r="F374" i="27"/>
  <c r="F1255" i="27"/>
  <c r="F345" i="27"/>
  <c r="F756" i="27"/>
  <c r="F26" i="27"/>
  <c r="F322" i="27"/>
  <c r="F312" i="27"/>
  <c r="F959" i="27"/>
  <c r="F1524" i="27"/>
  <c r="F782" i="27"/>
  <c r="F654" i="27"/>
  <c r="F1317" i="27"/>
  <c r="M1" i="7" l="1"/>
  <c r="M1" i="3"/>
  <c r="M1" i="5"/>
  <c r="M1" i="39"/>
  <c r="E3" i="27"/>
  <c r="R4" i="14" s="1"/>
  <c r="M1" i="6"/>
  <c r="M1" i="9"/>
  <c r="M1" i="10"/>
  <c r="M1" i="11"/>
  <c r="M1" i="4"/>
  <c r="N4" i="14"/>
  <c r="L1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 Ильич</author>
  </authors>
  <commentList>
    <comment ref="I5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 xml:space="preserve">Кликните по стрелочке для выбора свей колонки. Если вы её не знаете спросите у своего менеджера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9BB2EF2B-2CF0-4188-A249-F29E234F7148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B7D9D51E-3887-4CBA-9C6B-709DBE8A278F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C86508B3-DDEE-44D9-9DC8-7F577E97952B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17477534-83F5-492A-8987-1B45C2ADA006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0693B0D9-37D4-46CB-865C-B759939BA1C3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C7B422D8-168F-4F61-A41B-6FFF1311E0F9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49C2D9AB-D10E-48B0-99DF-4ADE154E2157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8F90E621-6FCF-4D2B-A983-C8BD05EBD494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9795E7F3-516F-4447-B489-95B8F23B0AB5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Серов Кирилл Ильич</author>
  </authors>
  <commentList>
    <comment ref="C2" authorId="0" shapeId="0" xr:uid="{972A4943-CE07-47C9-BDB6-EA9A9C6273EA}">
      <text>
        <r>
          <rPr>
            <sz val="9"/>
            <color indexed="81"/>
            <rFont val="Tahoma"/>
            <family val="2"/>
            <charset val="204"/>
          </rPr>
          <t xml:space="preserve">Кликните на наименование товара чтобы загрузить фото
</t>
        </r>
      </text>
    </comment>
  </commentList>
</comments>
</file>

<file path=xl/sharedStrings.xml><?xml version="1.0" encoding="utf-8"?>
<sst xmlns="http://schemas.openxmlformats.org/spreadsheetml/2006/main" count="11453" uniqueCount="5400">
  <si>
    <t>Артикул</t>
  </si>
  <si>
    <t>Наименование товара</t>
  </si>
  <si>
    <t>Завертки и накладки на цилиндр ORO&amp;ORO</t>
  </si>
  <si>
    <t>90*60*62</t>
  </si>
  <si>
    <t>62*62*32</t>
  </si>
  <si>
    <t>315-305*190</t>
  </si>
  <si>
    <t>315-135*70</t>
  </si>
  <si>
    <t>315*305*190</t>
  </si>
  <si>
    <t>185*157*59</t>
  </si>
  <si>
    <t>Фото</t>
  </si>
  <si>
    <t>380*163*304</t>
  </si>
  <si>
    <t>380*163*305</t>
  </si>
  <si>
    <t>Фурнитура для стеклянных дверей</t>
  </si>
  <si>
    <t>Кронштейн для верхней направляющей Н-3</t>
  </si>
  <si>
    <t>Шт./ уп.</t>
  </si>
  <si>
    <t>Ручки дверные ORO&amp;ORO</t>
  </si>
  <si>
    <t>190*170*68</t>
  </si>
  <si>
    <t>355*205*355</t>
  </si>
  <si>
    <t>160*30*40</t>
  </si>
  <si>
    <t>345*225*350</t>
  </si>
  <si>
    <t>183*100*36</t>
  </si>
  <si>
    <t>530*195*400</t>
  </si>
  <si>
    <t>84*63*30</t>
  </si>
  <si>
    <t>200*70*160</t>
  </si>
  <si>
    <t>380*340*220</t>
  </si>
  <si>
    <t>200x70x160</t>
  </si>
  <si>
    <t>380*150*220</t>
  </si>
  <si>
    <t>190*165*60</t>
  </si>
  <si>
    <t>450*350*200</t>
  </si>
  <si>
    <t>240*165*55</t>
  </si>
  <si>
    <t>500*300*180</t>
  </si>
  <si>
    <t>240*165*550</t>
  </si>
  <si>
    <t>380*355*360</t>
  </si>
  <si>
    <t>182*173*67</t>
  </si>
  <si>
    <t>185*157*58</t>
  </si>
  <si>
    <t>380*163*303</t>
  </si>
  <si>
    <t>380*325*303</t>
  </si>
  <si>
    <t>170*117*61</t>
  </si>
  <si>
    <t>350*245*323</t>
  </si>
  <si>
    <t>185*143*53</t>
  </si>
  <si>
    <t>563*290*172</t>
  </si>
  <si>
    <t>165*115*60</t>
  </si>
  <si>
    <t>345*245*325</t>
  </si>
  <si>
    <t>180*120*80</t>
  </si>
  <si>
    <t>375*252*420</t>
  </si>
  <si>
    <t>470*410*125</t>
  </si>
  <si>
    <t>200*100*23</t>
  </si>
  <si>
    <t>520*410*165</t>
  </si>
  <si>
    <t>172*80*25</t>
  </si>
  <si>
    <t>420*365*145</t>
  </si>
  <si>
    <t>198*90*22</t>
  </si>
  <si>
    <t>175*102*22</t>
  </si>
  <si>
    <t>525*365*125</t>
  </si>
  <si>
    <t>84*62*30</t>
  </si>
  <si>
    <t>475*335*145</t>
  </si>
  <si>
    <t>335*280*195</t>
  </si>
  <si>
    <t>76*40*30</t>
  </si>
  <si>
    <t>450*175*100</t>
  </si>
  <si>
    <t>93*40*30</t>
  </si>
  <si>
    <t>450*175*120</t>
  </si>
  <si>
    <t>90*37*20</t>
  </si>
  <si>
    <t>510*210*130</t>
  </si>
  <si>
    <t>135*52*20</t>
  </si>
  <si>
    <t>270*220*150</t>
  </si>
  <si>
    <t>135*50*20</t>
  </si>
  <si>
    <t>160*50*20</t>
  </si>
  <si>
    <t>270*220*175</t>
  </si>
  <si>
    <t>45*53*35</t>
  </si>
  <si>
    <t>405*210*335</t>
  </si>
  <si>
    <t>225*101*69</t>
  </si>
  <si>
    <t>370*240*110</t>
  </si>
  <si>
    <t>150*135*70</t>
  </si>
  <si>
    <t>305*290*290</t>
  </si>
  <si>
    <t>155*120*30</t>
  </si>
  <si>
    <t>500*315*155</t>
  </si>
  <si>
    <t>200*100*35</t>
  </si>
  <si>
    <t>335*228*330</t>
  </si>
  <si>
    <t xml:space="preserve"> </t>
  </si>
  <si>
    <t>Ригели РЕНЦ</t>
  </si>
  <si>
    <t>Ручки для раздвижных дверей</t>
  </si>
  <si>
    <t>Сумма
руб.</t>
  </si>
  <si>
    <t>Петли</t>
  </si>
  <si>
    <t>Ручки PUERTO</t>
  </si>
  <si>
    <t>Ручки Италия</t>
  </si>
  <si>
    <t>Ручки РЕНЦ</t>
  </si>
  <si>
    <t>Ручки TIXX</t>
  </si>
  <si>
    <t xml:space="preserve">Завертки и накладки на цилиндр DND by MARTINELLI </t>
  </si>
  <si>
    <t>Завертки и накладки на цилиндр VAL DE FIORI</t>
  </si>
  <si>
    <t>380*335*400</t>
  </si>
  <si>
    <t>118*83*70</t>
  </si>
  <si>
    <t>135*48*19</t>
  </si>
  <si>
    <t>83*61*30</t>
  </si>
  <si>
    <t>355*320*170</t>
  </si>
  <si>
    <t>172*80*23</t>
  </si>
  <si>
    <t>415*180*235</t>
  </si>
  <si>
    <t>135*58*18</t>
  </si>
  <si>
    <t>290*225*150</t>
  </si>
  <si>
    <t>194*173*70</t>
  </si>
  <si>
    <t>185*157*60</t>
  </si>
  <si>
    <t>185*157*61</t>
  </si>
  <si>
    <t>38*163*303</t>
  </si>
  <si>
    <t>Завертка к ручке, цвет алюминий</t>
  </si>
  <si>
    <t>Завертка к ручке, коричневый</t>
  </si>
  <si>
    <t>Накладка на цилиндр, коричневый</t>
  </si>
  <si>
    <t>Завертки и накладки на анодированные ручки</t>
  </si>
  <si>
    <t>Ручки для раздвижных дверей TIXX, белый</t>
  </si>
  <si>
    <t>225*80*160</t>
  </si>
  <si>
    <t>470*180*420</t>
  </si>
  <si>
    <t>238x74x207</t>
  </si>
  <si>
    <t>430*395*255</t>
  </si>
  <si>
    <t>90x60x60</t>
  </si>
  <si>
    <t>350*380*220</t>
  </si>
  <si>
    <t>Ручка дв. ORO&amp;ORO, ник.супер мат.КВ</t>
  </si>
  <si>
    <t>315*135*170</t>
  </si>
  <si>
    <t>Ручки  дверные VAL DE FIORI</t>
  </si>
  <si>
    <t>Завертка к ручкам VAL DE FIORI,</t>
  </si>
  <si>
    <t>Накладка квадр. к ручк ORO&amp;ORO белый</t>
  </si>
  <si>
    <t>Категория</t>
  </si>
  <si>
    <t>Наименование</t>
  </si>
  <si>
    <t>Расшифровка цвета</t>
  </si>
  <si>
    <t>A</t>
  </si>
  <si>
    <t>Бронза античная</t>
  </si>
  <si>
    <t>ABB</t>
  </si>
  <si>
    <t>Бронза черная с патиной</t>
  </si>
  <si>
    <t>AC</t>
  </si>
  <si>
    <t>Медь античная</t>
  </si>
  <si>
    <t>Серебро античное</t>
  </si>
  <si>
    <t>Черный</t>
  </si>
  <si>
    <t>Черный никель</t>
  </si>
  <si>
    <t>BR</t>
  </si>
  <si>
    <t>Коричневый</t>
  </si>
  <si>
    <t>BSS</t>
  </si>
  <si>
    <t>Бронза матовая темная</t>
  </si>
  <si>
    <t>CB</t>
  </si>
  <si>
    <t>Бронза шоколадная</t>
  </si>
  <si>
    <t>CF</t>
  </si>
  <si>
    <t>Кофе</t>
  </si>
  <si>
    <t>Хром блестящий</t>
  </si>
  <si>
    <t>DGP</t>
  </si>
  <si>
    <t>Латунь блестящая</t>
  </si>
  <si>
    <t>MAB</t>
  </si>
  <si>
    <t>Бронза античная матовая</t>
  </si>
  <si>
    <t>MAC</t>
  </si>
  <si>
    <t>Медь античная матовая</t>
  </si>
  <si>
    <t>MBN</t>
  </si>
  <si>
    <t>MR</t>
  </si>
  <si>
    <t>MSC</t>
  </si>
  <si>
    <t>Хром супер матовый</t>
  </si>
  <si>
    <t>MSN</t>
  </si>
  <si>
    <t>Никель супер матовый</t>
  </si>
  <si>
    <t>MSW</t>
  </si>
  <si>
    <t>Матовый супер белый</t>
  </si>
  <si>
    <t>MTS</t>
  </si>
  <si>
    <t>OB</t>
  </si>
  <si>
    <t>Бронза состаренная</t>
  </si>
  <si>
    <t>ONA</t>
  </si>
  <si>
    <t>Латунь натуральная</t>
  </si>
  <si>
    <t>PA</t>
  </si>
  <si>
    <t>Антрацит</t>
  </si>
  <si>
    <t>PAI</t>
  </si>
  <si>
    <t>Серебро античное блестящее</t>
  </si>
  <si>
    <t>PCF</t>
  </si>
  <si>
    <t>Кофе блестящий</t>
  </si>
  <si>
    <t>PW</t>
  </si>
  <si>
    <t>Жемчужный</t>
  </si>
  <si>
    <t>Латунь матовая</t>
  </si>
  <si>
    <t>Хром матовый</t>
  </si>
  <si>
    <t>SN</t>
  </si>
  <si>
    <t>Никель матовый</t>
  </si>
  <si>
    <t>SW</t>
  </si>
  <si>
    <t>Супер белый</t>
  </si>
  <si>
    <t>TCF</t>
  </si>
  <si>
    <t>Кофе tiger</t>
  </si>
  <si>
    <t>Titanium</t>
  </si>
  <si>
    <t>Титаниум</t>
  </si>
  <si>
    <t>Белый</t>
  </si>
  <si>
    <t>YB</t>
  </si>
  <si>
    <t>Латунь состаренная</t>
  </si>
  <si>
    <t>Алюминий</t>
  </si>
  <si>
    <t>AB, AF</t>
  </si>
  <si>
    <t>W, WHITE, BIA</t>
  </si>
  <si>
    <t>Бронза античная с состаренной керамикой</t>
  </si>
  <si>
    <t>AF+P8</t>
  </si>
  <si>
    <t>Бронза состаренная с эмалью</t>
  </si>
  <si>
    <t>OB/BRI</t>
  </si>
  <si>
    <t>GP, PB, B, OLV</t>
  </si>
  <si>
    <t>Латунь блестящая с белой керамикой</t>
  </si>
  <si>
    <t>OLV+P1</t>
  </si>
  <si>
    <t>Латунь блестящая с эмалью</t>
  </si>
  <si>
    <t>PB/I</t>
  </si>
  <si>
    <t>SG, SB</t>
  </si>
  <si>
    <t>Латунь темная</t>
  </si>
  <si>
    <t>Матовый черный никель</t>
  </si>
  <si>
    <t>Никель блестящий</t>
  </si>
  <si>
    <t>NI</t>
  </si>
  <si>
    <t>SL, AI</t>
  </si>
  <si>
    <t>Серебро античное с эмалью</t>
  </si>
  <si>
    <t>AI/WBR</t>
  </si>
  <si>
    <t>Серый</t>
  </si>
  <si>
    <t>GREY</t>
  </si>
  <si>
    <t>Синий металлик</t>
  </si>
  <si>
    <t>METALLIC BLUE</t>
  </si>
  <si>
    <t>C, CP, OC</t>
  </si>
  <si>
    <t>Хром блестящий-хром матовый</t>
  </si>
  <si>
    <t>CCS</t>
  </si>
  <si>
    <t>Хром блестящий с эмалью</t>
  </si>
  <si>
    <t>CP/W</t>
  </si>
  <si>
    <t>SC, PCS, CR</t>
  </si>
  <si>
    <t>B, NE</t>
  </si>
  <si>
    <t>BE</t>
  </si>
  <si>
    <t>Красный мокко</t>
  </si>
  <si>
    <t>Титаниум супер матовый</t>
  </si>
  <si>
    <t>NP</t>
  </si>
  <si>
    <t>Серебро античное с керамикой</t>
  </si>
  <si>
    <t>SL/OC</t>
  </si>
  <si>
    <t>Бронза состаренная с керамикой</t>
  </si>
  <si>
    <t>OB/OC</t>
  </si>
  <si>
    <t>Пиктограмма</t>
  </si>
  <si>
    <t>Изображение на пиктограмме может отличаться от реального цвета и оно служит лишь для примерного понимания</t>
  </si>
  <si>
    <t>Ваша ценовая колонка:</t>
  </si>
  <si>
    <t>Завертка к ручкам VAL DE FIORI, серебро ант. с эм</t>
  </si>
  <si>
    <t>Завертка к ручкам VAL DE FIORI, латунь состаренная</t>
  </si>
  <si>
    <t>Завертка к ручкам VAL DE FIORI, серебро античное</t>
  </si>
  <si>
    <t>Завертка к ручкам VAL DE FIORI, хром блестящий</t>
  </si>
  <si>
    <t>Ручка дв. ORO&amp;ORO ник мат КВ</t>
  </si>
  <si>
    <t>Ручка дв. ORO&amp;ORO ник супер матов КВ</t>
  </si>
  <si>
    <t>Завертка к ручк ORO&amp;ORO лат бл</t>
  </si>
  <si>
    <t>Накладка к ручк ORO&amp;ORO ник мат</t>
  </si>
  <si>
    <t>Накладка к ручк ORO&amp;ORO бронза ант</t>
  </si>
  <si>
    <t>Накладка к ручк ORO&amp;ORO кофе tiger</t>
  </si>
  <si>
    <t>Накладка к ручк ORO&amp;ORO хром блест</t>
  </si>
  <si>
    <t>Накладка к ручк ORO&amp;ORO лат бл</t>
  </si>
  <si>
    <t>Завертка квадр. к ручк ORO&amp;ORO титаниум</t>
  </si>
  <si>
    <t>Завертка квадр. к ручк ORO&amp;ORO ник мат</t>
  </si>
  <si>
    <t>Завертка квадр. к ручк ORO&amp;ORO кофе tiger</t>
  </si>
  <si>
    <t>Завертка квадр. к ручк ORO&amp;ORO антрацит</t>
  </si>
  <si>
    <t>Завертка квадр. к ручк ORO&amp;ORO хром мат</t>
  </si>
  <si>
    <t>Завертка квадр. к ручк ORO&amp;ORO хр бл</t>
  </si>
  <si>
    <t>Накладка квадр. к ручк ORO&amp;ORO ник мат</t>
  </si>
  <si>
    <t>Накладка квадр. к ручк ORO&amp;ORO ник супер матов</t>
  </si>
  <si>
    <t>Накладка квадр. к ручк ORO&amp;ORO кофе tiger</t>
  </si>
  <si>
    <t>Накладка квадр. к ручк ORO&amp;ORO антрацит</t>
  </si>
  <si>
    <t>Накладка квадр. к ручк ORO&amp;ORO хром мат</t>
  </si>
  <si>
    <t>Накладка квадр. к ручк ORO&amp;ORO хр бл</t>
  </si>
  <si>
    <t>Завертка к ручкам PUERTO, кофе</t>
  </si>
  <si>
    <t>Комплект роликов для раздвижных дверей</t>
  </si>
  <si>
    <t>Направляющая для раздвижных дверей, длина 2 м.</t>
  </si>
  <si>
    <t>Направляющая для раздвижных дверей, длина 3 м.</t>
  </si>
  <si>
    <t>Корзина</t>
  </si>
  <si>
    <t>Ручка дв. "Винсенте", ник.супер мат.</t>
  </si>
  <si>
    <t>Ручка дв."ФАБИО",титаниум супер мат.</t>
  </si>
  <si>
    <t>INBK 02 OB</t>
  </si>
  <si>
    <t>INBK 08 SN/GP</t>
  </si>
  <si>
    <t>INBK 02 SL</t>
  </si>
  <si>
    <t>INBK AL 17 MAB</t>
  </si>
  <si>
    <t>Комплектующие для фурнитуры</t>
  </si>
  <si>
    <t>INDH 701-70 AI/WBR</t>
  </si>
  <si>
    <t>INDH 701-70 OB/BRI</t>
  </si>
  <si>
    <t>INDH 701-70 YB</t>
  </si>
  <si>
    <t>INDH 701-70 PB</t>
  </si>
  <si>
    <t>INDH 702-71 CB</t>
  </si>
  <si>
    <t>INDH 703-72 AI/WBR</t>
  </si>
  <si>
    <t>INDH 703-72 YB</t>
  </si>
  <si>
    <t>INDH 703-72 PAI</t>
  </si>
  <si>
    <t>INDH 704-73 YB</t>
  </si>
  <si>
    <t>INDH 704-73 AI</t>
  </si>
  <si>
    <t>INDH 705-74 YB</t>
  </si>
  <si>
    <t>INDH 705-74 AI</t>
  </si>
  <si>
    <t>INDH 706-74 AI</t>
  </si>
  <si>
    <t>INDH 707-73 CP/W</t>
  </si>
  <si>
    <t>INDH 707-73 YB</t>
  </si>
  <si>
    <t>INDH 710-74 AI</t>
  </si>
  <si>
    <t>INDH 708-75 CP</t>
  </si>
  <si>
    <t>INDH 711-18 MSN</t>
  </si>
  <si>
    <t>INDH 712-18 MSN</t>
  </si>
  <si>
    <t>INDH 712-18 MTS</t>
  </si>
  <si>
    <t>INDH 713-21 B/CP</t>
  </si>
  <si>
    <t>INDH 713-21 SW/CP</t>
  </si>
  <si>
    <t>INDH 714-21 MR/CP</t>
  </si>
  <si>
    <t>INDH 714-21 MSN/CP</t>
  </si>
  <si>
    <t>INDH 714-21 SW/CP</t>
  </si>
  <si>
    <t>INDH 715-22 B/MSN</t>
  </si>
  <si>
    <t>INDH 715-22 SW/MSN</t>
  </si>
  <si>
    <t>INBK 18 MSN</t>
  </si>
  <si>
    <t>INBK 18 MTS</t>
  </si>
  <si>
    <t>INBK 18 MSC</t>
  </si>
  <si>
    <t>INET 18 MSN</t>
  </si>
  <si>
    <t>INET 18 MTS</t>
  </si>
  <si>
    <t>INET 18 MSC</t>
  </si>
  <si>
    <t>INBK 21 CP</t>
  </si>
  <si>
    <t>INBK 22 MSN</t>
  </si>
  <si>
    <t>INET 22 MSN</t>
  </si>
  <si>
    <t>INET 21 CP</t>
  </si>
  <si>
    <t>INBK 70 AI/WBR</t>
  </si>
  <si>
    <t>INBK 70 PB</t>
  </si>
  <si>
    <t>INET 70 AI/WBR</t>
  </si>
  <si>
    <t>INET 70 OB/BRI</t>
  </si>
  <si>
    <t>INET 70 YB</t>
  </si>
  <si>
    <t>INET 70 PB</t>
  </si>
  <si>
    <t>INOB 70 AI/WBR</t>
  </si>
  <si>
    <t>INOB 70 OB/BRI</t>
  </si>
  <si>
    <t>INOB 70 YB</t>
  </si>
  <si>
    <t>INOB 70 PB</t>
  </si>
  <si>
    <t>INBK 71 YB</t>
  </si>
  <si>
    <t>INBK 71 CB</t>
  </si>
  <si>
    <t>INET 71 YB</t>
  </si>
  <si>
    <t>INET 71 CB</t>
  </si>
  <si>
    <t>INOB 71 YB</t>
  </si>
  <si>
    <t>INOB 71 CB</t>
  </si>
  <si>
    <t>INBK 72 AI/WBR</t>
  </si>
  <si>
    <t>INBK 72 YB</t>
  </si>
  <si>
    <t>INBK 72 PAI</t>
  </si>
  <si>
    <t>INET 72 OB/BRI</t>
  </si>
  <si>
    <t>INET 72 AI/WBR</t>
  </si>
  <si>
    <t>INET 72 YB</t>
  </si>
  <si>
    <t>INET 72 PAI</t>
  </si>
  <si>
    <t>INOB 72 OB/BRI</t>
  </si>
  <si>
    <t>INOB 72 AI/WBR</t>
  </si>
  <si>
    <t>INOB 72 YB</t>
  </si>
  <si>
    <t>INOB 72 PAI</t>
  </si>
  <si>
    <t>INBK 73 YB</t>
  </si>
  <si>
    <t>INBK 73 AI</t>
  </si>
  <si>
    <t>INET 73 YB</t>
  </si>
  <si>
    <t>INET 73 AI</t>
  </si>
  <si>
    <t>INET 73 CP/W</t>
  </si>
  <si>
    <t>INOB 73 YB</t>
  </si>
  <si>
    <t>INOB 73 CP/W</t>
  </si>
  <si>
    <t>INOB 73 AI</t>
  </si>
  <si>
    <t>INBK 74 YB</t>
  </si>
  <si>
    <t>INBK 74 PB</t>
  </si>
  <si>
    <t>INET 74 YB</t>
  </si>
  <si>
    <t>INET 74 AI</t>
  </si>
  <si>
    <t>INET 74 PB</t>
  </si>
  <si>
    <t>INOB 74 YB</t>
  </si>
  <si>
    <t>INOB 74 AI</t>
  </si>
  <si>
    <t>INOB 74 PB</t>
  </si>
  <si>
    <t>INBK 75 CP</t>
  </si>
  <si>
    <t>INET 75 CP</t>
  </si>
  <si>
    <t>INOB 75 CP</t>
  </si>
  <si>
    <t>INDS 100 YB</t>
  </si>
  <si>
    <t>INDS 100 AI</t>
  </si>
  <si>
    <t>INVDF 125- 4BB CH PB</t>
  </si>
  <si>
    <t>IN806/12 BSS</t>
  </si>
  <si>
    <t>IN833/12 BSS</t>
  </si>
  <si>
    <t>INAT 14 OC</t>
  </si>
  <si>
    <t>INAT 14 PCS</t>
  </si>
  <si>
    <t>INCB14 CCS</t>
  </si>
  <si>
    <t>INCH14 OC +INS 03</t>
  </si>
  <si>
    <t>INCH14 OC +INS 07</t>
  </si>
  <si>
    <t>INEB14 CCS</t>
  </si>
  <si>
    <t>INSK13 OC</t>
  </si>
  <si>
    <t>INTW 12 OC</t>
  </si>
  <si>
    <t>INTW 12 PCS</t>
  </si>
  <si>
    <t>INVS 12 OC</t>
  </si>
  <si>
    <t>IN2403+A AF</t>
  </si>
  <si>
    <t>IN2403+A OLV</t>
  </si>
  <si>
    <t>INBD12P AF</t>
  </si>
  <si>
    <t>INBD12P BSS</t>
  </si>
  <si>
    <t>INBD12P OLV</t>
  </si>
  <si>
    <t>INBD12P ONA</t>
  </si>
  <si>
    <t>INBD12Y AF</t>
  </si>
  <si>
    <t>INBD12Y BSS</t>
  </si>
  <si>
    <t>INBD12Y OLV</t>
  </si>
  <si>
    <t>INBD12Y ONA</t>
  </si>
  <si>
    <t>INPBD12P OC</t>
  </si>
  <si>
    <t>INPBD12P PCS</t>
  </si>
  <si>
    <t>INPBD12Y AF</t>
  </si>
  <si>
    <t>INPBD12Y OC</t>
  </si>
  <si>
    <t>INPBD12Y OLV</t>
  </si>
  <si>
    <t>INPBD12Y PCS</t>
  </si>
  <si>
    <t>INPBD14P OC</t>
  </si>
  <si>
    <t>INPBD14P PCS</t>
  </si>
  <si>
    <t>INRDN08+A OC</t>
  </si>
  <si>
    <t>INRDN09+A PCS</t>
  </si>
  <si>
    <t>IN901-15 TCF</t>
  </si>
  <si>
    <t>IN901-15 SN</t>
  </si>
  <si>
    <t>IN902-15 AB</t>
  </si>
  <si>
    <t>IN903-15 CP</t>
  </si>
  <si>
    <t>IN904-15 TCF</t>
  </si>
  <si>
    <t>IN905-15 SN</t>
  </si>
  <si>
    <t>IN905-15 AB</t>
  </si>
  <si>
    <t>IN906-15 CP</t>
  </si>
  <si>
    <t>IN920-13 SN</t>
  </si>
  <si>
    <t>IN921-13 MSN</t>
  </si>
  <si>
    <t>IN921-13 TCF</t>
  </si>
  <si>
    <t>IN922-13 PA/GP</t>
  </si>
  <si>
    <t>IN923-13 SN</t>
  </si>
  <si>
    <t>IN923-13 SC</t>
  </si>
  <si>
    <t>IN925-13 MSN</t>
  </si>
  <si>
    <t>IN926-13 SN</t>
  </si>
  <si>
    <t>IN920-13 Titanium</t>
  </si>
  <si>
    <t>IN927-13 MSN/CP</t>
  </si>
  <si>
    <t>IN928-13 TCF</t>
  </si>
  <si>
    <t>IN929-13 MSN</t>
  </si>
  <si>
    <t>IN931-13 SN</t>
  </si>
  <si>
    <t>IN932-13 MSN</t>
  </si>
  <si>
    <t>IN932-13 CP</t>
  </si>
  <si>
    <t>IN933-13 WHITE/GREY</t>
  </si>
  <si>
    <t>IN933-13 MSN/GREY</t>
  </si>
  <si>
    <t>IN933-13 MSN/MET BL</t>
  </si>
  <si>
    <t>INBK 15 SN</t>
  </si>
  <si>
    <t>INBK 15 GP</t>
  </si>
  <si>
    <t>INET 15 SN</t>
  </si>
  <si>
    <t>INET 15 AB</t>
  </si>
  <si>
    <t>INET 15 TCF</t>
  </si>
  <si>
    <t>INET 15 CP</t>
  </si>
  <si>
    <t>INET 15 GP</t>
  </si>
  <si>
    <t>INBK 13 Titanium</t>
  </si>
  <si>
    <t>INBK 13 SN</t>
  </si>
  <si>
    <t>INBK 13 MSN</t>
  </si>
  <si>
    <t>INBK 13 TCF</t>
  </si>
  <si>
    <t>INBK 13 PA</t>
  </si>
  <si>
    <t>INBK 13 SC</t>
  </si>
  <si>
    <t>INBK 13 CP</t>
  </si>
  <si>
    <t>INBK 13 WHITE</t>
  </si>
  <si>
    <t>INET 13 WHITE</t>
  </si>
  <si>
    <t>INET 13 SN</t>
  </si>
  <si>
    <t>INET 13 MSN</t>
  </si>
  <si>
    <t>INET 13 TCF</t>
  </si>
  <si>
    <t>INET 13 PA</t>
  </si>
  <si>
    <t>INET 13 SC</t>
  </si>
  <si>
    <t>INET 13 CP</t>
  </si>
  <si>
    <t>INDH 651-02 CF</t>
  </si>
  <si>
    <t>INDH 653-02 CF</t>
  </si>
  <si>
    <t>INDH 79-02 CF</t>
  </si>
  <si>
    <t>INBK 02 CP</t>
  </si>
  <si>
    <t>INBK 02 SG/GP</t>
  </si>
  <si>
    <t>INBK 02 SN/GP</t>
  </si>
  <si>
    <t>INBK 10 PCF</t>
  </si>
  <si>
    <t>INBK 16 CP</t>
  </si>
  <si>
    <t>INBK 16 OB</t>
  </si>
  <si>
    <t>INBK 16 SG</t>
  </si>
  <si>
    <t>INBK 16 SL</t>
  </si>
  <si>
    <t>INBK 20 AB</t>
  </si>
  <si>
    <t>INBK 20 MAB</t>
  </si>
  <si>
    <t>INBK 20 SL</t>
  </si>
  <si>
    <t>INET 16 CF</t>
  </si>
  <si>
    <t>INET 16 CP</t>
  </si>
  <si>
    <t>INET 16 OB</t>
  </si>
  <si>
    <t>INET 16 SG</t>
  </si>
  <si>
    <t>INET 16 SL</t>
  </si>
  <si>
    <t>INET 20 PCF</t>
  </si>
  <si>
    <t>INOB 16 CP</t>
  </si>
  <si>
    <t>INOB 16 OB</t>
  </si>
  <si>
    <t>INOB 16 SL</t>
  </si>
  <si>
    <t>INDH 601-10 CF</t>
  </si>
  <si>
    <t>INDH 602-10 MAB/CF</t>
  </si>
  <si>
    <t>INDH 61-10 AB</t>
  </si>
  <si>
    <t>INDH 61-10 MAB</t>
  </si>
  <si>
    <t>INDH 61-10 CF</t>
  </si>
  <si>
    <t>INDH 62-10 MAB</t>
  </si>
  <si>
    <t>INDH 62-10 CF</t>
  </si>
  <si>
    <t>INDH 63-10 AB</t>
  </si>
  <si>
    <t>INDH 63-10 MAB</t>
  </si>
  <si>
    <t>INDH 63-10 CF</t>
  </si>
  <si>
    <t>INDH 63-10 PCF</t>
  </si>
  <si>
    <t>INDH 64-10 MAB</t>
  </si>
  <si>
    <t>INDH 64-10 CF</t>
  </si>
  <si>
    <t>INDH 65-10 MAB</t>
  </si>
  <si>
    <t>INDH 65-10 CF</t>
  </si>
  <si>
    <t>INDH 66-10 MAB</t>
  </si>
  <si>
    <t>INDH 67-10 CF</t>
  </si>
  <si>
    <t>INDH 68-19 MAB</t>
  </si>
  <si>
    <t>INDH 68-19 CF</t>
  </si>
  <si>
    <t>INDH 68-19 SN</t>
  </si>
  <si>
    <t>INDH 69-19 AB</t>
  </si>
  <si>
    <t>INDH 69-19 MAB</t>
  </si>
  <si>
    <t>INDH 69-19 CF</t>
  </si>
  <si>
    <t>INDH 69-19 RCF</t>
  </si>
  <si>
    <t>INDH 69-19 SN</t>
  </si>
  <si>
    <t>INDH 615-16 CP/WH</t>
  </si>
  <si>
    <t>INDH 615-16 SL/OC</t>
  </si>
  <si>
    <t>INDH 615-16 OB/OC</t>
  </si>
  <si>
    <t>INDH 615-16 OB/CC</t>
  </si>
  <si>
    <t>INDH 617-16 SG/WH</t>
  </si>
  <si>
    <t>INDH 617-16 CP/WH</t>
  </si>
  <si>
    <t>INDH 617-16 SL/OC</t>
  </si>
  <si>
    <t>INDH 617-16 OB/OC</t>
  </si>
  <si>
    <t>INBK 10 AB</t>
  </si>
  <si>
    <t>INBK 10 CF</t>
  </si>
  <si>
    <t>INBK 10 MAB</t>
  </si>
  <si>
    <t>INBK 19 AB</t>
  </si>
  <si>
    <t>INBK 19 CF</t>
  </si>
  <si>
    <t>INBK 19 MAB</t>
  </si>
  <si>
    <t>INBK 19 RCF</t>
  </si>
  <si>
    <t>INBK 19 SN/NP</t>
  </si>
  <si>
    <t>INBK 20 PCF</t>
  </si>
  <si>
    <t>INBK 20 SG/GP</t>
  </si>
  <si>
    <t>INET 10 AB</t>
  </si>
  <si>
    <t>INET 10 CF</t>
  </si>
  <si>
    <t>INET 10 MAB</t>
  </si>
  <si>
    <t>INET 10 PCF</t>
  </si>
  <si>
    <t>INET 19 AB</t>
  </si>
  <si>
    <t>INET 19 CF</t>
  </si>
  <si>
    <t>INET 19 MAB</t>
  </si>
  <si>
    <t>INET 19 SN/NP</t>
  </si>
  <si>
    <t>INOB 10 CF</t>
  </si>
  <si>
    <t>INOB 10 MAB</t>
  </si>
  <si>
    <t>INOB 19 CF</t>
  </si>
  <si>
    <t>INOB 19 MAB</t>
  </si>
  <si>
    <t>INDH 17-10 W/GP</t>
  </si>
  <si>
    <t>INDH 61-10 W/GP</t>
  </si>
  <si>
    <t>INDH 64-10 W/GP</t>
  </si>
  <si>
    <t>INDH 95-02 MSW/CP</t>
  </si>
  <si>
    <t>INDH 96-02 MSW/CP</t>
  </si>
  <si>
    <t>INDH 97-02 SW/CP</t>
  </si>
  <si>
    <t>INDH 301-02 SW/CP</t>
  </si>
  <si>
    <t>INDH 301-02 MSW/CP</t>
  </si>
  <si>
    <t>INDH 310-02 SW/SN</t>
  </si>
  <si>
    <t>INDH 424-08 W/CP</t>
  </si>
  <si>
    <t>INDH 424-08 B/CP</t>
  </si>
  <si>
    <t>INDH 424-08 MSW/CP</t>
  </si>
  <si>
    <t>INDH 425-02 W/CP</t>
  </si>
  <si>
    <t>INDH 425-02 B/CP</t>
  </si>
  <si>
    <t>INDH 425-02 MSW/CP</t>
  </si>
  <si>
    <t>INDH 425-02 SW/CP</t>
  </si>
  <si>
    <t>INDH 426-08 W/CP</t>
  </si>
  <si>
    <t>INDH 427-08 W/CP</t>
  </si>
  <si>
    <t>INDH 427-08 B/CP</t>
  </si>
  <si>
    <t>INDH 428-08 W/CP</t>
  </si>
  <si>
    <t>INDH 428-08 B/CP</t>
  </si>
  <si>
    <t>INDH 429-08 W/CP</t>
  </si>
  <si>
    <t>INDH 429-08 B/CP</t>
  </si>
  <si>
    <t>INDH 429-08 MSW/CP</t>
  </si>
  <si>
    <t>INDH 433-02 W/CP</t>
  </si>
  <si>
    <t>INDH 625-16 MSW/GP</t>
  </si>
  <si>
    <t>INDH 625-16 W/GP</t>
  </si>
  <si>
    <t>INBK 02 B/CP</t>
  </si>
  <si>
    <t>INBK 02 W/CP</t>
  </si>
  <si>
    <t>INBK 08 B/CP</t>
  </si>
  <si>
    <t>INBK 08 DGP</t>
  </si>
  <si>
    <t>INBK 08 MAC</t>
  </si>
  <si>
    <t>INBK 08 W/CP</t>
  </si>
  <si>
    <t>INBK 10 RCF</t>
  </si>
  <si>
    <t>INBK 10 W/GP</t>
  </si>
  <si>
    <t>INBK 16 B/GP</t>
  </si>
  <si>
    <t>INBK 16 CF</t>
  </si>
  <si>
    <t>INBK 16 MSW/GP</t>
  </si>
  <si>
    <t>INBK 16 W/GP</t>
  </si>
  <si>
    <t>INET 02 B/CP</t>
  </si>
  <si>
    <t>INET 02 W/CP</t>
  </si>
  <si>
    <t>INET 08 B/CP</t>
  </si>
  <si>
    <t>INET 08 DGP</t>
  </si>
  <si>
    <t>INET 08 MSW/CP</t>
  </si>
  <si>
    <t>INET 08 W/CP</t>
  </si>
  <si>
    <t>INET 10 W/GP</t>
  </si>
  <si>
    <t>INET 16 B/GP</t>
  </si>
  <si>
    <t>INET 16 MSW/GP</t>
  </si>
  <si>
    <t>INET 16 W/GP</t>
  </si>
  <si>
    <t>INDH 10-08 SN</t>
  </si>
  <si>
    <t>INDH 10-08 AB</t>
  </si>
  <si>
    <t>INDH 10-08 AC</t>
  </si>
  <si>
    <t>INDH 11-08 SN/NP</t>
  </si>
  <si>
    <t>INDH 12-08 SN</t>
  </si>
  <si>
    <t>INDH 12-08 CP</t>
  </si>
  <si>
    <t>INDH 13-08 SN</t>
  </si>
  <si>
    <t>INDH 13-08 AB</t>
  </si>
  <si>
    <t>INDH 14-08 SN</t>
  </si>
  <si>
    <t>INDH 14-08 AB</t>
  </si>
  <si>
    <t>INDH 17-08 SN</t>
  </si>
  <si>
    <t>INDH 17-08 AB</t>
  </si>
  <si>
    <t>INDH 17-08 CF</t>
  </si>
  <si>
    <t>INDH 17-08 PCF</t>
  </si>
  <si>
    <t>INDH 18-08 SN</t>
  </si>
  <si>
    <t>INDH 19-08 SN/NP</t>
  </si>
  <si>
    <t>INDH 20-08 SN/NP</t>
  </si>
  <si>
    <t>INDH 21-08 SN</t>
  </si>
  <si>
    <t>INDH 26-08 SN/NP</t>
  </si>
  <si>
    <t>INDH 27-08 SN/NP</t>
  </si>
  <si>
    <t>INDH 28-08 SN/NP</t>
  </si>
  <si>
    <t>INDH 35-08 AB</t>
  </si>
  <si>
    <t>INDH 36-08 SG/GP</t>
  </si>
  <si>
    <t>INDH 36-08 SN/NP</t>
  </si>
  <si>
    <t>INDH 37-08 SN/NP</t>
  </si>
  <si>
    <t>INDH 38-08 SN/NP</t>
  </si>
  <si>
    <t>INDH 39-08 SN/NP</t>
  </si>
  <si>
    <t>INDH 45-08 SN/NP</t>
  </si>
  <si>
    <t>INDH 47-08 SN</t>
  </si>
  <si>
    <t>INDH 47-08 AB</t>
  </si>
  <si>
    <t>INDH 50-08 SN</t>
  </si>
  <si>
    <t>INDH 61-08 SN</t>
  </si>
  <si>
    <t>INDH 61-08 AB</t>
  </si>
  <si>
    <t>INDH 82-08 SN</t>
  </si>
  <si>
    <t>INDH 82-08 AB</t>
  </si>
  <si>
    <t>INDH 83-08 SN/NP</t>
  </si>
  <si>
    <t>INDH 84-08 SC/CP</t>
  </si>
  <si>
    <t>INDH 84-08 SN/NP</t>
  </si>
  <si>
    <t>INDH 85-08 SN</t>
  </si>
  <si>
    <t>INDH 85-08 CP</t>
  </si>
  <si>
    <t>INDH 87-08 SN/NP</t>
  </si>
  <si>
    <t>INDH 88-08 SN/GP</t>
  </si>
  <si>
    <t>INDH 89-08 SN/NP</t>
  </si>
  <si>
    <t>INDH 93-08 AB</t>
  </si>
  <si>
    <t>INDH 94-08 AB</t>
  </si>
  <si>
    <t>INDH 313-08 MSN</t>
  </si>
  <si>
    <t>INDH 314-08 SN/NP</t>
  </si>
  <si>
    <t>INDH 430-08 SN</t>
  </si>
  <si>
    <t>INDH 430-08 AB</t>
  </si>
  <si>
    <t>INDH 430-08 DGP</t>
  </si>
  <si>
    <t>INBK 16 MAB</t>
  </si>
  <si>
    <t>INBK-K 08 AB</t>
  </si>
  <si>
    <t>INET 08 AB</t>
  </si>
  <si>
    <t>INET 08 AC</t>
  </si>
  <si>
    <t>INET 08 CF</t>
  </si>
  <si>
    <t>INET 08 CP</t>
  </si>
  <si>
    <t>INET 08 MAB</t>
  </si>
  <si>
    <t>INET 08 MAC</t>
  </si>
  <si>
    <t>INET 08 PCF</t>
  </si>
  <si>
    <t>INET 08 SC/CP</t>
  </si>
  <si>
    <t>INET 08 SG/GP</t>
  </si>
  <si>
    <t>INET 08 SN/GP</t>
  </si>
  <si>
    <t>INET 08 SN/NP</t>
  </si>
  <si>
    <t>INBK 08 AB</t>
  </si>
  <si>
    <t>INBK 08 AC</t>
  </si>
  <si>
    <t>INBK 08 CF</t>
  </si>
  <si>
    <t>INBK 08 CP</t>
  </si>
  <si>
    <t>INBK 08 GP</t>
  </si>
  <si>
    <t>INBK 08 MAB</t>
  </si>
  <si>
    <t>INBK 08 MSN</t>
  </si>
  <si>
    <t>INBK 08 MSW/CP</t>
  </si>
  <si>
    <t>INBK 08 PCF</t>
  </si>
  <si>
    <t>INBK 08 RCF</t>
  </si>
  <si>
    <t>INBK 08 SB/PB</t>
  </si>
  <si>
    <t>INBK 08 SC/CP</t>
  </si>
  <si>
    <t>INBK 08 SG/GP</t>
  </si>
  <si>
    <t>INBK 08 SN/NP</t>
  </si>
  <si>
    <t>INBK-K 08 SN/NP</t>
  </si>
  <si>
    <t>INET 08 MSN</t>
  </si>
  <si>
    <t>INET 08 RCF</t>
  </si>
  <si>
    <t>INOB 08 AB</t>
  </si>
  <si>
    <t>INOB 08 AС</t>
  </si>
  <si>
    <t>INOB 08 CF</t>
  </si>
  <si>
    <t>INOB 08 CP</t>
  </si>
  <si>
    <t>INOB 08 GP</t>
  </si>
  <si>
    <t>INOB 08 MAB</t>
  </si>
  <si>
    <t>INOB 08 PCF</t>
  </si>
  <si>
    <t>INOB 08 SC/CP</t>
  </si>
  <si>
    <t>INOB 08 SG/GP</t>
  </si>
  <si>
    <t>INOB 08 SN/NP</t>
  </si>
  <si>
    <t>INDH 51-02 SN/NP</t>
  </si>
  <si>
    <t>INDH 51-02 SC/CP</t>
  </si>
  <si>
    <t>INDH 51-02 AB</t>
  </si>
  <si>
    <t>INDH 51-02 CP</t>
  </si>
  <si>
    <t>INDH 53-02 SW/CP</t>
  </si>
  <si>
    <t>INDH 52-02 SN</t>
  </si>
  <si>
    <t>INDH 53-02 SN/NP</t>
  </si>
  <si>
    <t>INDH 53-02 SC/CP</t>
  </si>
  <si>
    <t>INDH 53-02 AB</t>
  </si>
  <si>
    <t>INDH 53-02 MAB</t>
  </si>
  <si>
    <t>INDH 53-02 CP</t>
  </si>
  <si>
    <t>INDH 53-02 MSN</t>
  </si>
  <si>
    <t>INDH 54-02 SN/NP</t>
  </si>
  <si>
    <t>INDH 55-02 SN/NP</t>
  </si>
  <si>
    <t>INDH 55-02 SN</t>
  </si>
  <si>
    <t>INDH 56-02 SN</t>
  </si>
  <si>
    <t>INDH 57-02 SN/NP</t>
  </si>
  <si>
    <t>INDH 57-02 SC/CP</t>
  </si>
  <si>
    <t>INDH 57-02 CP</t>
  </si>
  <si>
    <t>INDH 58-02 SN/NP</t>
  </si>
  <si>
    <t>INDH 58-02 AB</t>
  </si>
  <si>
    <t>INDH 58-02 MAB</t>
  </si>
  <si>
    <t>INDH 58-02 CF</t>
  </si>
  <si>
    <t>INDH 59-02 SN/NP</t>
  </si>
  <si>
    <t>INDH 72-02 SN</t>
  </si>
  <si>
    <t>INDH 74-02 CP</t>
  </si>
  <si>
    <t>INDH 74-02 ABB</t>
  </si>
  <si>
    <t>INDH 95-02 SN</t>
  </si>
  <si>
    <t>INDH 96-02 MSN</t>
  </si>
  <si>
    <t>INDH 96-02 SN</t>
  </si>
  <si>
    <t>INDH 96-02 SC</t>
  </si>
  <si>
    <t>INDH 97-02 MSN</t>
  </si>
  <si>
    <t>INDH 97-02 SN</t>
  </si>
  <si>
    <t>INDH 97-02 SC</t>
  </si>
  <si>
    <t>INDH 97-02 MBN/CP</t>
  </si>
  <si>
    <t>INDH 98-02 MSN</t>
  </si>
  <si>
    <t>INDH 98-02 SN</t>
  </si>
  <si>
    <t>INDH 98-02 SC</t>
  </si>
  <si>
    <t>INDH 99-12 MSN</t>
  </si>
  <si>
    <t>INDH 301-02 SN/NP</t>
  </si>
  <si>
    <t>INDH 301-02 MBN/CP</t>
  </si>
  <si>
    <t>INDH 302-02 SN</t>
  </si>
  <si>
    <t>INDH 302-02 AB</t>
  </si>
  <si>
    <t>INDH 303-02 SN</t>
  </si>
  <si>
    <t>INBK 02 ABB</t>
  </si>
  <si>
    <t>INBK 02 CF</t>
  </si>
  <si>
    <t>INBK 12 MSN</t>
  </si>
  <si>
    <t>INET 02 SC/CP</t>
  </si>
  <si>
    <t>INET 02 SG/GP</t>
  </si>
  <si>
    <t>INET 02 SN/NP</t>
  </si>
  <si>
    <t>INET 02 AB</t>
  </si>
  <si>
    <t>INET 02 ABB</t>
  </si>
  <si>
    <t>INET 02 MAB</t>
  </si>
  <si>
    <t>INET 02 СF</t>
  </si>
  <si>
    <t>INET 02 CP</t>
  </si>
  <si>
    <t>INET 02 SL</t>
  </si>
  <si>
    <t>INET 02 MSN</t>
  </si>
  <si>
    <t>INET 02 MBN/CP</t>
  </si>
  <si>
    <t>INET 02 MSW/CP</t>
  </si>
  <si>
    <t>INET 02 SW/CP</t>
  </si>
  <si>
    <t>INET 02 SW/SN</t>
  </si>
  <si>
    <t>INOB 02 SN/NP</t>
  </si>
  <si>
    <t>INOB 02 MAB</t>
  </si>
  <si>
    <t>INOB 02 AB</t>
  </si>
  <si>
    <t>INOB 02 SL</t>
  </si>
  <si>
    <t>INOB 02 ABB</t>
  </si>
  <si>
    <t>INET 12 MSN</t>
  </si>
  <si>
    <t>INBK 02 AB</t>
  </si>
  <si>
    <t>INBK 02 MAB</t>
  </si>
  <si>
    <t>INBK 02 SC/CP</t>
  </si>
  <si>
    <t>INBK 02 SN/NP</t>
  </si>
  <si>
    <t>INBK 02 MSN</t>
  </si>
  <si>
    <t>INBK 02 MBN/CP</t>
  </si>
  <si>
    <t>INBK 02 MSW/CP</t>
  </si>
  <si>
    <t>INBK 02 SW/CP</t>
  </si>
  <si>
    <t>INBK 02 SW/SN</t>
  </si>
  <si>
    <t>INBK-K 02 SN/NP</t>
  </si>
  <si>
    <t>INBK-K 02 AB</t>
  </si>
  <si>
    <t>INDH 202-04 SG</t>
  </si>
  <si>
    <t>INDH 203-04 AC</t>
  </si>
  <si>
    <t>INDH 204-04 АВ/SG</t>
  </si>
  <si>
    <t>INDH 211-04 SG/NP</t>
  </si>
  <si>
    <t>INDH 213-05 SN/NP</t>
  </si>
  <si>
    <t>INDH 214-05 SN</t>
  </si>
  <si>
    <t>INDH 221-05 SN/NP</t>
  </si>
  <si>
    <t>INDH 222-05 SN</t>
  </si>
  <si>
    <t>INDH 223-05 SN/NP</t>
  </si>
  <si>
    <t>INDH 224-05 SN/NP</t>
  </si>
  <si>
    <t>INDH 200-08 AB</t>
  </si>
  <si>
    <t>INDH 200-08 SN/NP</t>
  </si>
  <si>
    <t>INDH 201-08 SN/NP</t>
  </si>
  <si>
    <t>INDH 208-08 AB</t>
  </si>
  <si>
    <t>INDH 208-08 SN/NP</t>
  </si>
  <si>
    <t>INDH 209-08 SN/NP</t>
  </si>
  <si>
    <t>INDH 210-08 SN/NP</t>
  </si>
  <si>
    <t>INBK 04 CP</t>
  </si>
  <si>
    <t>INBK 04 GP</t>
  </si>
  <si>
    <t>INBK 04 SG/GP</t>
  </si>
  <si>
    <t>INBK 04 AC</t>
  </si>
  <si>
    <t>INBK 04 SN/NP</t>
  </si>
  <si>
    <t>INBK 04 SN/GP</t>
  </si>
  <si>
    <t>INBK 04 AB</t>
  </si>
  <si>
    <t>INBK 05 SG/GP</t>
  </si>
  <si>
    <t>INBK 05 SN/NP</t>
  </si>
  <si>
    <t>INET 04 GP</t>
  </si>
  <si>
    <t>INET 04 SG/GP</t>
  </si>
  <si>
    <t>INET 04 SN/NP</t>
  </si>
  <si>
    <t>INET 04 SN/GP</t>
  </si>
  <si>
    <t>INET 04 AB</t>
  </si>
  <si>
    <t>INET 04 AC</t>
  </si>
  <si>
    <t>INET 04 CP</t>
  </si>
  <si>
    <t>INET 05 SG/GP</t>
  </si>
  <si>
    <t>INET 05 SN/NP</t>
  </si>
  <si>
    <t>IN TIXX BK 08 SN/NP</t>
  </si>
  <si>
    <t>IN TIXX BK 08 AB</t>
  </si>
  <si>
    <t>IN TIXX ET 08 SN/NP</t>
  </si>
  <si>
    <t>IN TIXX ET 08 AB</t>
  </si>
  <si>
    <t>INDH 216-06 AB</t>
  </si>
  <si>
    <t>INDH 218-06 CF</t>
  </si>
  <si>
    <t>INBK 06 AB</t>
  </si>
  <si>
    <t>INBK 06 MAB</t>
  </si>
  <si>
    <t>INBK 06 CF</t>
  </si>
  <si>
    <t>INBK 06 PCF</t>
  </si>
  <si>
    <t>INET 06 AB</t>
  </si>
  <si>
    <t>INET 06 MAB</t>
  </si>
  <si>
    <t>INET 06 CF</t>
  </si>
  <si>
    <t>INET 06 PCF</t>
  </si>
  <si>
    <t>INAL 503-08 SN/NP</t>
  </si>
  <si>
    <t>INAL 503-08 BN/SN</t>
  </si>
  <si>
    <t>INAL 504-08 SB</t>
  </si>
  <si>
    <t>INAL 504-08 SN</t>
  </si>
  <si>
    <t>INAL 504-08 AB</t>
  </si>
  <si>
    <t>INAL 505-08 SB</t>
  </si>
  <si>
    <t>INAL 505-08 SN</t>
  </si>
  <si>
    <t>INAL 505-08 AB</t>
  </si>
  <si>
    <t>INAL 506-08 SN</t>
  </si>
  <si>
    <t>INAL 506-08 AB</t>
  </si>
  <si>
    <t>INAL 507-08 SN/NP</t>
  </si>
  <si>
    <t>INAL 508-08 SB/PB</t>
  </si>
  <si>
    <t>INAL 508-08 SN/NP</t>
  </si>
  <si>
    <t>INAL 509-08 SN</t>
  </si>
  <si>
    <t>INAL 509-08 AB</t>
  </si>
  <si>
    <t>INAL 510-08 SB/PB</t>
  </si>
  <si>
    <t>INAL 510-08 SN/NP</t>
  </si>
  <si>
    <t>INAL 510-08 AB</t>
  </si>
  <si>
    <t>INAL 511-17 AB</t>
  </si>
  <si>
    <t>INAL 511-17 SL</t>
  </si>
  <si>
    <t>INAL 512-17 SL</t>
  </si>
  <si>
    <t>INAL 512-17 CF</t>
  </si>
  <si>
    <t>INAL 512-17 OB</t>
  </si>
  <si>
    <t>INAL 513-17 AB</t>
  </si>
  <si>
    <t>INAL 513-17 SL</t>
  </si>
  <si>
    <t>INAL 513-17 CF</t>
  </si>
  <si>
    <t>INAL 514-02 SN/NP</t>
  </si>
  <si>
    <t>INAL 514-02 AB</t>
  </si>
  <si>
    <t>INAL 514-02 CP</t>
  </si>
  <si>
    <t>INAL 514-02 SC/CP</t>
  </si>
  <si>
    <t>INAL 514-03 B</t>
  </si>
  <si>
    <t>INAL 514-03 MSW</t>
  </si>
  <si>
    <t>INAL 515-08 BN/SN</t>
  </si>
  <si>
    <t>INAL 515-08 SN/NP</t>
  </si>
  <si>
    <t>INAL 516-08 AB</t>
  </si>
  <si>
    <t>INAL 516-08 SN</t>
  </si>
  <si>
    <t>INAL 517-08 SN/NP</t>
  </si>
  <si>
    <t>INAL 517-08 AB</t>
  </si>
  <si>
    <t>INAL 518-08 SN</t>
  </si>
  <si>
    <t>INAL 518-08 PW</t>
  </si>
  <si>
    <t>INAL 519-08 SN</t>
  </si>
  <si>
    <t>INAL 519-08 PW</t>
  </si>
  <si>
    <t>INAL 520-02 SN/NP</t>
  </si>
  <si>
    <t>INAL 520-02 SN</t>
  </si>
  <si>
    <t>INAL 520-02 BN/SN</t>
  </si>
  <si>
    <t>INAL 520-02 MBN</t>
  </si>
  <si>
    <t>INAL 520-02 PW</t>
  </si>
  <si>
    <t>INAL 521-02 SN/NP</t>
  </si>
  <si>
    <t>INAL 521-02 BN/SN</t>
  </si>
  <si>
    <t>INAL 521-03 B</t>
  </si>
  <si>
    <t>INAL 521-03 MSW</t>
  </si>
  <si>
    <t>INAL 522-02 SN/NP</t>
  </si>
  <si>
    <t>INAL 523-02 SN/NP</t>
  </si>
  <si>
    <t>INAL 524-02 SN/NP</t>
  </si>
  <si>
    <t>INAL 524-02 MBN</t>
  </si>
  <si>
    <t>INAL 524-02 PW</t>
  </si>
  <si>
    <t>INAL 526-10 OB</t>
  </si>
  <si>
    <t>INAL 527-02 MBN</t>
  </si>
  <si>
    <t>INAL 527-02 PW</t>
  </si>
  <si>
    <t>INAL 527-02 SN</t>
  </si>
  <si>
    <t>INAL 530-02 SN/NP</t>
  </si>
  <si>
    <t>INAL 531-02 SN</t>
  </si>
  <si>
    <t>INAL 531-02 ABB</t>
  </si>
  <si>
    <t>INAL 531-02 MBN</t>
  </si>
  <si>
    <t>INAL 532-02 SN/NP</t>
  </si>
  <si>
    <t>INAL 533-02 ABB</t>
  </si>
  <si>
    <t>INAL 533-02 SN/NP</t>
  </si>
  <si>
    <t>INAL 534-02 SN/NP</t>
  </si>
  <si>
    <t>INAL 550-08 SN</t>
  </si>
  <si>
    <t>INAL 551-08 SN</t>
  </si>
  <si>
    <t>INAL 551-08 AB</t>
  </si>
  <si>
    <t>INAL 551-08 PW</t>
  </si>
  <si>
    <t>INBK AL 02 CP</t>
  </si>
  <si>
    <t>INBK AL 08 PW/CP</t>
  </si>
  <si>
    <t>INBK AL 10 OB</t>
  </si>
  <si>
    <t>INBK AL 17 AB</t>
  </si>
  <si>
    <t>INBK AL 17 CF</t>
  </si>
  <si>
    <t>INBK AL 17 OB</t>
  </si>
  <si>
    <t>INBK AL 17 SL</t>
  </si>
  <si>
    <t>INET AL 02 AB</t>
  </si>
  <si>
    <t>INET AL 02 ABB</t>
  </si>
  <si>
    <t>INET AL 02 BN/SN</t>
  </si>
  <si>
    <t>INET AL 02 CP</t>
  </si>
  <si>
    <t>INET AL 02 MBN</t>
  </si>
  <si>
    <t>INET AL 02 PW/CP</t>
  </si>
  <si>
    <t>INET AL 02 SC/CP</t>
  </si>
  <si>
    <t>INET AL 08 BN/SN</t>
  </si>
  <si>
    <t>INET AL 08 PW/CP</t>
  </si>
  <si>
    <t>INET AL 08 SB/PB</t>
  </si>
  <si>
    <t>INET AL 10 OB</t>
  </si>
  <si>
    <t>INET AL 17 AB</t>
  </si>
  <si>
    <t>INET AL 17 CF</t>
  </si>
  <si>
    <t>INET AL 17 MAB</t>
  </si>
  <si>
    <t>INET AL 17 SL</t>
  </si>
  <si>
    <t>INBK AL 02 AB</t>
  </si>
  <si>
    <t>INBK AL 02 ABB</t>
  </si>
  <si>
    <t>INBK AL 02 BN/SN</t>
  </si>
  <si>
    <t>INBK AL 02 MBN</t>
  </si>
  <si>
    <t>INBK AL 02 PW/CP</t>
  </si>
  <si>
    <t>INBK AL 02 SC/CP</t>
  </si>
  <si>
    <t>INBK AL 02 SN/NP</t>
  </si>
  <si>
    <t>INBK AL 08 AB</t>
  </si>
  <si>
    <t>INBK AL 08 BN/SN</t>
  </si>
  <si>
    <t>INBK AL 08 SB/PB</t>
  </si>
  <si>
    <t>INBK AL 08 SN/NP</t>
  </si>
  <si>
    <t>INBK AL 17 DSL</t>
  </si>
  <si>
    <t>INET AL 02 SN/NP</t>
  </si>
  <si>
    <t>INET AL 08 AB</t>
  </si>
  <si>
    <t>INET AL 08 SN/NP</t>
  </si>
  <si>
    <t>INET AL 17 DSL</t>
  </si>
  <si>
    <t>INOB AL 08 SB/PB</t>
  </si>
  <si>
    <t>INOB AL 08 SN/NP</t>
  </si>
  <si>
    <t>INOB AL 02 AB</t>
  </si>
  <si>
    <t>INOB AL 02 MBN</t>
  </si>
  <si>
    <t>INOB AL 02 SN/NP</t>
  </si>
  <si>
    <t>INOB AL 08 AB</t>
  </si>
  <si>
    <t>INDH 01-07 BR</t>
  </si>
  <si>
    <t>INBK 07 A</t>
  </si>
  <si>
    <t>INBK 07 BR</t>
  </si>
  <si>
    <t>INET 07 BR</t>
  </si>
  <si>
    <t>INLH 7036-126 АС</t>
  </si>
  <si>
    <t>INLH 7036-127 АС</t>
  </si>
  <si>
    <t>INLBB 8545-2/1 PB</t>
  </si>
  <si>
    <t>INLBB 8545-2/1 CP</t>
  </si>
  <si>
    <t>INLBB 8545-2/1 AB</t>
  </si>
  <si>
    <t>INLBB 8545-4/2 PB</t>
  </si>
  <si>
    <t>INLBB 8545-4/2 CP</t>
  </si>
  <si>
    <t>INLBB 8550-2/1 PB</t>
  </si>
  <si>
    <t>INLBB 8550-2/1 CP</t>
  </si>
  <si>
    <t>INLBB 8550-2/1 AB</t>
  </si>
  <si>
    <t>INLBM 5085 AB</t>
  </si>
  <si>
    <t>INLBM 5085 C</t>
  </si>
  <si>
    <t>INLBM 5085 PL C</t>
  </si>
  <si>
    <t>INLB 85 PL C</t>
  </si>
  <si>
    <t>INLB 85 PL AB</t>
  </si>
  <si>
    <t>INMagn 85 C</t>
  </si>
  <si>
    <t>INMagn 85 AB</t>
  </si>
  <si>
    <t>INLB 2070 B</t>
  </si>
  <si>
    <t>INLB 2070 C</t>
  </si>
  <si>
    <t>INLB 2070 SG</t>
  </si>
  <si>
    <t>INLB 2070 AB</t>
  </si>
  <si>
    <t>INLB 2070 АС</t>
  </si>
  <si>
    <t>INLB 2070 CF</t>
  </si>
  <si>
    <t>INLB 2070 MAB</t>
  </si>
  <si>
    <t>INLB 2070 oval B</t>
  </si>
  <si>
    <t>INLB 2070 oval C</t>
  </si>
  <si>
    <t>INLB 2070 oval АВ</t>
  </si>
  <si>
    <t>INLB 2070 plastic B</t>
  </si>
  <si>
    <t>INLB 2070 plastic C</t>
  </si>
  <si>
    <t>INLB 2070 plastic АВ</t>
  </si>
  <si>
    <t>INLB 2090 B</t>
  </si>
  <si>
    <t>INLB 2090 АВ</t>
  </si>
  <si>
    <t>INLBM 5096 SN</t>
  </si>
  <si>
    <t>INLBM 5096 B</t>
  </si>
  <si>
    <t>INLBM 5096 C</t>
  </si>
  <si>
    <t>INLBM 5096 AB</t>
  </si>
  <si>
    <t>INLBM 5096 White</t>
  </si>
  <si>
    <t>INLBM 5096 Black</t>
  </si>
  <si>
    <t>INLBM 5096 pl AB</t>
  </si>
  <si>
    <t>INLBM 5096 pl C</t>
  </si>
  <si>
    <t>INLB 1070 SN</t>
  </si>
  <si>
    <t>INLB 1070 AB</t>
  </si>
  <si>
    <t>INLB 1070 B</t>
  </si>
  <si>
    <t>INLB 1070 C</t>
  </si>
  <si>
    <t>INLB 1170 SB</t>
  </si>
  <si>
    <t>INLB 1170 AB</t>
  </si>
  <si>
    <t>INLB 1170 SN</t>
  </si>
  <si>
    <t>INLB 96 PL C</t>
  </si>
  <si>
    <t>INLB 96 PL B</t>
  </si>
  <si>
    <t>INLB 96 PL AB</t>
  </si>
  <si>
    <t>INMagn 2070 AC</t>
  </si>
  <si>
    <t>INMagn 2070 SN</t>
  </si>
  <si>
    <t>INMagn 2070 B</t>
  </si>
  <si>
    <t>INMagn 2070 C</t>
  </si>
  <si>
    <t>INMagn 2070 AB</t>
  </si>
  <si>
    <t>INMagn 2090 SN</t>
  </si>
  <si>
    <t>INMagn 2090 AB</t>
  </si>
  <si>
    <t>INMagn 2090 B</t>
  </si>
  <si>
    <t>INMagn 2090 C</t>
  </si>
  <si>
    <t>INL 5-45 B</t>
  </si>
  <si>
    <t>INL 5-45 SG</t>
  </si>
  <si>
    <t>INL 5-45 C</t>
  </si>
  <si>
    <t>INL 5-45 AB</t>
  </si>
  <si>
    <t>INL 5-45 АС</t>
  </si>
  <si>
    <t>INL 5-45 CF</t>
  </si>
  <si>
    <t>INL 5-45 SN</t>
  </si>
  <si>
    <t>INL 5-45 oval B</t>
  </si>
  <si>
    <t>INL 5-45 oval С</t>
  </si>
  <si>
    <t>INL 5-45 oval АВ</t>
  </si>
  <si>
    <t>INL 5-45 plastic B</t>
  </si>
  <si>
    <t>INL 5-45 plastic С</t>
  </si>
  <si>
    <t>INL 5-45 plastic АВ</t>
  </si>
  <si>
    <t>INL 3-45 SB</t>
  </si>
  <si>
    <t>INL 3-45 SN</t>
  </si>
  <si>
    <t>INL 3-45 AB</t>
  </si>
  <si>
    <t>INL 3-45 B</t>
  </si>
  <si>
    <t>INL 3-45 C</t>
  </si>
  <si>
    <t>INL 4-45 SB</t>
  </si>
  <si>
    <t>INMagn 5-50 B</t>
  </si>
  <si>
    <t>INMagn 5-50 C</t>
  </si>
  <si>
    <t>INMagn 5-50 AB</t>
  </si>
  <si>
    <t>INL-BK 45 B</t>
  </si>
  <si>
    <t>INL-BK 45 C</t>
  </si>
  <si>
    <t>INL-BK 45 AB</t>
  </si>
  <si>
    <t>INL-BK 45 AС</t>
  </si>
  <si>
    <t>INCS 60 SN</t>
  </si>
  <si>
    <t>INCS 60 PB</t>
  </si>
  <si>
    <t>INCS 60 AB</t>
  </si>
  <si>
    <t>INCS 60 AC</t>
  </si>
  <si>
    <t>INCS 70 SN</t>
  </si>
  <si>
    <t>INCS 70 PB</t>
  </si>
  <si>
    <t>INCC 60 SN</t>
  </si>
  <si>
    <t>INCC 60 AB</t>
  </si>
  <si>
    <t>INCC 60 AC</t>
  </si>
  <si>
    <t>INCC 70 SN</t>
  </si>
  <si>
    <t>INCC 70 AB</t>
  </si>
  <si>
    <t>INCS 60-H SB</t>
  </si>
  <si>
    <t>INCS 60-H SN</t>
  </si>
  <si>
    <t>INCS 60-H AB</t>
  </si>
  <si>
    <t>INCS 60-H AC</t>
  </si>
  <si>
    <t>INCS 70-H PB</t>
  </si>
  <si>
    <t>INCS 70-H SB</t>
  </si>
  <si>
    <t>INCS 70-H SN</t>
  </si>
  <si>
    <t>INCS 70-H AB</t>
  </si>
  <si>
    <t>INCC 60-H SB</t>
  </si>
  <si>
    <t>INCC 60-H SN</t>
  </si>
  <si>
    <t>INCC 60-H AB</t>
  </si>
  <si>
    <t>INCC 60-H AС</t>
  </si>
  <si>
    <t>INCC 70-H AB</t>
  </si>
  <si>
    <t>INCS 60 AL PB</t>
  </si>
  <si>
    <t>INCS 60 AL CP</t>
  </si>
  <si>
    <t>INCS 60-H AL PB</t>
  </si>
  <si>
    <t>INCS 60-H AL CP</t>
  </si>
  <si>
    <t>INRENZ L 100 FH GM-</t>
  </si>
  <si>
    <t>INRENZ L 100 FH SG-</t>
  </si>
  <si>
    <t>INRENZ L 100 FH AC-</t>
  </si>
  <si>
    <t>INRENZ L 100 FH CP-</t>
  </si>
  <si>
    <t>INRENZ L 100 FH CF-</t>
  </si>
  <si>
    <t>INRENZ R 100 FH GM-</t>
  </si>
  <si>
    <t>INRENZ R 100 FH SG-</t>
  </si>
  <si>
    <t>INRENZ R 100 FH AC-</t>
  </si>
  <si>
    <t>IN100-2BB FH AB безВР</t>
  </si>
  <si>
    <t>IN100-2BB FH AC безВР</t>
  </si>
  <si>
    <t>IN100-2BB FH CP безВР</t>
  </si>
  <si>
    <t>IN100-2BB FH SB безВР</t>
  </si>
  <si>
    <t>IN100-2BB FH SN безВР</t>
  </si>
  <si>
    <t>IN100-2BB FH SW/CP безВР</t>
  </si>
  <si>
    <t>IN100-2BBFH B/CPбезВР</t>
  </si>
  <si>
    <t>IN100-2BBFH B/PBбезВР</t>
  </si>
  <si>
    <t>IN100-2BBFH W/CPбезВР</t>
  </si>
  <si>
    <t>IN100-2BB FH PB безВР</t>
  </si>
  <si>
    <t>INDECOR FL 100-4BB FH CF</t>
  </si>
  <si>
    <t>INDECOR FL 100-4BB FH MAB</t>
  </si>
  <si>
    <t>INDECOR FL 100-4BB FH SG</t>
  </si>
  <si>
    <t>INDECOR MR 100-4BB FH CF</t>
  </si>
  <si>
    <t>INDECOR MR 100-4BB FH MAB</t>
  </si>
  <si>
    <t>IN100-4BB CH AB</t>
  </si>
  <si>
    <t>IN100-4BB CH CF</t>
  </si>
  <si>
    <t>IN100-4BB CH PB</t>
  </si>
  <si>
    <t>IN100-4BB CH SN</t>
  </si>
  <si>
    <t>IN100-4BB CH SW/PB</t>
  </si>
  <si>
    <t>IN100-4BB CH W/PB</t>
  </si>
  <si>
    <t>IN100-4BB FH AB</t>
  </si>
  <si>
    <t>IN100-4BB FH ABB</t>
  </si>
  <si>
    <t>IN100-4BB FH AC</t>
  </si>
  <si>
    <t>IN100-4BB FH B/CP</t>
  </si>
  <si>
    <t>IN100-4BB FH CF</t>
  </si>
  <si>
    <t>IN100-4BB FH CP</t>
  </si>
  <si>
    <t>IN100-4BB FH PB</t>
  </si>
  <si>
    <t>IN100-4BB FH SB</t>
  </si>
  <si>
    <t>IN100-4BB FH SN</t>
  </si>
  <si>
    <t>IN100-4BB FH SW/CP</t>
  </si>
  <si>
    <t>IN100-4BB FH W/CP</t>
  </si>
  <si>
    <t>IN125-4BB CH AB</t>
  </si>
  <si>
    <t>IN125-4BB CH PB</t>
  </si>
  <si>
    <t>IN125-4BB CH SB</t>
  </si>
  <si>
    <t>IN125-4BB FH AB</t>
  </si>
  <si>
    <t>IN125-4BB FH PB</t>
  </si>
  <si>
    <t>IN125-4BB FH SB</t>
  </si>
  <si>
    <t>IN125-4BB FH SN</t>
  </si>
  <si>
    <t>INL 100 CH AB</t>
  </si>
  <si>
    <t>INL 100 CH PB</t>
  </si>
  <si>
    <t>INL 100 CH SN</t>
  </si>
  <si>
    <t>INL 100 FH SN</t>
  </si>
  <si>
    <t>INR 100 CH AB</t>
  </si>
  <si>
    <t>INR 100 FH SN</t>
  </si>
  <si>
    <t>IN100-4BB CH B/PB</t>
  </si>
  <si>
    <t>INL 100 CH AС</t>
  </si>
  <si>
    <t>INL 100 FH AB</t>
  </si>
  <si>
    <t>INL 100 FH AС</t>
  </si>
  <si>
    <t>INL 100 FH PB</t>
  </si>
  <si>
    <t>INL 100 FH SB</t>
  </si>
  <si>
    <t>INR 100 CH AС</t>
  </si>
  <si>
    <t>INR 100 CH SB</t>
  </si>
  <si>
    <t>INR 100 CH SN</t>
  </si>
  <si>
    <t>INR 100 FH AB</t>
  </si>
  <si>
    <t>INR 100 FH AС</t>
  </si>
  <si>
    <t>INR 100 FH PB</t>
  </si>
  <si>
    <t>INR 100 FH SB</t>
  </si>
  <si>
    <t>INRH 100x70x2.5-1BB-AB L</t>
  </si>
  <si>
    <t>INRH 100x70x2.5-1BB-AB R</t>
  </si>
  <si>
    <t>INRH 100x70x2.5-1BB-SN L</t>
  </si>
  <si>
    <t>INRH 100x70x2.5-1BB-SN R</t>
  </si>
  <si>
    <t>IN100-4S FH SB</t>
  </si>
  <si>
    <t>IN100-4S FH CP</t>
  </si>
  <si>
    <t>IN100-4S FH SN</t>
  </si>
  <si>
    <t>IN100-4S FH AB</t>
  </si>
  <si>
    <t>IN100-2S FH BNбезВР</t>
  </si>
  <si>
    <t>IN100-2S FH SBбезВР</t>
  </si>
  <si>
    <t>IN100-2S FH SNбезВР</t>
  </si>
  <si>
    <t>IN100-2S FH ABбезВР</t>
  </si>
  <si>
    <t>IN100-2S FH CPбезВР</t>
  </si>
  <si>
    <t>INDS 31 PB</t>
  </si>
  <si>
    <t>INDS 31 SB</t>
  </si>
  <si>
    <t>INDS 31 SN</t>
  </si>
  <si>
    <t>INDS 31 AB</t>
  </si>
  <si>
    <t>INDS 31 AC</t>
  </si>
  <si>
    <t>INDS 44 SB</t>
  </si>
  <si>
    <t>INDS 44 SN</t>
  </si>
  <si>
    <t>INDS 44 AB</t>
  </si>
  <si>
    <t>INDS 44 AC</t>
  </si>
  <si>
    <t>INDS 77 SN</t>
  </si>
  <si>
    <t>INDS 77 AB</t>
  </si>
  <si>
    <t>INDS 77 PB</t>
  </si>
  <si>
    <t>INDS 33 PB</t>
  </si>
  <si>
    <t>INDS 33 SN</t>
  </si>
  <si>
    <t>INDS 33 AB</t>
  </si>
  <si>
    <t>INDS 76 SB</t>
  </si>
  <si>
    <t>INDS 76 PB</t>
  </si>
  <si>
    <t>INDSM 32 SN</t>
  </si>
  <si>
    <t>INDSM 32 AB</t>
  </si>
  <si>
    <t>INDS-P 44 AB</t>
  </si>
  <si>
    <t>INDS-P 44 SN</t>
  </si>
  <si>
    <t>INDS-P 44 SB</t>
  </si>
  <si>
    <t>INR 140 SB</t>
  </si>
  <si>
    <t>INR 140 SN</t>
  </si>
  <si>
    <t>INR 140 PB</t>
  </si>
  <si>
    <t>INR 140 CP</t>
  </si>
  <si>
    <t>INR 140 AB</t>
  </si>
  <si>
    <t>INR 160 PB</t>
  </si>
  <si>
    <t>INR 160 SN</t>
  </si>
  <si>
    <t>INR 160 CP</t>
  </si>
  <si>
    <t>INR 160 AB</t>
  </si>
  <si>
    <t>INGDH 70 SN</t>
  </si>
  <si>
    <t>INTLM 090 CP</t>
  </si>
  <si>
    <t>INDR 01</t>
  </si>
  <si>
    <t>INDR 03</t>
  </si>
  <si>
    <t>INDR 04</t>
  </si>
  <si>
    <t>INDR 13</t>
  </si>
  <si>
    <t>INL 2 (РОССИЯ)</t>
  </si>
  <si>
    <t>INL 3 (РОССИЯ)</t>
  </si>
  <si>
    <t>INN 1</t>
  </si>
  <si>
    <t>INN 2</t>
  </si>
  <si>
    <t>INM 2</t>
  </si>
  <si>
    <t>INН-3-К</t>
  </si>
  <si>
    <t>INSDH 401 SN</t>
  </si>
  <si>
    <t>INSDH 401 PB</t>
  </si>
  <si>
    <t>INSDH 401 SB</t>
  </si>
  <si>
    <t>INSDH 401 AB</t>
  </si>
  <si>
    <t>INSDH 501 GP</t>
  </si>
  <si>
    <t>INSDH 501 SG</t>
  </si>
  <si>
    <t>INSDH 501 SN</t>
  </si>
  <si>
    <t>INSDH 501 AB</t>
  </si>
  <si>
    <t>INSDH 501 W</t>
  </si>
  <si>
    <t>INSDH 501 B</t>
  </si>
  <si>
    <t>INSDH 601 SN</t>
  </si>
  <si>
    <t>INSDH 601 AB</t>
  </si>
  <si>
    <t>INSDH 601 W</t>
  </si>
  <si>
    <t>INSDH 601 B</t>
  </si>
  <si>
    <t>INSDH-BK 501 GP</t>
  </si>
  <si>
    <t>INSDH-BK 501 SG</t>
  </si>
  <si>
    <t>INSDH-BK 501 SN</t>
  </si>
  <si>
    <t>INSDH-BK 501 AB</t>
  </si>
  <si>
    <t>INDF 30-16 GP</t>
  </si>
  <si>
    <t>INDF 30-16 SG</t>
  </si>
  <si>
    <t>INOB 30 SG</t>
  </si>
  <si>
    <t>INET 30 GP</t>
  </si>
  <si>
    <t>INET 30 SG</t>
  </si>
  <si>
    <t>INET 30 SC</t>
  </si>
  <si>
    <t>INET 30 AB</t>
  </si>
  <si>
    <t>INET 30 P GP</t>
  </si>
  <si>
    <t>INET 30 P SG</t>
  </si>
  <si>
    <t>INET 30 P SN</t>
  </si>
  <si>
    <t>INET 30 P SC</t>
  </si>
  <si>
    <t>IND 50 KG WH</t>
  </si>
  <si>
    <t>IND 50 KG SL</t>
  </si>
  <si>
    <t>IND 50 KG GP</t>
  </si>
  <si>
    <t>IND 50 KG BR</t>
  </si>
  <si>
    <t>IND 75 KG WH</t>
  </si>
  <si>
    <t>IND 75 KG SL</t>
  </si>
  <si>
    <t>IND 75 KG GP</t>
  </si>
  <si>
    <t>IND 75 KG BR</t>
  </si>
  <si>
    <t>IND 100 KG WH</t>
  </si>
  <si>
    <t>IND 100 KG SL</t>
  </si>
  <si>
    <t>IND 100 KG GP</t>
  </si>
  <si>
    <t>IND 100 KG BR</t>
  </si>
  <si>
    <t>IND 140 KG WH</t>
  </si>
  <si>
    <t>IND 140 KG SL</t>
  </si>
  <si>
    <t>IND 140 KG GP</t>
  </si>
  <si>
    <t>IND 140 KG BR</t>
  </si>
  <si>
    <t>INК2DECOR FL 100-4BB FH AB</t>
  </si>
  <si>
    <t>Ручка дв. ORO&amp;ORO хром мат КВ</t>
  </si>
  <si>
    <t>Завертка к ручкам VAL DE FIORI</t>
  </si>
  <si>
    <t>INDH 94-08 SN/NP</t>
  </si>
  <si>
    <t>Фото дефекта</t>
  </si>
  <si>
    <t>INDH 97-02 SW/CP-2</t>
  </si>
  <si>
    <t>INGLB 090 SN</t>
  </si>
  <si>
    <t>INDH 96-02 MSW/CP-2</t>
  </si>
  <si>
    <t>Кликните по банеру чтобы узнать больше</t>
  </si>
  <si>
    <t>INET AL 03 MSW</t>
  </si>
  <si>
    <t>INET AL 03 B</t>
  </si>
  <si>
    <t>Накладка кв. на цилиндр PUERTO, черный</t>
  </si>
  <si>
    <t>INBK AL 03 MSW</t>
  </si>
  <si>
    <t>INBK AL 03 B</t>
  </si>
  <si>
    <t>Завертка квадр. к ручкам PUERTO, черный</t>
  </si>
  <si>
    <t>IN100-2BB FH BN безВР</t>
  </si>
  <si>
    <t>IN100-2BB FH CF безВР</t>
  </si>
  <si>
    <t>IN100-2BB FH MAB безВР</t>
  </si>
  <si>
    <t>IN100-2BB FH MBN безВР</t>
  </si>
  <si>
    <t>IN100-2BB FH MSN безВР</t>
  </si>
  <si>
    <t>IN100-2BB FH SW/PB безВР</t>
  </si>
  <si>
    <t>135*52*14</t>
  </si>
  <si>
    <t>135*52*15</t>
  </si>
  <si>
    <t>135*52*16</t>
  </si>
  <si>
    <t>135*52*17</t>
  </si>
  <si>
    <t>135*52*18</t>
  </si>
  <si>
    <t>135*52*19</t>
  </si>
  <si>
    <t>INDH 225-05 SN/NP</t>
  </si>
  <si>
    <t>Дефект клеющего состава: потеки клея под стеклом</t>
  </si>
  <si>
    <t>Дефекты покрытия: пятна от термопленки</t>
  </si>
  <si>
    <t>INК2 AL 532-02 SN/NP</t>
  </si>
  <si>
    <t>INК2 923-13 SC</t>
  </si>
  <si>
    <t>INК2 923-13 SN</t>
  </si>
  <si>
    <t>Номер строки</t>
  </si>
  <si>
    <t>сортировка</t>
  </si>
  <si>
    <t>Сумма по 1 колонке</t>
  </si>
  <si>
    <t>IN100-4BB FH MSN</t>
  </si>
  <si>
    <t>IN100-4S FH MSN</t>
  </si>
  <si>
    <t>IN100-4BB FH MAB</t>
  </si>
  <si>
    <t>IN100-4S FH MAB</t>
  </si>
  <si>
    <t>IN100-4S FH CF</t>
  </si>
  <si>
    <t>IN100-4S FH SW/CP</t>
  </si>
  <si>
    <t>IN100-4S FH B/CP</t>
  </si>
  <si>
    <t>IN100-4BB FH BN</t>
  </si>
  <si>
    <t>IN100-4S FH BN</t>
  </si>
  <si>
    <t>IN100-4BB FH MBN</t>
  </si>
  <si>
    <t>IN100-4S FH MBN</t>
  </si>
  <si>
    <t>IN100-4BB FH SSC</t>
  </si>
  <si>
    <t>IN100-4S FH SSC</t>
  </si>
  <si>
    <t>IN100-2S FH MSNбезВР</t>
  </si>
  <si>
    <t>IN100-2S FH MABбезВР</t>
  </si>
  <si>
    <t>IN100-2S FH CFбезВР</t>
  </si>
  <si>
    <t>IN100-2S FH SW/CPбезВР</t>
  </si>
  <si>
    <t>IN100-2S FH B/CPбезВР</t>
  </si>
  <si>
    <t>IN100-2S FH MBNбезВР</t>
  </si>
  <si>
    <t>INAL 515-08 BN</t>
  </si>
  <si>
    <t>INAL 516-08 BN</t>
  </si>
  <si>
    <t>INAL 520-02 SC/CP</t>
  </si>
  <si>
    <t>INAL 534-02 PW</t>
  </si>
  <si>
    <t>INLBM 2070 AB</t>
  </si>
  <si>
    <t>INLBM 2070 CP</t>
  </si>
  <si>
    <t>INLBM 2070 SN</t>
  </si>
  <si>
    <t>Защелка сантехническая РЕНЦ, бронза античная</t>
  </si>
  <si>
    <t>Защелка сантехническая РЕНЦ, хром блестящий</t>
  </si>
  <si>
    <t>Защелка сантехническая РЕНЦ, никель матовый</t>
  </si>
  <si>
    <t>Кол-во
шт.</t>
  </si>
  <si>
    <t>Дефекты покрытия: отпечаток текстильного мешка на покрытии; некачественное лакокрасочное покрытие;
Возможные дефекты: точки на покрытии, пыль под лаком</t>
  </si>
  <si>
    <t>Дефекты покрытия: некачественное лакокрасочное покрытие;
Возможные дефекты: точки на покрытии, пыль под лаком, царапины, потеки</t>
  </si>
  <si>
    <t xml:space="preserve">Кол-во, шт. </t>
  </si>
  <si>
    <t>INBK 03 B</t>
  </si>
  <si>
    <t>Завертка квадр. к ручкам РЕНЦ, черный</t>
  </si>
  <si>
    <t>INBK 03 MBN</t>
  </si>
  <si>
    <t>Завертка квадр. к ручкам РЕНЦ, матовый черный никель</t>
  </si>
  <si>
    <t>INBK 03 MSN</t>
  </si>
  <si>
    <t>Завертка квадр. к ручкам РЕНЦ, никель супер матовый</t>
  </si>
  <si>
    <t>INBK 03 SSC</t>
  </si>
  <si>
    <t>Завертка квадр. к ручкам РЕНЦ, супер сатин хром</t>
  </si>
  <si>
    <t>INBK 03 SW</t>
  </si>
  <si>
    <t>Завертка квадр. к ручкам РЕНЦ, супер белый</t>
  </si>
  <si>
    <t>INET 03 B</t>
  </si>
  <si>
    <t>Накладка кв. на цилиндр РЕНЦ, черный</t>
  </si>
  <si>
    <t>INET 03 MBN</t>
  </si>
  <si>
    <t>Накладка кв. на цилиндр РЕНЦ, матовый черный никель</t>
  </si>
  <si>
    <t>INET 03 MSN</t>
  </si>
  <si>
    <t>Накладка кв. на цилиндр РЕНЦ, никель супер матовый</t>
  </si>
  <si>
    <t>INET 03 SSC</t>
  </si>
  <si>
    <t>Накладка кв. на цилиндр РЕНЦ, супер сатин хром</t>
  </si>
  <si>
    <t>INET 03 SW</t>
  </si>
  <si>
    <t>Накладка кв. на цилиндр РЕНЦ, супер белый</t>
  </si>
  <si>
    <t>INET 08 BN</t>
  </si>
  <si>
    <t>INET 08 SW/CP</t>
  </si>
  <si>
    <t>Накладка на цилиндр РЕНЦ, супер белый/хром блестящий</t>
  </si>
  <si>
    <t>INAL 503-08 DGP</t>
  </si>
  <si>
    <t>INAL 507-08 BN</t>
  </si>
  <si>
    <t>INAL 514-03 BN</t>
  </si>
  <si>
    <t>INAL 516-08 DGP</t>
  </si>
  <si>
    <t>INAL 519-08 B/CP</t>
  </si>
  <si>
    <t>INAL 519-08 MSW/CP</t>
  </si>
  <si>
    <t>INAL 520-03 B</t>
  </si>
  <si>
    <t>INAL 520-03 MSW</t>
  </si>
  <si>
    <t>INAL 524-03 MSN</t>
  </si>
  <si>
    <t>INAL 527-03 BN</t>
  </si>
  <si>
    <t>INAL 551-08 B/CP</t>
  </si>
  <si>
    <t>INBK AL 03 BN</t>
  </si>
  <si>
    <t>INBK AL 03 MBN</t>
  </si>
  <si>
    <t>INBK AL 03 MSN</t>
  </si>
  <si>
    <t>INET AL 03 BN</t>
  </si>
  <si>
    <t>INET AL 03 MBN</t>
  </si>
  <si>
    <t>INET AL 08 DGP</t>
  </si>
  <si>
    <t>Завертка квадр. к ручкам PUERTO, черный никель</t>
  </si>
  <si>
    <t>Завертка квадр. к ручкам PUERTO, матовый черный никель</t>
  </si>
  <si>
    <t>Накладка кв. на цилиндр PUERTO, черный никель</t>
  </si>
  <si>
    <t>Накладка кв. на цилиндр PUERTO, матовый черный никель</t>
  </si>
  <si>
    <t>Накладка на цилиндр PUERTO, латунь темная</t>
  </si>
  <si>
    <t>INAL 514-03 MSN</t>
  </si>
  <si>
    <t>INAL 514-03 PW</t>
  </si>
  <si>
    <t>INAL 524-03 BN</t>
  </si>
  <si>
    <t>INAL 530-02 SC/CP</t>
  </si>
  <si>
    <t>INAL 532-03 BN</t>
  </si>
  <si>
    <t>INAL 532-03 SC/CP</t>
  </si>
  <si>
    <t>INAL 536-03 B</t>
  </si>
  <si>
    <t>INAL 536-03 SN</t>
  </si>
  <si>
    <t>INAL 537-03 MSN</t>
  </si>
  <si>
    <t>INAL 537-03 SN</t>
  </si>
  <si>
    <t>INAL 538-03 B</t>
  </si>
  <si>
    <t>INAL 538-03 MSW</t>
  </si>
  <si>
    <t>INBK AL 03 CP</t>
  </si>
  <si>
    <t>INBK AL 03 PW</t>
  </si>
  <si>
    <t>INBK AL 03 SN</t>
  </si>
  <si>
    <t>INBK AL 08 BN</t>
  </si>
  <si>
    <t>INBK AL 08 DGP</t>
  </si>
  <si>
    <t>INBK AL 08 MSW/CP</t>
  </si>
  <si>
    <t>INAL 527-03 MSN</t>
  </si>
  <si>
    <t>INAL 521-03 BN</t>
  </si>
  <si>
    <t>INAL 521-03 CP</t>
  </si>
  <si>
    <t>INAL 521-03 MBN</t>
  </si>
  <si>
    <t>INAL 521-03 SC/CP</t>
  </si>
  <si>
    <t>INAL 514-03 MBN</t>
  </si>
  <si>
    <t>INAL 522-03 BN</t>
  </si>
  <si>
    <t>INAL 524-03 B</t>
  </si>
  <si>
    <t>INAL 524-03 MBN</t>
  </si>
  <si>
    <t>INAL 524-03 MSW</t>
  </si>
  <si>
    <t>INAL 527-03 B</t>
  </si>
  <si>
    <t>INAL 527-03 MSW</t>
  </si>
  <si>
    <t>INAL 531-03 B</t>
  </si>
  <si>
    <t>INAL 531-03 CP</t>
  </si>
  <si>
    <t>INAL 531-03 MSN</t>
  </si>
  <si>
    <t>INAL 531-03 MSW</t>
  </si>
  <si>
    <t>INAL 531-03 PW</t>
  </si>
  <si>
    <t>INAL 532-03 MSN</t>
  </si>
  <si>
    <t>INAL 535-03 B</t>
  </si>
  <si>
    <t>INAL 535-03 MBN</t>
  </si>
  <si>
    <t>INAL 535-03 MSN</t>
  </si>
  <si>
    <t>INAL 535-03 MSW</t>
  </si>
  <si>
    <t>INAL 535-03 SN</t>
  </si>
  <si>
    <t>INAL 536-03 MBN</t>
  </si>
  <si>
    <t>INAL 536-03 MSN</t>
  </si>
  <si>
    <t>INAL 536-03 MSW</t>
  </si>
  <si>
    <t>INAL 537-03 B</t>
  </si>
  <si>
    <t>INAL 537-03 MBN</t>
  </si>
  <si>
    <t>INAL 537-03 MSW</t>
  </si>
  <si>
    <t>INAL 538-03 MBN</t>
  </si>
  <si>
    <t>INAL 538-03 MSN</t>
  </si>
  <si>
    <t>INAL 538-03 PW</t>
  </si>
  <si>
    <t>INAL 538-03 SN</t>
  </si>
  <si>
    <t>INAL 539-03 B/CP</t>
  </si>
  <si>
    <t>INAL 539-03 MSW/CP</t>
  </si>
  <si>
    <t>INAL 504-08 DGP</t>
  </si>
  <si>
    <t>INAL 518-08 B/CP</t>
  </si>
  <si>
    <t>INAL 518-08 MSW/CP</t>
  </si>
  <si>
    <t>INAL 522-02 SC/CP</t>
  </si>
  <si>
    <t>INAL 550-08 B/CP</t>
  </si>
  <si>
    <t>INAL 550-08 MSW/CP</t>
  </si>
  <si>
    <t>INAL 551-08 MSW/CP</t>
  </si>
  <si>
    <t>INBK AL 08 B/CP</t>
  </si>
  <si>
    <t>INET AL 03 CP</t>
  </si>
  <si>
    <t>INET AL 03 PW</t>
  </si>
  <si>
    <t>INET AL 03 SN</t>
  </si>
  <si>
    <t>INET AL 08 B/CP</t>
  </si>
  <si>
    <t>INET AL 08 MSW/CP</t>
  </si>
  <si>
    <t>INBK 03 BN</t>
  </si>
  <si>
    <t>Завертка квадр. к ручкам РЕНЦ, черный никель</t>
  </si>
  <si>
    <t>INL-BK 45 White</t>
  </si>
  <si>
    <t>Задвижка межкомнатная РЕНЦ, белый</t>
  </si>
  <si>
    <t>INL-BK 45 SN</t>
  </si>
  <si>
    <t>Задвижка межкомнатная РЕНЦ, никель матовый</t>
  </si>
  <si>
    <t>INL-BK 45 Black</t>
  </si>
  <si>
    <t>Задвижка межкомнатная РЕНЦ, черный</t>
  </si>
  <si>
    <t>INLB 85 PL White</t>
  </si>
  <si>
    <t>INLB 85 PL SN</t>
  </si>
  <si>
    <t>INLB 85 PL Black</t>
  </si>
  <si>
    <t>INLBB 8550-2/1 White</t>
  </si>
  <si>
    <t>INLBB 8550-2/1 SN</t>
  </si>
  <si>
    <t>INLBB 8550-2/1 Black</t>
  </si>
  <si>
    <t>INL 3-45 White</t>
  </si>
  <si>
    <t>INL 3-45 Black</t>
  </si>
  <si>
    <t>INL 5-45 White</t>
  </si>
  <si>
    <t>Защелка межкомнатная РЕНЦ, белый</t>
  </si>
  <si>
    <t>INL 5-45 plastic White</t>
  </si>
  <si>
    <t>INL 5-45 plastic SN</t>
  </si>
  <si>
    <t>INL 5-45 plastic Black</t>
  </si>
  <si>
    <t>INL 5-45 Black</t>
  </si>
  <si>
    <t>Защелка межкомнатная РЕНЦ, черный</t>
  </si>
  <si>
    <t>INLB 1070 White</t>
  </si>
  <si>
    <t>INLB 1070 Black</t>
  </si>
  <si>
    <t>INLBM 5096 pl White</t>
  </si>
  <si>
    <t>Защелка сантехническая магнитная РЕНЦ с пластиковой ответной планкой, белый</t>
  </si>
  <si>
    <t>INLBM 5096 pl Black</t>
  </si>
  <si>
    <t>Защелка сантехническая магнитная РЕНЦ с пластиковой ответной планкой, черный</t>
  </si>
  <si>
    <t>INLB 2070 White</t>
  </si>
  <si>
    <t>INLB 96 PL White</t>
  </si>
  <si>
    <t>INLB 2070 SN</t>
  </si>
  <si>
    <t>INLB 96 PL SN</t>
  </si>
  <si>
    <t>INLB 2070 plastic White</t>
  </si>
  <si>
    <t>INLB 2070 plastic SN</t>
  </si>
  <si>
    <t>Защелка сантехническая РЕНЦ, пластиковый язычок, никель матовый</t>
  </si>
  <si>
    <t>INLB 2070 plastic Black</t>
  </si>
  <si>
    <t>Защелка сантехническая РЕНЦ, пластиковый язычок, черный</t>
  </si>
  <si>
    <t>INLB 2070 Black</t>
  </si>
  <si>
    <t>Защелка сантехническая РЕНЦ, черный</t>
  </si>
  <si>
    <t>INLB 96 PL Black</t>
  </si>
  <si>
    <t>INMagn 5-50 White</t>
  </si>
  <si>
    <t>INMagn 5-50 SN</t>
  </si>
  <si>
    <t>Магнитная защелка межкомнатная РЕНЦ, никель матовый</t>
  </si>
  <si>
    <t>INMagn 5-50 Black</t>
  </si>
  <si>
    <t>Магнитная защелка межкомнатная РЕНЦ, черный</t>
  </si>
  <si>
    <t>INMagn 2070 White</t>
  </si>
  <si>
    <t>INMagn 2070 Black</t>
  </si>
  <si>
    <t>INMagn 85 SN</t>
  </si>
  <si>
    <t>INET AL 03 MSN</t>
  </si>
  <si>
    <t>INET 03 BN</t>
  </si>
  <si>
    <t>Накладка кв. на цилиндр РЕНЦ, черный никель</t>
  </si>
  <si>
    <t>INET AL 08 BN</t>
  </si>
  <si>
    <t>INET 10 SW/CP</t>
  </si>
  <si>
    <t>Петля стальная 100*75*2,5, 2 подшипника, б/колп., хром блестящий (без врезки)</t>
  </si>
  <si>
    <t>INDH 96-03 MBN</t>
  </si>
  <si>
    <t>INDH 96-02 SW/CP</t>
  </si>
  <si>
    <t>INDH 96-02 B/CP</t>
  </si>
  <si>
    <t>INDH 20-08 SC/CP</t>
  </si>
  <si>
    <t>INDH 54-02 ABB</t>
  </si>
  <si>
    <t>INDH 54-02 MSW/CP</t>
  </si>
  <si>
    <t>INDH 54-03 MSN</t>
  </si>
  <si>
    <t>INDH 54-02 SW/CP</t>
  </si>
  <si>
    <t>INDH 54-03 SSC</t>
  </si>
  <si>
    <t>INDH 54-02 SC/CP</t>
  </si>
  <si>
    <t>INDH 54-02 B/CP</t>
  </si>
  <si>
    <t>INDH 36-08 SC/CP</t>
  </si>
  <si>
    <t>INDH 61-10 SW/CP</t>
  </si>
  <si>
    <t>INDH 61-10 B/CP</t>
  </si>
  <si>
    <t>INDH 38-08 SC/CP</t>
  </si>
  <si>
    <t>INDH 38-08 BN</t>
  </si>
  <si>
    <t>INDH 97-02 MSW/CP</t>
  </si>
  <si>
    <t>INDH 97-03 SW</t>
  </si>
  <si>
    <t>INDH 97-03 B</t>
  </si>
  <si>
    <t>INDH 95-03 MBN</t>
  </si>
  <si>
    <t>INDH 95-03 MSN</t>
  </si>
  <si>
    <t>INDH 95-03 SW</t>
  </si>
  <si>
    <t>INDH 95-02 SW/CP</t>
  </si>
  <si>
    <t>INDH 95-03 B</t>
  </si>
  <si>
    <t>INDH 95-03 BN</t>
  </si>
  <si>
    <t>INDH 71-02 AB</t>
  </si>
  <si>
    <t>INDH 77-02 SL</t>
  </si>
  <si>
    <t>INDH 57-03 BN</t>
  </si>
  <si>
    <t>INDH 51-03 MBN</t>
  </si>
  <si>
    <t>INDH 51-03 MSN</t>
  </si>
  <si>
    <t>INDH 51-03 SW</t>
  </si>
  <si>
    <t>INDH 51-03 B</t>
  </si>
  <si>
    <t>INDH 51-03 BN</t>
  </si>
  <si>
    <t>INDH 427-08 MSW/CP</t>
  </si>
  <si>
    <t>INDH 427-08 SW/CP</t>
  </si>
  <si>
    <t>INDH 424-08 SW/CP</t>
  </si>
  <si>
    <t>INDH 302-02 ABB</t>
  </si>
  <si>
    <t>INDH 302-03 MBN</t>
  </si>
  <si>
    <t>INDH 302-03 MSN</t>
  </si>
  <si>
    <t>INDH 72-02 ABB</t>
  </si>
  <si>
    <t>INDH 72-03 MBN</t>
  </si>
  <si>
    <t>INDH 72-03 MSN</t>
  </si>
  <si>
    <t>INDH 72-03 SW</t>
  </si>
  <si>
    <t>INDH 72-02 SC/CP</t>
  </si>
  <si>
    <t>INDH 72-03 B</t>
  </si>
  <si>
    <t>INDH 53-03 SW</t>
  </si>
  <si>
    <t>INDH 53-03 SSC</t>
  </si>
  <si>
    <t>INDH 53-03 B</t>
  </si>
  <si>
    <t>INDH 53-03 BN</t>
  </si>
  <si>
    <t>INDH 429-08 SW/CP</t>
  </si>
  <si>
    <t>INDH 19-08 SC/CP</t>
  </si>
  <si>
    <t>INDH 64-10 SW/CP</t>
  </si>
  <si>
    <t>INDH 64-10 B/CP</t>
  </si>
  <si>
    <t>INDH 425-02 SN/NP</t>
  </si>
  <si>
    <t>INDH 17-08 MAB</t>
  </si>
  <si>
    <t>INDH 17-08 DGP</t>
  </si>
  <si>
    <t>INDH 17-10 SW/CP</t>
  </si>
  <si>
    <t>INDH 17-08 BN</t>
  </si>
  <si>
    <t>INDH 17-10 B/CP</t>
  </si>
  <si>
    <t>INDH 11-08 SC/CP</t>
  </si>
  <si>
    <t>INDH 98-03 MBN</t>
  </si>
  <si>
    <t>INDH 97-02 B/CP</t>
  </si>
  <si>
    <t>INDH 95-02 B/CP</t>
  </si>
  <si>
    <t>Новинка</t>
  </si>
  <si>
    <t>Ручка дверная "Флория", черный/хром блестящий</t>
  </si>
  <si>
    <t>Ручка дверная "Флория", супер белый/хром блестящий</t>
  </si>
  <si>
    <t>Ручка дверная "Глория", черный/хром блестящий</t>
  </si>
  <si>
    <t>Ручка дверная "Фабриано", черный/хром блестящий</t>
  </si>
  <si>
    <t>Ручка дверная "Фабриано", супер белый/хром блестящий</t>
  </si>
  <si>
    <t>Ручка дверная "Арона", черный/хром блестящий</t>
  </si>
  <si>
    <t>Ручка дверная "Арона", супер белый/хром блестящий</t>
  </si>
  <si>
    <t>Ручка дверная "Кераско", матовый супер белый/хром блестящий</t>
  </si>
  <si>
    <t>Ручка дверная "Флория", черный никель</t>
  </si>
  <si>
    <t>Ручка дверная "Беллуччи", хром матовый/хром блестящий</t>
  </si>
  <si>
    <t>Ручка дверная "Равенна", бронза черная с патиной</t>
  </si>
  <si>
    <t>Ручка дверная "Венеция", хром матовый/хром блестящий</t>
  </si>
  <si>
    <t>Ручка дверная "Капри", черный никель</t>
  </si>
  <si>
    <t>Ручка дверная "Риволи", бронза черная с патиной</t>
  </si>
  <si>
    <t>Ручка дверная "Эннио", матовый черный никель</t>
  </si>
  <si>
    <t>Завертка квадр. к ручкам PUERTO, никель супер матовый</t>
  </si>
  <si>
    <t>Завертка квадр. к ручкам PUERTO, никель матовый</t>
  </si>
  <si>
    <t>Завертка к ручкам PUERTO, черный/хром блестящий</t>
  </si>
  <si>
    <t>Накладка кв. на цилиндр PUERTO, хром блестящий</t>
  </si>
  <si>
    <t>Накладка кв. на цилиндр PUERTO, никель матовый</t>
  </si>
  <si>
    <t>Накладка кв. на цилиндр PUERTO, никель супер матовый</t>
  </si>
  <si>
    <t>Накладка на цилиндр PUERTO, черный никель</t>
  </si>
  <si>
    <t>Накладка на цилиндр PUERTO, черный/хром блестящий</t>
  </si>
  <si>
    <t>Накладка на цилиндр PUERTO, матовый супер белый/хром блестящий</t>
  </si>
  <si>
    <t>Замок РЕНЦ, 1 ригель и защелка, с подшипниками, черный</t>
  </si>
  <si>
    <t>Замок РЕНЦ, 1 ригель и защелка, с подшипниками, никель матовый</t>
  </si>
  <si>
    <t>Замок РЕНЦ, 1 ригель и защелка, с подшипниками, белый</t>
  </si>
  <si>
    <t>Замок под цилиндр РЕНЦ, черный</t>
  </si>
  <si>
    <t>Замок под цилиндр РЕНЦ, никель матовый</t>
  </si>
  <si>
    <t>Магнитный замок РЕНЦ под цилиндр, никель матовый</t>
  </si>
  <si>
    <t>Защелка сантехническая РЕНЦ, белый</t>
  </si>
  <si>
    <t>Защелка сантехническая Puerto с отверстием для завертки, черный</t>
  </si>
  <si>
    <t>Магнитная защелка сантехническая РЕНЦ, черный</t>
  </si>
  <si>
    <t>Магнитная защелка сантехническая РЕНЦ, белый</t>
  </si>
  <si>
    <t>Защелка межкомнатная РЕНЦ, пластиковый язычок, черный</t>
  </si>
  <si>
    <t>Защелка межкомнатная РЕНЦ, пластиковый язычок, никель матовый</t>
  </si>
  <si>
    <t>Защелка межкомнатная РЕНЦ, пластиковый язычок, белый</t>
  </si>
  <si>
    <t>Защелка межкомнатная Puerto, черный</t>
  </si>
  <si>
    <t>Магнитная защелка межкомнатная РЕНЦ, белый</t>
  </si>
  <si>
    <t>Завертка к ручкам (круглая) MARTINELLI, бронза античная</t>
  </si>
  <si>
    <t>Завертка к ручкам PUERTO, бронза античная</t>
  </si>
  <si>
    <t>Завертка к ручкам PUERTO, бронза состаренное</t>
  </si>
  <si>
    <t>Завертка к ручкам PUERTO, жемчужный/хром блестящий</t>
  </si>
  <si>
    <t>Завертка к ручкам PUERTO, латунь матовая /латунь блестящая</t>
  </si>
  <si>
    <t>Завертка к ручкам PUERTO, латунь темная</t>
  </si>
  <si>
    <t>Завертка к ручкам PUERTO, матовый супер белый/хром блестящий</t>
  </si>
  <si>
    <t>Завертка к ручкам PUERTO, никель матовый/никель блестящий</t>
  </si>
  <si>
    <t>Завертка к ручкам PUERTO, черный никель</t>
  </si>
  <si>
    <t>Завертка к ручкам PUERTO, черный никель/никель матовый</t>
  </si>
  <si>
    <t>Завертка к ручкам TIXX, никель матовый/никель блестящий</t>
  </si>
  <si>
    <t>Завертка к ручкам VAL DE FIORI, серебро ант. блестящее</t>
  </si>
  <si>
    <t>Завертка к ручкам РЕНЦ, белый/латунь блестящая</t>
  </si>
  <si>
    <t>Завертка к ручкам РЕНЦ, белый/хром блестящий</t>
  </si>
  <si>
    <t>Завертка к ручкам РЕНЦ, бронза античная</t>
  </si>
  <si>
    <t>Завертка к ручкам РЕНЦ, бронза античная матовая</t>
  </si>
  <si>
    <t>Завертка к ручкам РЕНЦ, бронза состаренная</t>
  </si>
  <si>
    <t>Завертка к ручкам РЕНЦ, кофе</t>
  </si>
  <si>
    <t>Завертка к ручкам РЕНЦ, кофе блестящий</t>
  </si>
  <si>
    <t>Завертка к ручкам РЕНЦ, латунь темная</t>
  </si>
  <si>
    <t>Завертка к ручкам РЕНЦ, матовый супер белый/латунь блестящая</t>
  </si>
  <si>
    <t>Завертка к ручкам РЕНЦ, матовый супер белый/хром блестящий</t>
  </si>
  <si>
    <t>Завертка к ручкам РЕНЦ, никель матовый/никель блестящий</t>
  </si>
  <si>
    <t>Завертка к ручкам РЕНЦ, никель супер матовый</t>
  </si>
  <si>
    <t>Завертка к ручкам РЕНЦ, серебро античное</t>
  </si>
  <si>
    <t>Завертка к ручкам РЕНЦ, хром блестящий</t>
  </si>
  <si>
    <t>Завертка к ручкам РЕНЦ, хром матовый/хром блестящий</t>
  </si>
  <si>
    <t>Завертка к ручкам РЕНЦ, черный/хром блестящий</t>
  </si>
  <si>
    <t>Завертка кв. с ключом РЕНЦ, никель матовый/никель блестящий</t>
  </si>
  <si>
    <t>Завертка квадр. к ручкам PUERTO, бронза античная</t>
  </si>
  <si>
    <t>Завертка квадр. к ручкам PUERTO, бронза черная с патиной</t>
  </si>
  <si>
    <t>Завертка квадр. к ручкам PUERTO, матовый супер белый</t>
  </si>
  <si>
    <t>Завертка квадр. к ручкам PUERTO, никель матовый/никель блестящий</t>
  </si>
  <si>
    <t>Завертка квадр. к ручкам PUERTO, хром блестящий</t>
  </si>
  <si>
    <t>Завертка квадр. к ручкам PUERTO, хром матовый/хром блестящий</t>
  </si>
  <si>
    <t>Завертка квадр. к ручкам PUERTO, черный никель/никель матовый</t>
  </si>
  <si>
    <t>Завертка квадр. к ручкам РЕНЦ, белый/хром блестящий</t>
  </si>
  <si>
    <t>Завертка квадр. к ручкам РЕНЦ, бронза античная</t>
  </si>
  <si>
    <t>Завертка квадр. к ручкам РЕНЦ, бронза античная матовая</t>
  </si>
  <si>
    <t>Завертка квадр. к ручкам РЕНЦ, бронза черная с патиной</t>
  </si>
  <si>
    <t>Завертка квадр. к ручкам РЕНЦ, кофе</t>
  </si>
  <si>
    <t>Завертка квадр. к ручкам РЕНЦ, матовый супер белый/хром блестящий</t>
  </si>
  <si>
    <t>Завертка квадр. к ручкам РЕНЦ, матовый черный никель/хром блестящий</t>
  </si>
  <si>
    <t>Завертка квадр. к ручкам РЕНЦ, никель матовый/никель блестящий</t>
  </si>
  <si>
    <t>Завертка квадр. к ручкам РЕНЦ, супер белый/хром блестящий</t>
  </si>
  <si>
    <t>Завертка квадр. к ручкам РЕНЦ, хром блестящий</t>
  </si>
  <si>
    <t>Завертка квадр. к ручкам РЕНЦ, хром матовый/хром блестящий</t>
  </si>
  <si>
    <t>Завертка квадр. к ручкам РЕНЦ, черный/хром блестящий</t>
  </si>
  <si>
    <t>Завертка с ключом РЕНЦ, никель матовый/никель блестящий</t>
  </si>
  <si>
    <t>Задвижка межкомнатная РЕНЦ, бронза античная</t>
  </si>
  <si>
    <t>Задвижка межкомнатная РЕНЦ, медь античная</t>
  </si>
  <si>
    <t>Задвижка межкомнатная РЕНЦ, хром блестящий</t>
  </si>
  <si>
    <t>Замок магнитный под цилиндр РЕНЦ с пластиковой ответной планкой, хром блестящий</t>
  </si>
  <si>
    <t>Замок под цилиндр РЕНЦ, хром блестящий</t>
  </si>
  <si>
    <t>Замок РЕНЦ, 1 ригель и защелка, с подшипниками, бронза античная</t>
  </si>
  <si>
    <t>Замок РЕНЦ, 1 ригель и защелка, с подшипниками, хром блестящий</t>
  </si>
  <si>
    <t>Защелка магнитная для стекл. дверей с корпусом, никель матовый</t>
  </si>
  <si>
    <t>Защелка межкомнатная Puerto, бронза античная</t>
  </si>
  <si>
    <t>Защелка межкомнатная Puerto, латунь блестящая</t>
  </si>
  <si>
    <t>Защелка межкомнатная Puerto, никель матовый</t>
  </si>
  <si>
    <t>Защелка межкомнатная Puerto, хром блестящий</t>
  </si>
  <si>
    <t>Защелка межкомнатная РЕНЦ, бронза античная</t>
  </si>
  <si>
    <t>Защелка межкомнатная РЕНЦ, кофе</t>
  </si>
  <si>
    <t>Защелка межкомнатная РЕНЦ, латунь блестящая</t>
  </si>
  <si>
    <t>Защелка межкомнатная РЕНЦ, никель матовый</t>
  </si>
  <si>
    <t>Защелка межкомнатная РЕНЦ, пластиковый язычок, бронза античная</t>
  </si>
  <si>
    <t>Защелка межкомнатная РЕНЦ, пластиковый язычок, латунь блестящая</t>
  </si>
  <si>
    <t>Защелка межкомнатная РЕНЦ, пластиковый язычок, хром блестящий</t>
  </si>
  <si>
    <t>Защелка межкомнатная РЕНЦ, хром блестящий</t>
  </si>
  <si>
    <t>Защелка сантехническая Puerto с отверстием для завертки, никель матовый</t>
  </si>
  <si>
    <t>Защелка сантехническая Puerto с отверстием для завертки, хром блестящий</t>
  </si>
  <si>
    <t>Защелка сантехническая Puerto, овальная планка, бронза античная</t>
  </si>
  <si>
    <t>Защелка сантехническая Puerto, овальная планка, латунь матовая</t>
  </si>
  <si>
    <t>Защелка сантехническая магнитная РЕНЦ с пластиковой ответной планкой, бронза античная</t>
  </si>
  <si>
    <t>Защелка сантехническая магнитная РЕНЦ с пластиковой ответной планкой, никель матовый</t>
  </si>
  <si>
    <t>Защелка сантехническая магнитная РЕНЦ с пластиковой ответной планкой, хром блестящий</t>
  </si>
  <si>
    <t>Защелка сантехническая магнитная РЕНЦ, белый</t>
  </si>
  <si>
    <t>Защелка сантехническая магнитная РЕНЦ, хром блестящий</t>
  </si>
  <si>
    <t>Защелка сантехническая РЕНЦ, латунь блестящая</t>
  </si>
  <si>
    <t>Защелка сантехническая РЕНЦ, овальная планка, латунь блестящая</t>
  </si>
  <si>
    <t>Защелка сантехническая РЕНЦ, пластиковый язычок, хром блестящий</t>
  </si>
  <si>
    <t>Магнитная защелка межкомнатная РЕНЦ, бронза античная</t>
  </si>
  <si>
    <t>Магнитная защелка межкомнатная РЕНЦ, хром блестящий</t>
  </si>
  <si>
    <t>Магнитная защелка сантехническая РЕНЦ, бронза античная</t>
  </si>
  <si>
    <t>Магнитная защелка сантехническая РЕНЦ, медь античная</t>
  </si>
  <si>
    <t>Магнитная защелка сантехническая РЕНЦ, никель матовый</t>
  </si>
  <si>
    <t>Магнитная защелка сантехническая РЕНЦ, хром блестящий</t>
  </si>
  <si>
    <t>Магнитный замок РЕНЦ под цилиндр, хром блестящий</t>
  </si>
  <si>
    <t>Накладка кв. на цилиндр PUERTO, бронза античная</t>
  </si>
  <si>
    <t>Накладка кв. на цилиндр PUERTO, бронза черная с патиной</t>
  </si>
  <si>
    <t>Накладка кв. на цилиндр PUERTO, жемчужный/хром блестящий</t>
  </si>
  <si>
    <t>Накладка кв. на цилиндр PUERTO, матовый супер белый</t>
  </si>
  <si>
    <t>Накладка кв. на цилиндр PUERTO, никель матовый/никель блестящий</t>
  </si>
  <si>
    <t>Накладка кв. на цилиндр PUERTO, хром матовый/хром блестящий</t>
  </si>
  <si>
    <t>Накладка кв. на цилиндр PUERTO, черный никель/никель матовый</t>
  </si>
  <si>
    <t>Накладка кв. на цилиндр РЕНЦ, белый/хром блестящий</t>
  </si>
  <si>
    <t>Накладка кв. на цилиндр РЕНЦ, бронза античная</t>
  </si>
  <si>
    <t>Накладка кв. на цилиндр РЕНЦ, бронза черная с патиной</t>
  </si>
  <si>
    <t>Накладка кв. на цилиндр РЕНЦ, кофе</t>
  </si>
  <si>
    <t>Накладка кв. на цилиндр РЕНЦ, латунь матовая/латунь блестящая</t>
  </si>
  <si>
    <t>Накладка кв. на цилиндр РЕНЦ, матовый супер белый/хром блестящий</t>
  </si>
  <si>
    <t>Накладка кв. на цилиндр РЕНЦ, матовый черный никель/хром блестящий</t>
  </si>
  <si>
    <t>Накладка кв. на цилиндр РЕНЦ, никель матовый/никель блестящий</t>
  </si>
  <si>
    <t>Накладка кв. на цилиндр РЕНЦ, супер белый/хром блестящий</t>
  </si>
  <si>
    <t>Накладка кв. на цилиндр РЕНЦ, хром блестящий</t>
  </si>
  <si>
    <t>Накладка кв. на цилиндр РЕНЦ, хром матовый/хром блестящий</t>
  </si>
  <si>
    <t>Накладка кв. на цилиндр РЕНЦ, черный/хром блестящий</t>
  </si>
  <si>
    <t>Накладка на цилиндр (круглая) DND, хром блестящий</t>
  </si>
  <si>
    <t>Накладка на цилиндр (круглая) MARTINELLI, бронза античная</t>
  </si>
  <si>
    <t>Накладка на цилиндр (круглая) MARTINELLI, бронза матовая темная</t>
  </si>
  <si>
    <t>Накладка на цилиндр (круглая) MARTINELLI, латунь блестящая</t>
  </si>
  <si>
    <t>Накладка на цилиндр (круглая) MARTINELLI, латунь натуральная</t>
  </si>
  <si>
    <t>Накладка на цилиндр PUERTO, бронза античная</t>
  </si>
  <si>
    <t>Накладка на цилиндр PUERTO, жемчужный/хром блестящий</t>
  </si>
  <si>
    <t>Накладка на цилиндр PUERTO, никель матовый/никель блестящий</t>
  </si>
  <si>
    <t>Накладка на цилиндр PUERTO, черный никель/никель матовый</t>
  </si>
  <si>
    <t>Накладка на цилиндр РЕНЦ, белый/золото блестящее</t>
  </si>
  <si>
    <t>Накладка на цилиндр РЕНЦ, белый/латунь блестящая</t>
  </si>
  <si>
    <t>Накладка на цилиндр РЕНЦ, белый/хром блестящий</t>
  </si>
  <si>
    <t>Накладка на цилиндр РЕНЦ, бронза античная</t>
  </si>
  <si>
    <t>Накладка на цилиндр РЕНЦ, бронза античная матовая</t>
  </si>
  <si>
    <t>Накладка на цилиндр РЕНЦ, кофе</t>
  </si>
  <si>
    <t>Накладка на цилиндр РЕНЦ, латунь матовая</t>
  </si>
  <si>
    <t>Накладка на цилиндр РЕНЦ, латунь темная</t>
  </si>
  <si>
    <t>Накладка на цилиндр РЕНЦ, матовый супер белый/латунь блестящая</t>
  </si>
  <si>
    <t>Накладка на цилиндр РЕНЦ, матовый супер белый/хром блестящий</t>
  </si>
  <si>
    <t>Накладка на цилиндр РЕНЦ, никель матовый/никель блестящий</t>
  </si>
  <si>
    <t>Накладка на цилиндр РЕНЦ, никель супер матовый</t>
  </si>
  <si>
    <t>Накладка на цилиндр РЕНЦ, хром блестящий</t>
  </si>
  <si>
    <t>Накладка на цилиндр РЕНЦ, хром матовый/хром блестящий</t>
  </si>
  <si>
    <t>Накладка на цилиндр РЕНЦ, черный/хром блестящий</t>
  </si>
  <si>
    <t>Накладка под сувальд ключ (квадрат) DND, хром блестящий</t>
  </si>
  <si>
    <t>Накладка под сувальд ключ (квадрат) DND, хром матовый</t>
  </si>
  <si>
    <t>Накладка под сувальд ключ (круглая) DND, хром блестящий</t>
  </si>
  <si>
    <t>Накладка под сувальд ключ (круглая) DND, хром матовый</t>
  </si>
  <si>
    <t>Накладка под сувальд. ключ (круглая) MARTINELLI, бронза античная</t>
  </si>
  <si>
    <t>Накладка под сувальд. ключ (круглая) MARTINELLI, латунь блестящая</t>
  </si>
  <si>
    <t>Накладка под сувальд. ключ (круглая) MARTINELLI, латунь натуральная</t>
  </si>
  <si>
    <t>Накладка под сувальдный ключ PUERTO, бронза античная</t>
  </si>
  <si>
    <t>Накладка под сувальдный ключ PUERTO, латунь матовая/латунь блестящая</t>
  </si>
  <si>
    <t>Накладка под сувальдный ключ PUERTO, никель матовый/никель блестящий</t>
  </si>
  <si>
    <t>Накладка под сувальдный ключ РЕНЦ, бронза античная</t>
  </si>
  <si>
    <t>Накладка под сувальдный ключ РЕНЦ, бронза античная матовая</t>
  </si>
  <si>
    <t>Накладка под сувальдный ключ РЕНЦ, кофе</t>
  </si>
  <si>
    <t>Накладка под сувальдный ключ РЕНЦ, кофе блестящий</t>
  </si>
  <si>
    <t>Накладка под сувальдный ключ РЕНЦ, латунь блестящая</t>
  </si>
  <si>
    <t>Накладка под сувальдный ключ РЕНЦ, латунь матовая/латунь блестящая</t>
  </si>
  <si>
    <t>Накладка под сувальдный ключ РЕНЦ, медь античная</t>
  </si>
  <si>
    <t>Накладка под сувальдный ключ РЕНЦ, никель матовый/никель блестящий</t>
  </si>
  <si>
    <t>Накладка под сувальдный ключ РЕНЦ, серебро античное</t>
  </si>
  <si>
    <t>Накладка под сувальдный ключ РЕНЦ, хром блестящий</t>
  </si>
  <si>
    <t>Накладка под сувальдный ключ РЕНЦ, хром матовый/хром блестящий</t>
  </si>
  <si>
    <t>Направляющая НИЖНЯЯ для раздвижных дверей "П"-образная, длина 2 м.</t>
  </si>
  <si>
    <t>Направляющая НИЖНЯЯ для раздвижных дверей, длина 1 м.</t>
  </si>
  <si>
    <t>Направляющая НИЖНЯЯ для раздвижных дверей, длина 2 м.</t>
  </si>
  <si>
    <t>Ограничитель дверной РЕНЦ напольный, бронза античная</t>
  </si>
  <si>
    <t>Ограничитель дверной РЕНЦ напольный, латунь блестящая</t>
  </si>
  <si>
    <t>Ограничитель дверной РЕНЦ напольный, никель матовый</t>
  </si>
  <si>
    <t>Петли для стеклянных дверей, никель матовый</t>
  </si>
  <si>
    <t>Петля стальная 100*75*2,5, 2 подшипника, б/колп., белый/хром блестящий (без врезки)</t>
  </si>
  <si>
    <t>Петля стальная 100*75*2,5, 2 подшипника, б/колп., бронза античная (без врезки)</t>
  </si>
  <si>
    <t>Петля стальная 100*75*2,5, 2 подшипника, б/колп., бронза античная матовая (без врезки)</t>
  </si>
  <si>
    <t>Петля стальная 100*75*2,5, 2 подшипника, б/колп., кофе (без врезки)</t>
  </si>
  <si>
    <t>Петля стальная 100*75*2,5, 2 подшипника, б/колп., латунь блестящая (без врезки)</t>
  </si>
  <si>
    <t>Петля стальная 100*75*2,5, 2 подшипника, б/колп., латунь матовая (без врезки)</t>
  </si>
  <si>
    <t>Петля стальная 100*75*2,5, 2 подшипника, б/колп., матовый черный никель (без врезки)</t>
  </si>
  <si>
    <t>Петля стальная 100*75*2,5, 2 подшипника, б/колп., никель матовый (без врезки)</t>
  </si>
  <si>
    <t>Петля стальная 100*75*2,5, 2 подшипника, б/колп., никель супер матовый (без врезки)</t>
  </si>
  <si>
    <t>Петля стальная 100*75*2,5, 2 подшипника, б/колп., супер белый/латунь блестящая (без врезки)</t>
  </si>
  <si>
    <t>Петля стальная 100*75*2,5, 2 подшипника, б/колп., супер белый/хром блестящий (без врезки)</t>
  </si>
  <si>
    <t>Петля стальная 100*75*2,5, 2 подшипника, б/колп., черный никель (без врезки)</t>
  </si>
  <si>
    <t>Петля стальная 100*75*2,5, 2 подшипника, б/колп., черный/хром блестящий (без врезки)</t>
  </si>
  <si>
    <t>Петля стальная 100*75*2,5, 4 кольца, плоский колпачок, бронза античная</t>
  </si>
  <si>
    <t>Петля стальная 100*75*2,5, 4 кольца, плоский колпачок, кофе</t>
  </si>
  <si>
    <t>Петля стальная 100*75*2,5, 4 кольца, плоский колпачок, латунь матовая</t>
  </si>
  <si>
    <t>Петля стальная 100*75*2,5, 4 кольца, плоский колпачок, матовый черный никель</t>
  </si>
  <si>
    <t>Петля стальная 100*75*2,5, 4 кольца, плоский колпачок, никель матовый</t>
  </si>
  <si>
    <t>Петля стальная 100*75*2,5, 4 кольца, плоский колпачок, никель супер матовый</t>
  </si>
  <si>
    <t>Петля стальная 100*75*2,5, 4 кольца, плоский колпачок, супер белый/хром блестящий</t>
  </si>
  <si>
    <t>Петля стальная 100*75*2,5, 4 кольца, плоский колпачок, супер сатин хром</t>
  </si>
  <si>
    <t>Петля стальная 100*75*2,5, 4 кольца, плоский колпачок, хром блестящий</t>
  </si>
  <si>
    <t>Петля стальная 100*75*2,5, 4 кольца, плоский колпачок, черный никель</t>
  </si>
  <si>
    <t>Петля стальная 100*75*2,5, 4 кольца, плоский колпачок, черный/хром блестящий</t>
  </si>
  <si>
    <t>Петля стальная 100*75*2,5, 4 подшипника, б/колп., белый/хром блестящий</t>
  </si>
  <si>
    <t>Петля стальная 100*75*2,5, 4 подшипника, б/колп., бронза античная</t>
  </si>
  <si>
    <t>Петля стальная 100*75*2,5, 4 подшипника, б/колп., бронза античная матовая</t>
  </si>
  <si>
    <t>Петля стальная 100*75*2,5, 4 подшипника, б/колп., кофе</t>
  </si>
  <si>
    <t>Петля стальная 100*75*2,5, 4 подшипника, б/колп., латунь блестящая</t>
  </si>
  <si>
    <t>Петля стальная 100*75*2,5, 4 подшипника, б/колп., латунь матовая</t>
  </si>
  <si>
    <t>Петля стальная 100*75*2,5, 4 подшипника, б/колп., матовый черный никель</t>
  </si>
  <si>
    <t>Петля стальная 100*75*2,5, 4 подшипника, б/колп., никель матовый</t>
  </si>
  <si>
    <t>Петля стальная 100*75*2,5, 4 подшипника, б/колп., никель супер матовый</t>
  </si>
  <si>
    <t>Петля стальная 100*75*2,5, 4 подшипника, б/колп., супер белый/хром блестящий</t>
  </si>
  <si>
    <t>Петля стальная 100*75*2,5, 4 подшипника, б/колп., супер сатин хром</t>
  </si>
  <si>
    <t>Петля стальная 100*75*2,5, 4 подшипника, б/колп., хром блестящий</t>
  </si>
  <si>
    <t>Петля стальная 100*75*2,5, 4 подшипника, б/колп., черный никель</t>
  </si>
  <si>
    <t>Петля стальная 100*75*2,5, 4 подшипника, б/колп., черный/хром блестящий</t>
  </si>
  <si>
    <t>Петля стальная 100*75*2,5, 4 подшипника, с колп., белый/латунь блестящая</t>
  </si>
  <si>
    <t>Петля стальная 100*75*2,5, 4 подшипника, с колп., бронза античная</t>
  </si>
  <si>
    <t>Петля стальная 100*75*2,5, 4 подшипника, с колп., кофе</t>
  </si>
  <si>
    <t>Петля стальная 100*75*2,5, 4 подшипника, с колп., никель матовый</t>
  </si>
  <si>
    <t>Петля стальная 100*75*2,5, 4 подшипника, с колп., супер белый/латунь блестящая</t>
  </si>
  <si>
    <t>Петля стальная 100*75*2,5, левая, б/колп., никель матовый</t>
  </si>
  <si>
    <t>Петля стальная 100*75*2,5, правая, б/колп., никель матовый</t>
  </si>
  <si>
    <t>Петля стальная 125*75*2,5, 4 подшипника, б/колп., бронза античная</t>
  </si>
  <si>
    <t>Петля стальная 125*75*2,5, 4 подшипника, б/колп., латунь блестящая</t>
  </si>
  <si>
    <t>Петля стальная 125*75*2,5, 4 подшипника, б/колп., никель матовый</t>
  </si>
  <si>
    <t>Петля стальная, плоский колпачок, бронза античная (без врезки)</t>
  </si>
  <si>
    <t>Петля стальная, плоский колпачок, кофе (без врезки)</t>
  </si>
  <si>
    <t>Петля стальная, плоский колпачок, латунь матовая (без врезки)</t>
  </si>
  <si>
    <t>Петля стальная, плоский колпачок, матовый черный никель (без врезки)</t>
  </si>
  <si>
    <t>Петля стальная, плоский колпачок, никель матовый (без врезки)</t>
  </si>
  <si>
    <t>Петля стальная, плоский колпачок, никель супер матовый (без врезки)</t>
  </si>
  <si>
    <t>Петля стальная, плоский колпачок, супер белый/хром блестящий (без врезки)</t>
  </si>
  <si>
    <t>Петля стальная, плоский колпачок, хром блестящий (без врезки)</t>
  </si>
  <si>
    <t>Петля стальная, плоский колпачок, черный никель (без врезки)</t>
  </si>
  <si>
    <t>Петля стальная, плоский колпачок, черный/хром блестящий (без врезки)</t>
  </si>
  <si>
    <t>Ригель РЕНЦ 140 мм, бронза античная</t>
  </si>
  <si>
    <t>Ригель РЕНЦ 140 мм, никель матовый</t>
  </si>
  <si>
    <t>Ригель РЕНЦ 140 мм, хром блестящий</t>
  </si>
  <si>
    <t>Ручка дверная "Альбино", бронза античная матовая</t>
  </si>
  <si>
    <t>Ручка дверная "Альбино", кофе</t>
  </si>
  <si>
    <t>Ручка дверная "АМОРЕ", латунь состаренная</t>
  </si>
  <si>
    <t>Ручка дверная "АМУАЖ",  серебро античное</t>
  </si>
  <si>
    <t>Ручка дверная "Антонио", никель супер матовый</t>
  </si>
  <si>
    <t>Ручка дверная "Анцио", белый/хром блестящий</t>
  </si>
  <si>
    <t>Ручка дверная "АРИСТО", хром блестящий/хром матовый</t>
  </si>
  <si>
    <t>Ручка дверная "Арона", матовый супер белый/хром блестящий</t>
  </si>
  <si>
    <t>Ручка дверная "Арона", матовый черный никель</t>
  </si>
  <si>
    <t>Ручка дверная "Арона", никель супер матовый</t>
  </si>
  <si>
    <t>Ручка дверная "БЕЛИССИМО", хром блестящий</t>
  </si>
  <si>
    <t>Ручка дверная "Беллуччи", никель матовый/никель блестящий</t>
  </si>
  <si>
    <t>Ручка дверная "Бруно", никель матовый</t>
  </si>
  <si>
    <t>Ручка дверная "Валенсия", бронза античная</t>
  </si>
  <si>
    <t>Ручка дверная "Валенсия", бронза античная матовая</t>
  </si>
  <si>
    <t>Ручка дверная "Валенсия", кофе</t>
  </si>
  <si>
    <t>Ручка дверная "Венеция", никель матовый/никель блестящий</t>
  </si>
  <si>
    <t>Ручка дверная "ВИЕСТЕ", никель супер матовый/хром блестящий</t>
  </si>
  <si>
    <t>Ручка дверная "ВИЕСТЕ", супер белый/хром блестящий</t>
  </si>
  <si>
    <t>Ручка дверная "ВИСТА", хром блестящий (со стразами)</t>
  </si>
  <si>
    <t>Ручка дверная "Глория", белый/латунь блестящая</t>
  </si>
  <si>
    <t>Ручка дверная "Глория", бронза античная матовая</t>
  </si>
  <si>
    <t>Ручка дверная "Джулия", бронза античная</t>
  </si>
  <si>
    <t>Ручка дверная "Джулия", бронза античная матовая</t>
  </si>
  <si>
    <t>Ручка дверная "Джулия", кофе</t>
  </si>
  <si>
    <t>Ручка дверная "Джулия", никель матовый/никель блестящий</t>
  </si>
  <si>
    <t>Ручка дверная "Капри", никель матовый/никель блестящий</t>
  </si>
  <si>
    <t>Ручка дверная "Каролина", бронза античная</t>
  </si>
  <si>
    <t>Ручка дверная "КАРРАРА", супер белый/никель супер матовый</t>
  </si>
  <si>
    <t>Ручка дверная "КАСТЕЛЛИ", серебро античное</t>
  </si>
  <si>
    <t>Ручка дверная "Катания", матовый черный никель/хром блестящий</t>
  </si>
  <si>
    <t>Ручка дверная "Катания", никель матовый/никель блестящий</t>
  </si>
  <si>
    <t>Ручка дверная "Катания", супер белый/хром блестящий</t>
  </si>
  <si>
    <t>Ручка дверная "Кераско", никель матовый</t>
  </si>
  <si>
    <t>Ручка дверная "Кераско", никель супер матовый</t>
  </si>
  <si>
    <t>Ручка дверная "Кераско", супер белый</t>
  </si>
  <si>
    <t>Ручка дверная "Кераско", супер белый/хром блестящий</t>
  </si>
  <si>
    <t>Ручка дверная "Кераско", хром матовый</t>
  </si>
  <si>
    <t>Ручка дверная "Кераско", черный</t>
  </si>
  <si>
    <t>Ручка дверная "Кераско", черный/хром блестящий</t>
  </si>
  <si>
    <t>Ручка дверная "Лана", матовый супер белый/хром блестящий</t>
  </si>
  <si>
    <t>Ручка дверная "Лана", матовый черный никель</t>
  </si>
  <si>
    <t>Ручка дверная "Лана", никель матовый</t>
  </si>
  <si>
    <t>Ручка дверная "Лана", никель супер матовый</t>
  </si>
  <si>
    <t>Ручка дверная "Лана", супер белый</t>
  </si>
  <si>
    <t>Ручка дверная "Лана", черный</t>
  </si>
  <si>
    <t>Ручка дверная "ЛЕВАНТО", супер белый/хром блестящий</t>
  </si>
  <si>
    <t>Ручка дверная "ЛЕВАНТО", черный/хром блестящий</t>
  </si>
  <si>
    <t>Ручка дверная "Лучиана", хром блестящий</t>
  </si>
  <si>
    <t>Ручка дверная"Марчелло", никель матовый/никель блестящий</t>
  </si>
  <si>
    <t>Ручка дверная "Марчелло", хром матовый/хром блестящий</t>
  </si>
  <si>
    <t>Ручка дверная "Марчелло", черный никель</t>
  </si>
  <si>
    <t>Ручка дверная "Милан", бронза античная</t>
  </si>
  <si>
    <t>Ручка дверная "Милан", матовый черный никель</t>
  </si>
  <si>
    <t>Ручка дверная "Милан", никель матовый/никель блестящий</t>
  </si>
  <si>
    <t>Ручка дверная "Милан", супер белый</t>
  </si>
  <si>
    <t>Ручка дверная "Милан", хром блестящий</t>
  </si>
  <si>
    <t>Ручка дверная "Милан", хром матовый/хром блестящий</t>
  </si>
  <si>
    <t>Ручка дверная "Милан", черный</t>
  </si>
  <si>
    <t>Ручка дверная "Милан", черный никель</t>
  </si>
  <si>
    <t>Ручка дверная "Мишель", бронза состаренная/состаренная керамика</t>
  </si>
  <si>
    <t>Ручка дверная "Мишель", хром блестящий/белая керамика</t>
  </si>
  <si>
    <t>Ручка дверная "Модена", черный/хром блестящий</t>
  </si>
  <si>
    <t>Ручка дверная "Моретти", белый/хром блестящий</t>
  </si>
  <si>
    <t>Ручка дверная "Неаполь", никель матовый</t>
  </si>
  <si>
    <t>Ручка дверная "НИКОЛЬ", латунь состаренная</t>
  </si>
  <si>
    <t>Ручка дверная "НИКОЛЬ", серебро античное блестящее</t>
  </si>
  <si>
    <t>Ручка дверная "Новара", белый/латунь блестящая</t>
  </si>
  <si>
    <t>Ручка дверная "Новара", матовый супер белый/латунь блестящая</t>
  </si>
  <si>
    <t>Ручка дверная "Орсо", никель матовый/никель блестящий</t>
  </si>
  <si>
    <t>Ручка дверная "Остия", бронза черная с патиной</t>
  </si>
  <si>
    <t>Ручка дверная "ПОРТО", хром блестящий/хром матовый</t>
  </si>
  <si>
    <t>Ручка дверная "Равенна", бронза античная</t>
  </si>
  <si>
    <t>Ручка дверная "Равенна", никель супер матовый</t>
  </si>
  <si>
    <t>Ручка дверная "Реджина", бронза античная</t>
  </si>
  <si>
    <t>Ручка дверная "Риволи", матовый черный никель</t>
  </si>
  <si>
    <t>Ручка дверная "Риволи", никель матовый</t>
  </si>
  <si>
    <t>Ручка дверная "Риволи", супер белый</t>
  </si>
  <si>
    <t>Ручка дверная "Риволи", черный</t>
  </si>
  <si>
    <t>Ручка дверная "Рим", бронза античная</t>
  </si>
  <si>
    <t>Ручка дверная "Рим", бронза античная матовая</t>
  </si>
  <si>
    <t>Ручка дверная "Рим", никель матовый/никель блестящий</t>
  </si>
  <si>
    <t>Ручка дверная "Рим", никель супер матовый</t>
  </si>
  <si>
    <t>Ручка дверная "Рим", хром матовый/хром блестящий</t>
  </si>
  <si>
    <t>Ручка дверная "Рим", черный</t>
  </si>
  <si>
    <t>Ручка дверная "Рим", черный никель</t>
  </si>
  <si>
    <t>Ручка дверная "Ровиго", белый/хром блестящий</t>
  </si>
  <si>
    <t>Ручка дверная "Ровиго", черный/хром блестящий</t>
  </si>
  <si>
    <t>Ручка дверная "Розаро", никель матовый/никель блестящий</t>
  </si>
  <si>
    <t>Ручка дверная "Росси", бронза античная</t>
  </si>
  <si>
    <t>Ручка дверная "Сильвия", никель матовый</t>
  </si>
  <si>
    <t>Ручка дверная "Сиракузы", бронза состаренная/состаренная керамика</t>
  </si>
  <si>
    <t>Ручка дверная "Сиракузы", латунь матовая/белая керамика</t>
  </si>
  <si>
    <t>Ручка дверная "Сиракузы", хром блестящий/белая керамика</t>
  </si>
  <si>
    <t>Ручка дверная "Сицилия", никель матовый/никель блестящий</t>
  </si>
  <si>
    <t>Ручка дверная "Стелла", бронза античная матовая</t>
  </si>
  <si>
    <t>Ручка дверная "Стелла", кофе</t>
  </si>
  <si>
    <t>Ручка дверная "ТВИСТ", хром блестящий</t>
  </si>
  <si>
    <t>Ручка дверная "Терамо", белый/хром блестящий</t>
  </si>
  <si>
    <t>Ручка дверная "Терамо", матовый супер белый/хром блестящий</t>
  </si>
  <si>
    <t>Ручка дверная "Тренто", никель матовый/никель блестящий</t>
  </si>
  <si>
    <t>Ручка дверная "Фабриано", белый/латунь блестящая</t>
  </si>
  <si>
    <t>Ручка дверная "Фабриано", бронза античная матовая</t>
  </si>
  <si>
    <t>Ручка дверная "Фелиса", латунь темная</t>
  </si>
  <si>
    <t>Ручка дверная "Фиоре", белый/хром блестящий</t>
  </si>
  <si>
    <t>Ручка дверная "Фиоре", матовый супер белый/хром блестящий</t>
  </si>
  <si>
    <t>Ручка дверная "Фиоре", супер белый/хром блестящий</t>
  </si>
  <si>
    <t>Ручка дверная "Фиоре", черный/хром блестящий</t>
  </si>
  <si>
    <t>Ручка дверная "Флория", белый/латунь блестящая</t>
  </si>
  <si>
    <t>Ручка дверная "Флория", бронза античная</t>
  </si>
  <si>
    <t>Ручка дверная "Флория", кофе</t>
  </si>
  <si>
    <t>Ручка дверная "Фуроре", никель матовый/никель блестящий</t>
  </si>
  <si>
    <t>Ручка дверная "Эннио", никель матовый</t>
  </si>
  <si>
    <t>Ручка дверная "Эннио", никель супер матовый</t>
  </si>
  <si>
    <t>Ручка дверная "ВИЕСТЕ", красный мокко /хром блестящий</t>
  </si>
  <si>
    <t>Ручка дверная ORO&amp;ORO, никель матовый + черное стекло</t>
  </si>
  <si>
    <t>Ручки для раздвижных дверей TIXX, бронза античная</t>
  </si>
  <si>
    <t>Ручки для раздвижных дверей TIXX, латунь блестящая</t>
  </si>
  <si>
    <t>Ручки для раздвижных дверей TIXX, латунь матовая</t>
  </si>
  <si>
    <t>Ручки для раздвижных дверей TIXX, никель матовый</t>
  </si>
  <si>
    <t>Ручки для раздвижных дверей TIXX, черный</t>
  </si>
  <si>
    <t>Ручки для раздвижных дверей РЕНЦ, бронза античная</t>
  </si>
  <si>
    <t>Ручки для раздвижных дверей РЕНЦ, латунь матовая</t>
  </si>
  <si>
    <t>Ручки для раздвижных дверей РЕНЦ, никель матовый</t>
  </si>
  <si>
    <t>Ручки для раздвижных дверей с замком TIXX, бронза античная</t>
  </si>
  <si>
    <t>Ручки для раздвижных дверей с замком TIXX, латунь блестящая</t>
  </si>
  <si>
    <t>Ручки для раздвижных дверей с замком TIXX, латунь матовая</t>
  </si>
  <si>
    <t>Ручки для раздвижных дверей с замком TIXX, никель матовый</t>
  </si>
  <si>
    <t>Цилиндр PUERTO 60 мм К-З, стандартный ключ, хром блестящий</t>
  </si>
  <si>
    <t>Цилиндр РЕНЦ 60 мм К-З, компьютерный ключ, бронза античная</t>
  </si>
  <si>
    <t>Цилиндр РЕНЦ 60 мм К-З, компьютерный ключ, никель матовый</t>
  </si>
  <si>
    <t>Цилиндр РЕНЦ 60 мм К-З, стандартный ключ, никель матовый</t>
  </si>
  <si>
    <t>Цилиндр РЕНЦ 60 мм К-К, стандартный ключ, никель матовый</t>
  </si>
  <si>
    <t>INBK 10 SW/CP</t>
  </si>
  <si>
    <t>Завертка к ручкам РЕНЦ, супер белый/хром блестящий</t>
  </si>
  <si>
    <t>Новинки</t>
  </si>
  <si>
    <t>INBK 08 BN</t>
  </si>
  <si>
    <t>INBK 08 SW/CP</t>
  </si>
  <si>
    <t>INBK 10 B/CP</t>
  </si>
  <si>
    <t>INET 10 B/CP</t>
  </si>
  <si>
    <t>https://irbis-td.ru/upload/iblock/999/999e8ce988abb57be91ff9cbbbf7678f.png</t>
  </si>
  <si>
    <t>https://irbis-td.ru/upload/iblock/2d0/2d0db2fc51312a62a4b5973ce4366619.png</t>
  </si>
  <si>
    <t>https://irbis-td.ru/upload/iblock/1a7/1a7fe0ca87f381f7d80e6ee4d2989e38.png</t>
  </si>
  <si>
    <t>https://irbis-td.ru/upload/iblock/8a6/8a6658cac08989a2086fe08df8b8e94e.png</t>
  </si>
  <si>
    <t>https://irbis-td.ru/upload/iblock/ac4/ac4a43f5c786da326841647501959340.png</t>
  </si>
  <si>
    <t>https://irbis-td.ru/upload/iblock/e55/e550e69db18b1e8e8062f3ae04fb8fd8.png</t>
  </si>
  <si>
    <t>https://irbis-td.ru/upload/iblock/103/103ced47f6f444cbcaccba046d353149.png</t>
  </si>
  <si>
    <t>https://irbis-td.ru/upload/iblock/dd7/dd73c15f575c7b355d42f65063e53020.png</t>
  </si>
  <si>
    <t>https://irbis-td.ru/upload/iblock/3f7/3f7838176745a6e3dd1e5cbd34be3f05.png</t>
  </si>
  <si>
    <t>https://irbis-td.ru/upload/iblock/579/579ccf0448590203437aabe42f7ba8d5.png</t>
  </si>
  <si>
    <r>
      <t xml:space="preserve">Наименование товара / </t>
    </r>
    <r>
      <rPr>
        <b/>
        <u/>
        <sz val="10"/>
        <color theme="3" tint="0.79998168889431442"/>
        <rFont val="Calibri"/>
        <family val="2"/>
        <charset val="204"/>
        <scheme val="minor"/>
      </rPr>
      <t>Ссылка на фото</t>
    </r>
  </si>
  <si>
    <t>INLBM 5096 pl SN</t>
  </si>
  <si>
    <t>INBK 08 MBN</t>
  </si>
  <si>
    <t>Завертка к ручкам РЕНЦ, матовый черный никель</t>
  </si>
  <si>
    <t>INET 08 MBN</t>
  </si>
  <si>
    <t>Накладка на цилиндр РЕНЦ, матовый черный никель</t>
  </si>
  <si>
    <t>INDH 89-08 DGP</t>
  </si>
  <si>
    <t>INDH 89-08 MBN</t>
  </si>
  <si>
    <t>INDH 89-08 SC/CP</t>
  </si>
  <si>
    <t>Ручка дверная "Розаро", латунь темная</t>
  </si>
  <si>
    <t>INCS 60-H AL AC</t>
  </si>
  <si>
    <t>Ручки дверные РЕНЦ на круглой розетке</t>
  </si>
  <si>
    <t>I 
(до 20 т.р.)</t>
  </si>
  <si>
    <r>
      <rPr>
        <b/>
        <sz val="11"/>
        <color theme="0"/>
        <rFont val="Calibri"/>
        <family val="2"/>
        <charset val="204"/>
        <scheme val="minor"/>
      </rPr>
      <t xml:space="preserve">II </t>
    </r>
    <r>
      <rPr>
        <b/>
        <sz val="9"/>
        <color theme="0"/>
        <rFont val="Calibri"/>
        <family val="2"/>
        <charset val="204"/>
        <scheme val="minor"/>
      </rPr>
      <t xml:space="preserve">
(от 20 т.р.)</t>
    </r>
  </si>
  <si>
    <r>
      <rPr>
        <b/>
        <sz val="12"/>
        <color theme="0"/>
        <rFont val="Calibri"/>
        <family val="2"/>
        <charset val="204"/>
        <scheme val="minor"/>
      </rPr>
      <t xml:space="preserve">III </t>
    </r>
    <r>
      <rPr>
        <b/>
        <sz val="9"/>
        <color theme="0"/>
        <rFont val="Calibri"/>
        <family val="2"/>
        <charset val="204"/>
        <scheme val="minor"/>
      </rPr>
      <t xml:space="preserve">
(от 200 т.р.)</t>
    </r>
  </si>
  <si>
    <t>IV 
(от 500 т.р.)</t>
  </si>
  <si>
    <t>Размер
упаковки
(мм)</t>
  </si>
  <si>
    <t>Масса 
упаковки
(кг)</t>
  </si>
  <si>
    <t>Размер
короба
(мм)</t>
  </si>
  <si>
    <t>Масса
короба
(кг)</t>
  </si>
  <si>
    <t>Ручки дверные PUERTO на квадратной розетке</t>
  </si>
  <si>
    <t>Ручки дверные PUERTO на круглой розетке</t>
  </si>
  <si>
    <t>Ручки дверные DND by MARTINELLI</t>
  </si>
  <si>
    <t>Защелки межкомнатные магнитные РЕНЦ</t>
  </si>
  <si>
    <t>Защелки межкомнатные с пластиковым язычком РЕНЦ</t>
  </si>
  <si>
    <t>Защелки межкомнатные со стальным язычком РЕНЦ</t>
  </si>
  <si>
    <t>Ролики</t>
  </si>
  <si>
    <t>Направляющие</t>
  </si>
  <si>
    <t>Фурнитура прочая</t>
  </si>
  <si>
    <t>Раздвижные системы</t>
  </si>
  <si>
    <t>Механизмы</t>
  </si>
  <si>
    <t>Характеристика дефекта</t>
  </si>
  <si>
    <t>Уценка</t>
  </si>
  <si>
    <t>КОРЗИНА</t>
  </si>
  <si>
    <t>Экономия от I колонки:</t>
  </si>
  <si>
    <t>Кол-во, шт</t>
  </si>
  <si>
    <t>Общая сумма заказа</t>
  </si>
  <si>
    <t>Сумма, руб</t>
  </si>
  <si>
    <t>IN8х8х130 (20 шт)</t>
  </si>
  <si>
    <t>IN8х8х140 (20 шт)</t>
  </si>
  <si>
    <t>IN8х8х150 (20 шт)</t>
  </si>
  <si>
    <t>INстяжные винты (100 шт)</t>
  </si>
  <si>
    <t>IN8х8х100двойн (20 шт)</t>
  </si>
  <si>
    <t>IN100-2BB FH B безВР</t>
  </si>
  <si>
    <t>IN100-2BB FH SW безВР</t>
  </si>
  <si>
    <t>IN100-2S FH B безВР</t>
  </si>
  <si>
    <t>IN100-2S FH SW безВР</t>
  </si>
  <si>
    <t>IN100-4BB FH B</t>
  </si>
  <si>
    <t>IN100-4BB FH SW</t>
  </si>
  <si>
    <t>IN100-4S FH B</t>
  </si>
  <si>
    <t>IN100-4S FH SW</t>
  </si>
  <si>
    <t>INLB 1070 MBN</t>
  </si>
  <si>
    <t>INLB 2070 MBN</t>
  </si>
  <si>
    <t>INLB 2070 plastic MBN</t>
  </si>
  <si>
    <t>INLB 96 PL MBN</t>
  </si>
  <si>
    <t>INLBM 5096 pl MBN</t>
  </si>
  <si>
    <t>INL 3-45 MBN</t>
  </si>
  <si>
    <t>INL 5-45 MBN</t>
  </si>
  <si>
    <t>INL 5-45 plastic MBN</t>
  </si>
  <si>
    <t>INL-BK 45 MBN</t>
  </si>
  <si>
    <t>INMagn 5-50 MBN</t>
  </si>
  <si>
    <t>INLBM 5085 PL Black</t>
  </si>
  <si>
    <t>INDS 44 Black</t>
  </si>
  <si>
    <t>Петля стальная 100*75*2,5, 2 подшипника, б/колп., черный (без врезки)</t>
  </si>
  <si>
    <t>Петля стальная 100*75*2,5, 2 подшипника, б/колп., супер белый (без врезки)</t>
  </si>
  <si>
    <t>Петля стальная, плоский колпачок, черный (без врезки)</t>
  </si>
  <si>
    <t>Петля стальная, плоский колпачок, супер белый (без врезки)</t>
  </si>
  <si>
    <t>Петля стальная 100*75*2,5, 4 подшипника, б/колп., черный</t>
  </si>
  <si>
    <t>Петля стальная 100*75*2,5, 4 подшипника, б/колп., супер белый</t>
  </si>
  <si>
    <t>Петля стальная 100*75*2,5, 4 кольца, плоский колпачок, черный</t>
  </si>
  <si>
    <t>Петля стальная 100*75*2,5, 4 кольца, плоский колпачок, супер белый</t>
  </si>
  <si>
    <t>Защелка сантехническая Puerto с отверстием для завертки, матовый черный никель</t>
  </si>
  <si>
    <t>Защелка сантехническая РЕНЦ, пластиковый язычок, матовый черный никель</t>
  </si>
  <si>
    <t>Защелка сантехническая магнитная РЕНЦ с пластиковой ответной планкой, матовый черный никель</t>
  </si>
  <si>
    <t>Защелка межкомнатная РЕНЦ, матовый черный никель</t>
  </si>
  <si>
    <t>Защелка межкомнатная РЕНЦ, пластиковый язычок, матовый черный никель</t>
  </si>
  <si>
    <t>Задвижка межкомнатная РЕНЦ, матовый черный никель</t>
  </si>
  <si>
    <t>Магнитная защелка межкомнатная РЕНЦ, матовый черный никель</t>
  </si>
  <si>
    <t>Замок магнитный под цилиндр РЕНЦ с пластиковой ответной планкой, черный</t>
  </si>
  <si>
    <t>Ограничитель дверной РЕНЦ напольный, черный</t>
  </si>
  <si>
    <t>IN100-4BB FH Grey</t>
  </si>
  <si>
    <t>IN100-4BB FH W</t>
  </si>
  <si>
    <t>IN100-2BB FH W безВР</t>
  </si>
  <si>
    <t>INDS 33 Black</t>
  </si>
  <si>
    <t>INDH 95-03 Grey</t>
  </si>
  <si>
    <t>INDH 53-03 Grey</t>
  </si>
  <si>
    <t>INBK 03 Grey</t>
  </si>
  <si>
    <t>INDS 34 Black/Black</t>
  </si>
  <si>
    <t>INDS 34 SN/Black</t>
  </si>
  <si>
    <t>INDS 34 SN/White</t>
  </si>
  <si>
    <t>Завертка квадр. к ручкам РЕНЦ, серый (RAL 7047)</t>
  </si>
  <si>
    <t>Петля стальная 100*75*2,5, 4 подшипника, б/колп., серый (RAL 7047)</t>
  </si>
  <si>
    <t>Петля стальная 100*75*2,5, 4 подшипника, б/колп., белый</t>
  </si>
  <si>
    <t>Петля стальная 100*75*2,5, 2 подшипника, б/колп., белый (без врезки)</t>
  </si>
  <si>
    <t>Ограничитель дверной РЕНЦ напольный, черный - черный</t>
  </si>
  <si>
    <t>Ограничитель дверной РЕНЦ напольный, никель матовый - черный</t>
  </si>
  <si>
    <t>Ограничитель дверной РЕНЦ напольный, никель матовый - белый</t>
  </si>
  <si>
    <t>Комплект роликов для раздвижных дверей с двумя доводчиками</t>
  </si>
  <si>
    <t>330*310*160</t>
  </si>
  <si>
    <t>INS 2</t>
  </si>
  <si>
    <t>INS 3</t>
  </si>
  <si>
    <t>Направляющая для раздвижных дверей с доводчиками, длина 2 м</t>
  </si>
  <si>
    <t>Направляющая для раздвижных дверей с доводчиками, длина 3 м</t>
  </si>
  <si>
    <t>300*80*30</t>
  </si>
  <si>
    <t>INDR 05 double soft</t>
  </si>
  <si>
    <t>https://irbis-td.ru/upload/iblock/373/3731aae111a6cc3c8e530b78baf8a8b7.png</t>
  </si>
  <si>
    <t>https://irbis-td.ru/upload/iblock/d89/d8929e3833438a2ddbe8562a3938a590.png</t>
  </si>
  <si>
    <t>https://irbis-td.ru/upload/iblock/8e3/8e39109747e9b8497cabf5b43859ab1c.png</t>
  </si>
  <si>
    <t>https://irbis-td.ru/upload/iblock/45b/45bbecbbb2b49a7e40eb1c6f23553eb4.png</t>
  </si>
  <si>
    <t>https://irbis-td.ru/upload/iblock/0a5/0a5c095da713c7f161fdb15658167c52.png</t>
  </si>
  <si>
    <t>https://irbis-td.ru/upload/iblock/38a/38a15195b94565f42bb1a4b27e564010.png</t>
  </si>
  <si>
    <t>https://irbis-td.ru/upload/iblock/478/4783cf4687dc54583f183475c56fc8ed.png</t>
  </si>
  <si>
    <t>https://irbis-td.ru/upload/iblock/e8e/e8e44e9c9e5a0d71fbbe2c38acefc6d8.png</t>
  </si>
  <si>
    <t>https://irbis-td.ru/upload/iblock/fae/fae2c72aca7c4b33b90890986e742be7.png</t>
  </si>
  <si>
    <t>https://irbis-td.ru/upload/iblock/197/197d0f2f85f88f98f3a060e13ebd5c34.jpg</t>
  </si>
  <si>
    <t>https://irbis-td.ru/upload/iblock/77f/77fa3739d2a151e54ac99e25016c3921.jpg</t>
  </si>
  <si>
    <t>https://irbis-td.ru/upload/iblock/d7a/d7a1f5eb7f16217357cfc844f9e0a3be.jpg</t>
  </si>
  <si>
    <t>https://irbis-td.ru/upload/iblock/dae/dae426601ba481d68155e19523bd353b.png</t>
  </si>
  <si>
    <t>https://irbis-td.ru/upload/iblock/313/313fd11a0004173180afa5447af6d79a.png</t>
  </si>
  <si>
    <t>https://irbis-td.ru/upload/iblock/3fc/3fc8d60b7e69194ef5c40edc6334f5e8.png</t>
  </si>
  <si>
    <t>https://irbis-td.ru/upload/iblock/848/84863c3cac4c5ead234a1187d87f5c42.png</t>
  </si>
  <si>
    <t>https://irbis-td.ru/upload/iblock/fcb/fcbc58136396a63c23da626ff793e569.png</t>
  </si>
  <si>
    <t>https://irbis-td.ru/upload/iblock/bf7/bf7de1d4f04694c035d1c6facfe1902b.png</t>
  </si>
  <si>
    <t>https://irbis-td.ru/upload/iblock/9b8/9b8125f5ee94fed0cfef2f1ec9f28e88.png</t>
  </si>
  <si>
    <t>https://irbis-td.ru/upload/iblock/a1a/a1a7e009f132ff1af07d6e40a87f44c1.png</t>
  </si>
  <si>
    <t>https://irbis-td.ru/upload/iblock/ff0/ff0fce1a5abb31f65fdf5156e8b9d2dd.png</t>
  </si>
  <si>
    <t>https://irbis-td.ru/upload/iblock/5ed/5ed6ac593e1a96c1c49c9b4b34e2ce0a.png</t>
  </si>
  <si>
    <t>https://irbis-td.ru/upload/iblock/251/251980aa1bc987e2e1c21f781aae865e.png</t>
  </si>
  <si>
    <t>https://irbis-td.ru/upload/iblock/a2c/a2c1c95caba3ed506ae43a8130780bd6.png</t>
  </si>
  <si>
    <t>https://irbis-td.ru/upload/iblock/19d/19d4e8ff5361d4bad284317b8cf745fe.png</t>
  </si>
  <si>
    <t>https://irbis-td.ru/upload/iblock/d82/d82e8d9829c3db2a46b2b965ee8f1e51.png</t>
  </si>
  <si>
    <t>https://irbis-td.ru/upload/iblock/c99/c99f039ec736081ddc718cdd2fc24a0c.png</t>
  </si>
  <si>
    <t>https://irbis-td.ru/upload/iblock/66f/66f5f49c86d6431cf5606e89618d15dd.png</t>
  </si>
  <si>
    <t>https://irbis-td.ru/upload/iblock/889/8896c7b63042a0dc713c911827464a43.png</t>
  </si>
  <si>
    <t>https://irbis-td.ru/upload/iblock/729/7299259c4b7f9d1700977d0f854978d3.png</t>
  </si>
  <si>
    <t>https://irbis-td.ru/upload/iblock/282/282989726ea2ecea6314fd18cd1bd56e.png</t>
  </si>
  <si>
    <t>https://irbis-td.ru/upload/iblock/18a/18a1214b72ef2bbe8b39159e08d16732.png</t>
  </si>
  <si>
    <t>https://irbis-td.ru/upload/iblock/204/204883a44fb4d33760739353f1ac7d90.png</t>
  </si>
  <si>
    <t>https://irbis-td.ru/upload/iblock/d69/d691d101c3d2f6038dde8bbf78d6c7a6.png</t>
  </si>
  <si>
    <t>https://irbis-td.ru/upload/iblock/87f/87fd4502efddb60fc924f5fb6c999970.png</t>
  </si>
  <si>
    <t>https://irbis-td.ru/upload/iblock/63b/63b828f032420c9b109fdcebfb17a027.png</t>
  </si>
  <si>
    <t>https://irbis-td.ru/upload/iblock/563/5637f245f7db6ba5867e45941b3bef8d.png</t>
  </si>
  <si>
    <t>https://irbis-td.ru/upload/iblock/bd4/bd409b5bd9c8da5a6a593c289222ee44.png</t>
  </si>
  <si>
    <t>https://irbis-td.ru/upload/iblock/5e9/5e923458b6e207aa8c2b424685a2aa9b.png</t>
  </si>
  <si>
    <t>https://irbis-td.ru/upload/iblock/f07/f07779bd3eb053ffa46b6a57f615cf28.png</t>
  </si>
  <si>
    <t>https://irbis-td.ru/upload/iblock/100/100834314fd8eccae0806d20eb2f386d.png</t>
  </si>
  <si>
    <t>https://irbis-td.ru/upload/iblock/936/936ed937240bfdeb711200b5ea22e3e3.png</t>
  </si>
  <si>
    <t>https://irbis-td.ru/upload/iblock/28d/28d958bf4502a79c4762a49acc29e1d3.png</t>
  </si>
  <si>
    <t>https://irbis-td.ru/upload/iblock/933/9337e3b7b22549993bb6eb64326479cd.png</t>
  </si>
  <si>
    <t>https://irbis-td.ru/upload/iblock/a75/a75e2440c59b0072e171d6d1bfc95c21.png</t>
  </si>
  <si>
    <t>https://irbis-td.ru/upload/iblock/dce/dce484db4b8a403b4dd6bcf88526f57a.png</t>
  </si>
  <si>
    <t>https://irbis-td.ru/upload/iblock/9a6/9a66dd48883b02955acc780b7693fa12.png</t>
  </si>
  <si>
    <t>https://irbis-td.ru/upload/iblock/262/26224db7b142a34daa293be183fe40ad.png</t>
  </si>
  <si>
    <t>https://irbis-td.ru/upload/iblock/575/575194258c6aa8881052a7f126fe39d5.png</t>
  </si>
  <si>
    <t>https://irbis-td.ru/upload/iblock/d42/d42367fcac921dd56c3b78e6bd9e8dcb.png</t>
  </si>
  <si>
    <t>https://irbis-td.ru/upload/iblock/3bc/3bc91f90308b1f635de71d167fd0bdf7.png</t>
  </si>
  <si>
    <t>https://irbis-td.ru/upload/iblock/b20/b206b60db3b9950f4761c579e546ae99.png</t>
  </si>
  <si>
    <t>https://irbis-td.ru/upload/iblock/dbd/dbd92f41273aa850e8c2292754b14afc.png</t>
  </si>
  <si>
    <t>https://irbis-td.ru/upload/iblock/260/26023adc6510cd98bedbe24725a7fe5e.png</t>
  </si>
  <si>
    <t>https://irbis-td.ru/upload/iblock/534/534b5cca531b6c4cb5bd6ed6bee46337.png</t>
  </si>
  <si>
    <t>https://irbis-td.ru/upload/iblock/fe1/fe12147382df428b0df679578f57a451.png</t>
  </si>
  <si>
    <t>https://irbis-td.ru/upload/iblock/89e/89ec146b951de242ef7a234e86e2fd9e.png</t>
  </si>
  <si>
    <t>https://irbis-td.ru/upload/iblock/fa2/fa27ef3373935a5684e5fb9f3c38ad9b.png</t>
  </si>
  <si>
    <t>https://irbis-td.ru/upload/iblock/dfd/dfdedc9577cdc313f2bcab8ff8cb1980.png</t>
  </si>
  <si>
    <t>https://irbis-td.ru/upload/iblock/88d/88d2183cb23a2f93d4ccc4d7090c89ab.png</t>
  </si>
  <si>
    <t>https://irbis-td.ru/upload/iblock/674/674f1595f770cb5c37721b5b58769054.png</t>
  </si>
  <si>
    <t>https://irbis-td.ru/upload/iblock/675/6753415003a495d6049d3a888fe271d5.png</t>
  </si>
  <si>
    <t>https://irbis-td.ru/upload/iblock/dbb/dbb93756dfbd9531b1ad1273761f338f.png</t>
  </si>
  <si>
    <t>https://irbis-td.ru/upload/iblock/98f/98fab25a622cb7cf938e3fb497253fa0.png</t>
  </si>
  <si>
    <t>https://irbis-td.ru/upload/iblock/8d3/8d3a6dd930bd95ebf800d994d4d22223.png</t>
  </si>
  <si>
    <t>https://irbis-td.ru/upload/iblock/9bd/9bd7dbf4dbfdefc9ff00fecc68755025.png</t>
  </si>
  <si>
    <t>https://irbis-td.ru/upload/iblock/ee7/ee70246667e498725bd84b040118cbab.png</t>
  </si>
  <si>
    <t>https://irbis-td.ru/upload/iblock/c11/c11d605b5f2b67080393007ffaaf1643.png</t>
  </si>
  <si>
    <t>https://irbis-td.ru/upload/iblock/7ba/7ba0754f39d65c084a5b34cfc081c828.png</t>
  </si>
  <si>
    <t>https://irbis-td.ru/upload/iblock/f6b/f6bc9578625a728bfdc463904d626089.png</t>
  </si>
  <si>
    <t>https://irbis-td.ru/upload/iblock/6a6/6a6cf9bef48f981c448a0e82a6809fbb.png</t>
  </si>
  <si>
    <t>https://irbis-td.ru/upload/iblock/4bb/4bbe4118fcab361840cb5507e91ca7b1.png</t>
  </si>
  <si>
    <t>https://irbis-td.ru/upload/iblock/37b/37b5232638f378f772ab09e6ac4f8682.png</t>
  </si>
  <si>
    <t>https://irbis-td.ru/upload/iblock/5ad/5ade28e38a5b5b80e022537bbbee374c.png</t>
  </si>
  <si>
    <t>https://irbis-td.ru/upload/iblock/621/621b61e773a8bd6ff86b3bc28d380c24.png</t>
  </si>
  <si>
    <t>https://irbis-td.ru/upload/iblock/ba5/ba594eff450fe20e3b5f2223e60e9033.png</t>
  </si>
  <si>
    <t>https://irbis-td.ru/upload/iblock/6a9/6a98d5b2e197c931b4f6041ecf20d6f8.png</t>
  </si>
  <si>
    <t>https://irbis-td.ru/upload/iblock/666/66608c475838b9e5f1b545838e8854f5.png</t>
  </si>
  <si>
    <t>https://irbis-td.ru/upload/iblock/c54/c54c04f1a266c46e48284972faed6129.png</t>
  </si>
  <si>
    <t>https://irbis-td.ru/upload/iblock/bae/bae27cb842a045f7787da5b35e2f3ee6.png</t>
  </si>
  <si>
    <t>https://irbis-td.ru/upload/iblock/6ab/6aba7101d5df922134ea5203d515e4ea.png</t>
  </si>
  <si>
    <t>https://irbis-td.ru/upload/iblock/a95/a95557f6fa16d62c3f831917e09abd80.png</t>
  </si>
  <si>
    <t>https://irbis-td.ru/upload/iblock/668/668a61a30d80169febf0eb3274dccd8b.png</t>
  </si>
  <si>
    <t>https://irbis-td.ru/upload/iblock/64d/64d88b6efd0891da8e712662d781f52a.png</t>
  </si>
  <si>
    <t>https://irbis-td.ru/upload/iblock/ffd/ffdd62f5f08bab748f5da427567acccc.png</t>
  </si>
  <si>
    <t>https://irbis-td.ru/upload/iblock/e2b/e2be8126aff56a02192793850578b4b1.png</t>
  </si>
  <si>
    <t>https://irbis-td.ru/upload/iblock/7ff/7ff859d52f16db7abc45423b07ff2a55.png</t>
  </si>
  <si>
    <t>https://irbis-td.ru/upload/iblock/a0a/a0a91671486f05e6a05729e549a3ea4e.png</t>
  </si>
  <si>
    <t>https://irbis-td.ru/upload/iblock/973/9731474bd96b57158fd51e0302fc1f0a.png</t>
  </si>
  <si>
    <t>https://irbis-td.ru/upload/iblock/6dd/6dd5f120d35450aa3b481fa77001521e.png</t>
  </si>
  <si>
    <t>https://irbis-td.ru/upload/iblock/1ef/1ef66c409ef58fd9768c7174a45956b4.png</t>
  </si>
  <si>
    <t>https://irbis-td.ru/upload/iblock/9f9/9f9bc861d0b56d43b1e695cf3a7b5ad4.png</t>
  </si>
  <si>
    <t>https://irbis-td.ru/upload/iblock/00e/00e410550ac8185ea749cf9ac8aba6a2.png</t>
  </si>
  <si>
    <t>https://irbis-td.ru/upload/iblock/fa0/fa0af6fc2f7a9937313707ab210c2318.png</t>
  </si>
  <si>
    <t>https://irbis-td.ru/upload/iblock/fea/feab0c5479df2872ed5f7f2e5432a214.png</t>
  </si>
  <si>
    <t>https://irbis-td.ru/upload/iblock/1ae/1ae6bc002a8c85a4502cccfecac85cdd.png</t>
  </si>
  <si>
    <t>https://irbis-td.ru/upload/iblock/378/378feba9d6926616d92a47c83cab54b5.png</t>
  </si>
  <si>
    <t>https://irbis-td.ru/upload/iblock/f05/f05e821d56053f6a81dd583af79f63f8.png</t>
  </si>
  <si>
    <t>https://irbis-td.ru/upload/iblock/046/046e40c56c073a5934b9e76abfdc0aa6.png</t>
  </si>
  <si>
    <t>https://irbis-td.ru/upload/iblock/572/5726b4d18e86b2279bfc5cd8fde4b6a4.png</t>
  </si>
  <si>
    <t>https://irbis-td.ru/upload/iblock/7d0/7d079189673768aaadec42f32a9970c8.png</t>
  </si>
  <si>
    <t>https://irbis-td.ru/upload/iblock/68b/68b9548ffa2d47757c46d1b5019e47b9.png</t>
  </si>
  <si>
    <t>https://irbis-td.ru/upload/iblock/a92/a92a42d1e1207f716355f8d5b40cb18c.png</t>
  </si>
  <si>
    <t>https://irbis-td.ru/upload/iblock/d02/d02f81de24b315da67a022c324ee19ab.png</t>
  </si>
  <si>
    <t>https://irbis-td.ru/upload/iblock/1d0/1d09857145350be8fd35adc731cc00b2.png</t>
  </si>
  <si>
    <t>https://irbis-td.ru/upload/iblock/a03/a03d380f8768a7863d6df6de39c6eefc.png</t>
  </si>
  <si>
    <t>https://irbis-td.ru/upload/iblock/c3e/c3ef8e7d4c5a547d2ec915f590b2bf46.png</t>
  </si>
  <si>
    <t>https://irbis-td.ru/upload/iblock/01c/01c7b77565ab546df346aa19078d72bd.png</t>
  </si>
  <si>
    <t>https://irbis-td.ru/upload/iblock/936/936ae55d90262582da0a24f8bf92bdc3.jpg</t>
  </si>
  <si>
    <t>https://irbis-td.ru/upload/iblock/7f3/7f37a6c0fea9b347f63ce8b8f6a92564.png</t>
  </si>
  <si>
    <t>https://irbis-td.ru/upload/iblock/a91/a91640d1dc730b896a471e470e6d4f13.png</t>
  </si>
  <si>
    <t>https://irbis-td.ru/upload/iblock/17c/17c4cb970a1f9e60c7186069c9f546eb.jpg</t>
  </si>
  <si>
    <t>https://irbis-td.ru/upload/iblock/965/965be35c770ef840591b57e910775200.png</t>
  </si>
  <si>
    <t>https://irbis-td.ru/upload/iblock/866/8660402f309b4fa2b9294c27b49974bc.png</t>
  </si>
  <si>
    <t>https://irbis-td.ru/upload/iblock/567/567923d7ec00c4e6ee43e24aa9fcbaa0.png</t>
  </si>
  <si>
    <t>https://irbis-td.ru/upload/iblock/279/2797c28d38771ffaf2fba693c89aaf74.png</t>
  </si>
  <si>
    <t>https://irbis-td.ru/upload/iblock/352/35204f5f910f3dda72045e5f1e883376.png</t>
  </si>
  <si>
    <t>https://irbis-td.ru/upload/iblock/ca9/ca9575e1c8a8686fa1b87dbad2dbd55e.png</t>
  </si>
  <si>
    <t>https://irbis-td.ru/upload/iblock/ae1/ae14c5520c7de9affd292a3de06a1519.png</t>
  </si>
  <si>
    <t>https://irbis-td.ru/upload/iblock/ef5/ef57be2a923b92249160e4ee3701a5d8.png</t>
  </si>
  <si>
    <t>https://irbis-td.ru/upload/iblock/9e4/9e4971b28dff423fff45a61b18123e4e.png</t>
  </si>
  <si>
    <t>https://irbis-td.ru/upload/iblock/dfe/dfe302797f60fff74362de30f73bcb66.png</t>
  </si>
  <si>
    <t>https://irbis-td.ru/upload/iblock/b8f/b8f2564982829c7da0c14dfce3448ef0.png</t>
  </si>
  <si>
    <t>https://irbis-td.ru/upload/iblock/aed/aed511774c13ecd2cda50e52cf24a226.png</t>
  </si>
  <si>
    <t>https://irbis-td.ru/upload/iblock/e44/e44029722c6f6770e5e2aae40abd6bb5.png</t>
  </si>
  <si>
    <t>https://irbis-td.ru/upload/iblock/a47/a471ae23e65ef3b14daff1e9b4b8faf3.png</t>
  </si>
  <si>
    <t>https://irbis-td.ru/upload/iblock/fbd/fbd2862f82356673d8b535fbc2ec5b0e.png</t>
  </si>
  <si>
    <t>https://irbis-td.ru/upload/iblock/529/52976ef83117e8175d1318036677d541.png</t>
  </si>
  <si>
    <t>https://irbis-td.ru/upload/iblock/0a5/0a53352c1edb69b808a2122757e9f07e.png</t>
  </si>
  <si>
    <t>https://irbis-td.ru/upload/iblock/90b/90bfe6c9b48438664107825c590f699c.png</t>
  </si>
  <si>
    <t>https://irbis-td.ru/upload/iblock/a46/a46470723a87c663b2125e65734925e2.png</t>
  </si>
  <si>
    <t>https://irbis-td.ru/upload/iblock/b00/b000c056a4750d493cf273e6c1ecc645.png</t>
  </si>
  <si>
    <t>https://irbis-td.ru/upload/iblock/589/589c48aa4466379445c3954a86dc8193.png</t>
  </si>
  <si>
    <t>https://irbis-td.ru/upload/iblock/ff8/ff88d3f7d5774a4c449b5e899f698d7f.png</t>
  </si>
  <si>
    <t>https://irbis-td.ru/upload/iblock/a4d/a4de9284c5a3050b35f0a3972b98c90a.png</t>
  </si>
  <si>
    <t>https://irbis-td.ru/upload/iblock/314/31495eb38d5320aa29bc7a2f36ae0cfe.png</t>
  </si>
  <si>
    <t>https://irbis-td.ru/upload/iblock/046/046f76ff5339295c5142fc06ec7c2fa5.png</t>
  </si>
  <si>
    <t>https://irbis-td.ru/upload/iblock/ddb/ddbe3c01d31be776c41e9a65ee49115c.png</t>
  </si>
  <si>
    <t>https://irbis-td.ru/upload/iblock/78b/78bff4516969da5bebfce28269f6079b.png</t>
  </si>
  <si>
    <t>https://irbis-td.ru/upload/iblock/3a4/3a45ee54b0e06cd0c104d40c6425400b.png</t>
  </si>
  <si>
    <t>https://irbis-td.ru/upload/iblock/1ea/1eaf1015acbe8065018125b337285044.png</t>
  </si>
  <si>
    <t>https://irbis-td.ru/upload/iblock/118/118d977dfba70ecb567ce76b41975c9b.png</t>
  </si>
  <si>
    <t>https://irbis-td.ru/upload/iblock/8f5/8f5de0e92eb6d265a292b615f5e51ca2.png</t>
  </si>
  <si>
    <t>https://irbis-td.ru/upload/iblock/4fc/4fcd97f257e663b450c689066e9f27b1.png</t>
  </si>
  <si>
    <t>https://irbis-td.ru/upload/iblock/e8a/e8acf5cb5971e0a4758b0a72d8ab37b7.png</t>
  </si>
  <si>
    <t>https://irbis-td.ru/upload/iblock/faf/fafd357a3333d5da757c070fc26e5eff.png</t>
  </si>
  <si>
    <t>https://irbis-td.ru/upload/iblock/6c0/6c07a532585f162306df2f41815dd5e4.png</t>
  </si>
  <si>
    <t>https://irbis-td.ru/upload/iblock/85d/85dc196da91aee7bdd7b10549c535ab7.png</t>
  </si>
  <si>
    <t>https://irbis-td.ru/upload/iblock/449/44925c854e7952f5ad6cae7863f2fc46.png</t>
  </si>
  <si>
    <t>https://irbis-td.ru/upload/iblock/b6b/b6bbcd2f9101fc9a1f5efa8506c65f87.png</t>
  </si>
  <si>
    <t>https://irbis-td.ru/upload/iblock/6dc/6dc4185c4780907cd3f48ab725df8458.png</t>
  </si>
  <si>
    <t>https://irbis-td.ru/upload/iblock/c8c/c8c618dc1e89c82ce81851c9f31d6c43.png</t>
  </si>
  <si>
    <t>https://irbis-td.ru/upload/iblock/2c7/2c703ead75ddd883857b694f5e72669c.png</t>
  </si>
  <si>
    <t>https://irbis-td.ru/upload/iblock/a65/a65b7555801850b6af90ab91db68894e.png</t>
  </si>
  <si>
    <t>https://irbis-td.ru/upload/iblock/0cf/0cfa7ebb5958a8480ab2308c4360c631.png</t>
  </si>
  <si>
    <t>https://irbis-td.ru/upload/iblock/b45/b452f1c651da49e8941864f22341e6e8.png</t>
  </si>
  <si>
    <t>https://irbis-td.ru/upload/iblock/a12/a1214dff85654331d92b4543c0cb85c7.png</t>
  </si>
  <si>
    <t>https://irbis-td.ru/upload/iblock/b37/b374e1a1646313a9d9e63200c07f15b2.png</t>
  </si>
  <si>
    <t>https://irbis-td.ru/upload/iblock/3ff/3ffebbebe4d17544a3c7197d5c10f8f9.png</t>
  </si>
  <si>
    <t>https://irbis-td.ru/upload/iblock/e15/e1541ecefdf7b34155a31d47608dd871.png</t>
  </si>
  <si>
    <t>https://irbis-td.ru/upload/iblock/e27/e272e0c5699833be0c426ac882a28084.png</t>
  </si>
  <si>
    <t>https://irbis-td.ru/upload/iblock/3a3/3a301537d7d6f8c6c4cda6fdf8ac04ff.png</t>
  </si>
  <si>
    <t>https://irbis-td.ru/upload/iblock/ed9/ed93f1b09d9caebf594333f356063a9d.png</t>
  </si>
  <si>
    <t>https://irbis-td.ru/upload/iblock/e92/e923cf9566188ca4c1f690b00fbf2520.png</t>
  </si>
  <si>
    <t>https://irbis-td.ru/upload/iblock/ccb/ccbfa6d34b9e404121198a0cab127429.png</t>
  </si>
  <si>
    <t>https://irbis-td.ru/upload/iblock/c3a/c3add3521f40cef75b833b8496189dee.png</t>
  </si>
  <si>
    <t>https://irbis-td.ru/upload/iblock/714/714a99086ce2a2872e0da47874b7f27b.png</t>
  </si>
  <si>
    <t>https://irbis-td.ru/upload/iblock/706/706ef8a847c53cb1bf2908a12ba24178.png</t>
  </si>
  <si>
    <t>https://irbis-td.ru/upload/iblock/424/4243603465c78163f1ec705ad1669931.png</t>
  </si>
  <si>
    <t>https://irbis-td.ru/upload/iblock/8a9/8a9f71b05bdba611fd72b639151d4b3e.png</t>
  </si>
  <si>
    <t>https://irbis-td.ru/upload/iblock/ce9/ce9e34c07e1fe2ffd4d7f1ff052fb867.png</t>
  </si>
  <si>
    <t>https://irbis-td.ru/upload/iblock/ebf/ebf52999f7b6780979349db1dc09fa9f.png</t>
  </si>
  <si>
    <t>https://irbis-td.ru/upload/iblock/c0f/c0febda220938e6d96d47feee761bdd0.png</t>
  </si>
  <si>
    <t>https://irbis-td.ru/upload/iblock/288/288731fd0b102f743941fce6166e8c39.png</t>
  </si>
  <si>
    <t>https://irbis-td.ru/upload/iblock/d50/d50dc51e8c0ad81e43248d3d3d549ce6.png</t>
  </si>
  <si>
    <t>https://irbis-td.ru/upload/iblock/503/50335d06b03ab3c6c6d1ea49caab1211.png</t>
  </si>
  <si>
    <t>https://irbis-td.ru/upload/iblock/866/866315e84c265e507ddef12a8b39b3f0.png</t>
  </si>
  <si>
    <t>https://irbis-td.ru/upload/iblock/03a/03af0c1926f957330b60aa9f48087dc4.png</t>
  </si>
  <si>
    <t>https://irbis-td.ru/upload/iblock/947/9470b68ad10200b5de4009c0f7fc4bf8.png</t>
  </si>
  <si>
    <t>https://irbis-td.ru/upload/iblock/649/649eb999f66226328c9857d5d5581f96.png</t>
  </si>
  <si>
    <t>https://irbis-td.ru/upload/iblock/825/82549bdac3c7e05780229b7abfca799c.png</t>
  </si>
  <si>
    <t>https://irbis-td.ru/upload/iblock/4d5/4d548c2f86d53c11f0c7980bc5111709.png</t>
  </si>
  <si>
    <t>https://irbis-td.ru/upload/iblock/3f9/3f98701947e4fb4d42eea16a5e9540db.png</t>
  </si>
  <si>
    <t>https://irbis-td.ru/upload/iblock/729/729959e85e0e4bf75d18353293c81662.png</t>
  </si>
  <si>
    <t>https://irbis-td.ru/upload/iblock/dee/dee83ead8c701407ed54c98493170f8d.png</t>
  </si>
  <si>
    <t>https://irbis-td.ru/upload/iblock/7dc/7dccc0a880b076d69f42db3bbf6dcc4d.png</t>
  </si>
  <si>
    <t>https://irbis-td.ru/upload/iblock/d70/d7034e501a2df4335c3d2a282a7f193d.png</t>
  </si>
  <si>
    <t>https://irbis-td.ru/upload/iblock/893/8934a538d241fb071bfaf33919288844.png</t>
  </si>
  <si>
    <t>https://irbis-td.ru/upload/iblock/8f1/8f133fef96de1399950b7600aa37ad60.png</t>
  </si>
  <si>
    <t>https://irbis-td.ru/upload/iblock/228/228c31ca46e5179d06e8182007580c75.png</t>
  </si>
  <si>
    <t>https://irbis-td.ru/upload/iblock/11a/11a6044d72c73fc02a6e289d6e52080e.png</t>
  </si>
  <si>
    <t>https://irbis-td.ru/upload/iblock/90b/90bf7136f99a339c7dd1a7f8cc7c2075.png</t>
  </si>
  <si>
    <t>https://irbis-td.ru/upload/iblock/e02/e02446f567cb3daa34efbb9d5865b5d2.png</t>
  </si>
  <si>
    <t>https://irbis-td.ru/upload/iblock/6e6/6e6d846b6feb448bbf8ea8a7915a7005.png</t>
  </si>
  <si>
    <t>https://irbis-td.ru/upload/iblock/c95/c95d59e518ab2e910361a54b4fc5e88f.png</t>
  </si>
  <si>
    <t>https://irbis-td.ru/upload/iblock/c03/c0350f900cd98b3c24a1c3a805bd5272.png</t>
  </si>
  <si>
    <t>https://irbis-td.ru/upload/iblock/46e/46e2c4fc02ff9330e53e9d3f110a3aa2.png</t>
  </si>
  <si>
    <t>https://irbis-td.ru/upload/iblock/f90/f90b92c03f1560fa946ea3d4eedb93f5.png</t>
  </si>
  <si>
    <t>https://irbis-td.ru/upload/iblock/935/93532a5f0a9b13c1c6a99fd221d4dd05.png</t>
  </si>
  <si>
    <t>https://irbis-td.ru/upload/iblock/9b0/9b0dc65c75da41b43f864cbf347c3c3f.png</t>
  </si>
  <si>
    <t>https://irbis-td.ru/upload/iblock/c1f/c1f6821236be01ef8eb212496b1323c9.png</t>
  </si>
  <si>
    <t>https://irbis-td.ru/upload/iblock/e0d/e0d7a78eb754c54add1f1c0d469dd762.png</t>
  </si>
  <si>
    <t>https://irbis-td.ru/upload/iblock/4ed/4edaa3b6d2528542d3625854a511950e.png</t>
  </si>
  <si>
    <t>https://irbis-td.ru/upload/iblock/69e/69ea9968ade7f1daacc6d11408c7b9c0.png</t>
  </si>
  <si>
    <t>https://irbis-td.ru/upload/iblock/b8e/b8eb90297ea5a5af298a87c2f2f4738a.png</t>
  </si>
  <si>
    <t>https://irbis-td.ru/upload/iblock/f8a/f8ab52c913be2f3259cb1d68ae052f6b.png</t>
  </si>
  <si>
    <t>https://irbis-td.ru/upload/iblock/bac/bac607bfa832ac8d0d857f9cfb4cee60.png</t>
  </si>
  <si>
    <t>https://irbis-td.ru/upload/iblock/29e/29e994551544a7b7d2e83ad7a922ec71.png</t>
  </si>
  <si>
    <t>https://irbis-td.ru/upload/iblock/787/787d6e94c358e9b8115f822d882d9771.png</t>
  </si>
  <si>
    <t>https://irbis-td.ru/upload/iblock/fd2/fd2f12dd900127ad59033b50a74f4552.png</t>
  </si>
  <si>
    <t>https://irbis-td.ru/upload/iblock/28a/28a2c84fffb8b34a5f5630d4b05e0f40.png</t>
  </si>
  <si>
    <t>https://irbis-td.ru/upload/iblock/e04/e049c12c59a34b8192f517a9b3455d90.png</t>
  </si>
  <si>
    <t>https://irbis-td.ru/upload/iblock/698/6984d86395fd542fbedf1d1cb7e3b68a.png</t>
  </si>
  <si>
    <t>https://irbis-td.ru/upload/iblock/df1/df16e57c44d539a86ec38ec9f265b0ba.png</t>
  </si>
  <si>
    <t>https://irbis-td.ru/upload/iblock/af6/af6609dc488a85de29550fba7620ee89.png</t>
  </si>
  <si>
    <t>https://irbis-td.ru/upload/iblock/e09/e099bf30c30e105deb4d03205301e783.png</t>
  </si>
  <si>
    <t>https://irbis-td.ru/upload/iblock/b49/b49fc4761ca211ffdd4915c0112b4a06.png</t>
  </si>
  <si>
    <t>https://irbis-td.ru/upload/iblock/39e/39e06ae7c28ddb046b29c9e31be88ac8.png</t>
  </si>
  <si>
    <t>https://irbis-td.ru/upload/iblock/10e/10eb39d35d7321c4d8e3c4fa149615e4.png</t>
  </si>
  <si>
    <t>https://irbis-td.ru/upload/iblock/dd5/dd59f1cda243b8b113e4cd3ecd270c4e.png</t>
  </si>
  <si>
    <t>https://irbis-td.ru/upload/iblock/275/27585a7b38abd110f3bdf9ba5b402dca.png</t>
  </si>
  <si>
    <t>https://irbis-td.ru/upload/iblock/3a3/3a346db8fecd5b3ffa3d05bd101e09ad.png</t>
  </si>
  <si>
    <t>https://irbis-td.ru/upload/iblock/a38/a38ea487a184ddd4a5cb6369a75d419c.png</t>
  </si>
  <si>
    <t>https://irbis-td.ru/upload/iblock/9e3/9e38ebf75ffbb8104da531b2402aa858.png</t>
  </si>
  <si>
    <t>https://irbis-td.ru/upload/iblock/243/24336fc6bf6061dcf69240c2ac949c75.png</t>
  </si>
  <si>
    <t>https://irbis-td.ru/upload/iblock/aa9/aa90006bffeb1bda86d81c591fe3e2ef.png</t>
  </si>
  <si>
    <t>https://irbis-td.ru/upload/iblock/9b4/9b44099dfdf1c5e5f4d79c74829735d1.png</t>
  </si>
  <si>
    <t>https://irbis-td.ru/upload/iblock/fca/fca0deda878b10efe6183f9c8485339a.JPG</t>
  </si>
  <si>
    <t>https://irbis-td.ru/upload/iblock/a2e/a2e5c708c57e2432f67683bbab916ef6.JPG</t>
  </si>
  <si>
    <t>https://irbis-td.ru/upload/iblock/ea7/ea7081ad3303621b6fafe3d3c316221a.JPG</t>
  </si>
  <si>
    <t>https://irbis-td.ru/upload/iblock/632/63237a2553f371fae9fe9e15c80ac920.png</t>
  </si>
  <si>
    <t>https://irbis-td.ru/upload/iblock/593/5936401e0874608904be86f5f0adef31.png</t>
  </si>
  <si>
    <t>https://irbis-td.ru/upload/iblock/92f/92f298603173b59ec0119728536f02a0.png</t>
  </si>
  <si>
    <t>https://irbis-td.ru/upload/iblock/4cc/4cc382ccf065c163ced6aab4502f7069.png</t>
  </si>
  <si>
    <t>https://irbis-td.ru/upload/iblock/e1c/e1c2c6e50e69d1a5dae8fa13a87e81ca.png</t>
  </si>
  <si>
    <t>https://irbis-td.ru/upload/iblock/9f3/9f380916a43b99b813427df4a7e21256.png</t>
  </si>
  <si>
    <t>https://irbis-td.ru/upload/iblock/548/5483be4f6c7f1db410832b597bcf2cd2.png</t>
  </si>
  <si>
    <t>https://irbis-td.ru/upload/iblock/b05/b05033c99142815f2ae6cfc20d1008b3.png</t>
  </si>
  <si>
    <t>https://irbis-td.ru/upload/iblock/682/68225f16d74bbfbad9e3b6d8f47c265d.png</t>
  </si>
  <si>
    <t>https://irbis-td.ru/upload/iblock/ad1/ad121ddd00fe70a933458d7d3ea1f2fe.png</t>
  </si>
  <si>
    <t>https://irbis-td.ru/upload/iblock/a56/a56a06b3e9b019cadbbf222e87cdd07b.png</t>
  </si>
  <si>
    <t>https://irbis-td.ru/upload/iblock/fae/fae5d0cb652c307b7116a6a45a71962f.png</t>
  </si>
  <si>
    <t>https://irbis-td.ru/upload/iblock/4b5/4b5e34ba47513b63bbf973859d30bd26.png</t>
  </si>
  <si>
    <t>https://irbis-td.ru/upload/iblock/83b/83bb3ae21c1f31dab513436b25f158ba.png</t>
  </si>
  <si>
    <t>https://irbis-td.ru/upload/iblock/8aa/8aa2907cbb60041b882c7096e1ec719f.png</t>
  </si>
  <si>
    <t>https://irbis-td.ru/upload/iblock/ecf/ecf00c19eab3b79cf1453c8a27611d02.png</t>
  </si>
  <si>
    <t>https://irbis-td.ru/upload/iblock/261/261988a3030c0a872bf116a7d9553232.png</t>
  </si>
  <si>
    <t>https://irbis-td.ru/upload/iblock/6b4/6b4d9ca4b7d644b022834e0d98d242f8.png</t>
  </si>
  <si>
    <t>https://irbis-td.ru/upload/iblock/c9d/c9d8978afcceada022b605e1727906ba.png</t>
  </si>
  <si>
    <t>https://irbis-td.ru/upload/iblock/103/1039dd95a474d9236380c926cb85589d.png</t>
  </si>
  <si>
    <t>https://irbis-td.ru/upload/iblock/e81/e814203950591bd0aa992bc39a1fdf4c.png</t>
  </si>
  <si>
    <t>https://irbis-td.ru/upload/iblock/81f/81f0daab18421ce29e3a67b4b53e6ce5.png</t>
  </si>
  <si>
    <t>https://irbis-td.ru/upload/iblock/bea/bea42d4d302d1cc13c41505bdbdbbeb0.png</t>
  </si>
  <si>
    <t>https://irbis-td.ru/upload/iblock/250/25049419febbc277d4f5ccb8c8a36f48.png</t>
  </si>
  <si>
    <t>https://irbis-td.ru/upload/iblock/ab3/ab3ba62aac7e15f0ce9211e5f054cb40.png</t>
  </si>
  <si>
    <t>https://irbis-td.ru/upload/iblock/e0e/e0e79d13d21ad586b4d3a04af1faa02c.png</t>
  </si>
  <si>
    <t>https://irbis-td.ru/upload/iblock/267/267be6cdb256b606b2f27ebfe6ca1710.png</t>
  </si>
  <si>
    <t>https://irbis-td.ru/upload/iblock/eb7/eb735cb1d15c701932080f6b97672aca.png</t>
  </si>
  <si>
    <t>https://irbis-td.ru/upload/iblock/b7b/b7b0543bc143086ef8182d95a35fc20b.png</t>
  </si>
  <si>
    <t>https://irbis-td.ru/upload/iblock/16a/16a449511cc12de00031b6b156eb26c1.png</t>
  </si>
  <si>
    <t>https://irbis-td.ru/upload/iblock/4b4/4b48a4e06970b70f1ea02d83b6138d64.png</t>
  </si>
  <si>
    <t>https://irbis-td.ru/upload/iblock/0af/0aff61f8aa76cfb4620060a59e53a6fb.png</t>
  </si>
  <si>
    <t>https://irbis-td.ru/upload/iblock/c0f/c0f3c2ef29838eefa66030987574d7d1.png</t>
  </si>
  <si>
    <t>https://irbis-td.ru/upload/iblock/398/398dc5fd516c4fe39b6c37b1e0ffeb70.png</t>
  </si>
  <si>
    <t>https://irbis-td.ru/upload/iblock/b62/b626a6a4ed021caa4f461eb2826f27ff.png</t>
  </si>
  <si>
    <t>https://irbis-td.ru/upload/iblock/516/5168c8b7b99edda51de40ed6e1ddac86.png</t>
  </si>
  <si>
    <t>https://irbis-td.ru/upload/iblock/ea9/ea95a6105efffa736b166ab53041db76.png</t>
  </si>
  <si>
    <t>https://irbis-td.ru/upload/iblock/ec0/ec0c03d86e94d76473ac9ebd04cce2e7.png</t>
  </si>
  <si>
    <t>https://irbis-td.ru/upload/iblock/f07/f0725e2649c772c7808caa44c4d6714e.png</t>
  </si>
  <si>
    <t>https://irbis-td.ru/upload/iblock/6b1/6b1a00a535b6ebbbdab8eff500f2ea9d.png</t>
  </si>
  <si>
    <t>https://irbis-td.ru/upload/iblock/885/885aca441c6feb2bac4461c3c9ad6a0d.png</t>
  </si>
  <si>
    <t>https://irbis-td.ru/upload/iblock/073/073cfe21c252c8b405f21214484b81fb.png</t>
  </si>
  <si>
    <t>https://irbis-td.ru/upload/iblock/870/8706a96d5115b8a2ab4f68e9e59f1d62.png</t>
  </si>
  <si>
    <t>https://irbis-td.ru/upload/iblock/9da/nsztyo1ev30lgxsbvt06oprhlzltoxsc.JPG</t>
  </si>
  <si>
    <t>https://irbis-td.ru/upload/iblock/fb7/fb72b43fe557a8a9a1a11f9f97175baf.png</t>
  </si>
  <si>
    <t>https://irbis-td.ru/upload/iblock/3b2/3b2533149992cc95c9ce46ecade0fc60.png</t>
  </si>
  <si>
    <t>https://irbis-td.ru/upload/iblock/a15/a1511629f2ef2d8f3791b5ace3dbc147.png</t>
  </si>
  <si>
    <t>https://irbis-td.ru/upload/iblock/40e/p8jjxvm8s7uwxum8g7iyorrxdehsvyp0.JPG</t>
  </si>
  <si>
    <t>https://irbis-td.ru/upload/iblock/09c/09c8b187b4bffd602b8ff56a064c22d0.png</t>
  </si>
  <si>
    <t>https://irbis-td.ru/upload/iblock/67f/ttj8w48tvthsgnufkk103z2tjr0jcxj0.JPG</t>
  </si>
  <si>
    <t>https://irbis-td.ru/upload/iblock/9d7/9d724aebcce720ddd944819285b177bd.png</t>
  </si>
  <si>
    <t>https://irbis-td.ru/upload/iblock/0ea/0eab7cc034d8a7f6a2fad851ca6a5b62.png</t>
  </si>
  <si>
    <t>https://irbis-td.ru/upload/iblock/f19/r9npayl7d8eupghehhx7dxtbdbdgv0sg.JPG</t>
  </si>
  <si>
    <t>https://irbis-td.ru/upload/iblock/9fb/9fbee5e5699f0ac5a4ddcde89d3bf2c9.png</t>
  </si>
  <si>
    <t>https://irbis-td.ru/upload/iblock/245/awojl5dnbq4l2lwayswnuajs66x3uq10.JPG</t>
  </si>
  <si>
    <t>https://irbis-td.ru/upload/iblock/1f6/1f6a4121b118b11aa94b6a1adcede9a4.png</t>
  </si>
  <si>
    <t>https://irbis-td.ru/upload/iblock/307/307f40c71310f00fd3148362427a042a.png</t>
  </si>
  <si>
    <t>https://irbis-td.ru/upload/iblock/c8b/c8b436878ce8ea4f59e2ec96703bb41f.png</t>
  </si>
  <si>
    <t>https://irbis-td.ru/upload/iblock/730/73056685bc8ebf0e0fda60cb11bf4fdc.png</t>
  </si>
  <si>
    <t>https://irbis-td.ru/upload/iblock/a78/a78b65abc425b4a719310b3f51b07462.png</t>
  </si>
  <si>
    <t>https://irbis-td.ru/upload/iblock/d7a/d7a673450175d89e7bf7eb5fc966f39f.png</t>
  </si>
  <si>
    <t>https://irbis-td.ru/upload/iblock/bca/bcad5d8194260364686fa2fa08bc45aa.png</t>
  </si>
  <si>
    <t>https://irbis-td.ru/upload/iblock/6de/6de05a8db12a4f554896348f2fde0082.png</t>
  </si>
  <si>
    <t>https://irbis-td.ru/upload/iblock/8b3/8b3b0f364fd2c67e7611852ac12ce32c.png</t>
  </si>
  <si>
    <t>https://irbis-td.ru/upload/iblock/4f1/4f1e3ad31bd8e2cbf916568b46642099.png</t>
  </si>
  <si>
    <t>https://irbis-td.ru/upload/iblock/922/922bb0b5ff4ec2565cab27e772cc81a1.png</t>
  </si>
  <si>
    <t>https://irbis-td.ru/upload/iblock/2df/2df2e5d6fa390e5734479e59fc0329d8.png</t>
  </si>
  <si>
    <t>https://irbis-td.ru/upload/iblock/8f6/8f67d57ab004b4b42218b04efb47a234.png</t>
  </si>
  <si>
    <t>https://irbis-td.ru/upload/iblock/6d7/6d7c634f8198ca7f42cd957f096c446c.png</t>
  </si>
  <si>
    <t>https://irbis-td.ru/upload/iblock/791/7917ab75cedd315e4ed4a4e5886fd480.png</t>
  </si>
  <si>
    <t>https://irbis-td.ru/upload/iblock/54b/54bf910afb76be85a7dd00d682131c22.png</t>
  </si>
  <si>
    <t>https://irbis-td.ru/upload/iblock/587/58704b11d113c115d791699ecf7d111c.png</t>
  </si>
  <si>
    <t>https://irbis-td.ru/upload/iblock/602/6028c74fc3c575dd89177f87a7c7b6dd.png</t>
  </si>
  <si>
    <t>https://irbis-td.ru/upload/iblock/05f/05f69cd48c3c32df5b78dc369abe6851.png</t>
  </si>
  <si>
    <t>https://irbis-td.ru/upload/iblock/880/8800c95867915dc9f02a799ab06cf11c.png</t>
  </si>
  <si>
    <t>https://irbis-td.ru/upload/iblock/738/738d0354f96d8a2104567b2fdccf1f1d.png</t>
  </si>
  <si>
    <t>https://irbis-td.ru/upload/iblock/f07/f072d4a17c3dc61f0b8d7fb64b43efc4.png</t>
  </si>
  <si>
    <t>https://irbis-td.ru/upload/iblock/a97/a970634764b054d80506e85478bf3294.png</t>
  </si>
  <si>
    <t>https://irbis-td.ru/upload/iblock/ecb/ecb65a94b6ee2dd1b6b967ac07a1d7ca.png</t>
  </si>
  <si>
    <t>https://irbis-td.ru/upload/iblock/aa4/aa4799fcb80077914f893744c67e72c6.png</t>
  </si>
  <si>
    <t>https://irbis-td.ru/upload/iblock/0c1/0c1140102d7abba4e5856e25574f9512.png</t>
  </si>
  <si>
    <t>https://irbis-td.ru/upload/iblock/b1c/b1cb656d1b8d64958fbf29fe53605206.png</t>
  </si>
  <si>
    <t>https://irbis-td.ru/upload/iblock/8e0/8e0377dfcbb6f9c499484c4c160ab05d.png</t>
  </si>
  <si>
    <t>https://irbis-td.ru/upload/iblock/a73/a730c6a126af65f2f683e3562776edf4.png</t>
  </si>
  <si>
    <t>https://irbis-td.ru/upload/iblock/acb/acb0efe0521169bb793099a960973d6b.png</t>
  </si>
  <si>
    <t>https://irbis-td.ru/upload/iblock/698/69867057ddee0eb3f840fe55042590ea.png</t>
  </si>
  <si>
    <t>https://irbis-td.ru/upload/iblock/da3/da3648516eb675123edcffb43e8e85ac.png</t>
  </si>
  <si>
    <t>https://irbis-td.ru/upload/iblock/03f/03fbd062dcd7c219cc0e80a578ca342c.png</t>
  </si>
  <si>
    <t>https://irbis-td.ru/upload/iblock/033/033a203e8066ff583f4caa2a11a1f12b.png</t>
  </si>
  <si>
    <t>https://irbis-td.ru/upload/iblock/02d/02df378431e285c183ea87672bd1d05d.png</t>
  </si>
  <si>
    <t>https://irbis-td.ru/upload/iblock/d10/d10b429db93a5da74cb17280d994e5c1.png</t>
  </si>
  <si>
    <t>https://irbis-td.ru/upload/iblock/77c/77cc0f78780062fb2b49371499a7f567.png</t>
  </si>
  <si>
    <t>https://irbis-td.ru/upload/iblock/de0/de06324ae48875947c44a03f12c4e00c.png</t>
  </si>
  <si>
    <t>https://irbis-td.ru/upload/iblock/42a/42af388ffcfe0dd682e52dda68035587.png</t>
  </si>
  <si>
    <t>https://irbis-td.ru/upload/iblock/2a2/2a24490035a5c1dbbef1ae0fe06b2e78.png</t>
  </si>
  <si>
    <t>https://irbis-td.ru/upload/iblock/7eb/7eb126eedd95f649ae725d7a945a44dc.png</t>
  </si>
  <si>
    <t>https://irbis-td.ru/upload/iblock/c78/c78675c3cf498778dcb27374b9d620f1.png</t>
  </si>
  <si>
    <t>https://irbis-td.ru/upload/iblock/662/6623e80dac2150fbabb8470589aff3a7.png</t>
  </si>
  <si>
    <t>https://irbis-td.ru/upload/iblock/2c1/2c13cd5878bf0451d289c907a98f141b.png</t>
  </si>
  <si>
    <t>https://irbis-td.ru/upload/iblock/8d1/8d179ee75e78c490c9f6ba36228e6927.png</t>
  </si>
  <si>
    <t>https://irbis-td.ru/upload/iblock/78d/78d2489da57d4d5faefd2bbaf8e1feb7.png</t>
  </si>
  <si>
    <t>https://irbis-td.ru/upload/iblock/fb7/fb784fd61a9b070bc9e244045f10f33b.png</t>
  </si>
  <si>
    <t>https://irbis-td.ru/upload/iblock/c44/c449690e63f246e64a452a7d6e530946.png</t>
  </si>
  <si>
    <t>https://irbis-td.ru/upload/iblock/a00/a0065c4068ecbb895c041c498bd26faa.png</t>
  </si>
  <si>
    <t>https://irbis-td.ru/upload/iblock/231/231ea0f7d995c1092353f6963d672386.png</t>
  </si>
  <si>
    <t>https://irbis-td.ru/upload/iblock/1cb/1cbb8721d7511ae8a5bc321244298d69.png</t>
  </si>
  <si>
    <t>https://irbis-td.ru/upload/iblock/3a1/3a19619f03b1b769546dd8a2ddc202c5.png</t>
  </si>
  <si>
    <t>https://irbis-td.ru/upload/iblock/d51/d516bd17bb844c60183ab6bf2597c1ec.png</t>
  </si>
  <si>
    <t>https://irbis-td.ru/upload/iblock/565/565ff0921b39ec7df572b40c6bd5d1b6.png</t>
  </si>
  <si>
    <t>https://irbis-td.ru/upload/iblock/5a5/5a5db0402e36cfbd038bf32136cd893a.png</t>
  </si>
  <si>
    <t>https://irbis-td.ru/upload/iblock/7a9/7a97a7816dcc3d8f67c3a5d4202387d7.png</t>
  </si>
  <si>
    <t>https://irbis-td.ru/upload/iblock/441/44126b7f65fbe690b8433ac541f691ce.png</t>
  </si>
  <si>
    <t>https://irbis-td.ru/upload/iblock/43b/43b9ef2ff5847ea3cb1bc1f4adf1c49a.png</t>
  </si>
  <si>
    <t>https://irbis-td.ru/upload/iblock/5ca/5ca2934d12648751ead1ea7b99d245b2.PNG</t>
  </si>
  <si>
    <t>https://irbis-td.ru/upload/iblock/299/2990a690199ec0230bb08e500e6109c2.png</t>
  </si>
  <si>
    <t>https://irbis-td.ru/upload/iblock/d24/d24cd7475636818c1a863028e0bd647f.png</t>
  </si>
  <si>
    <t>https://irbis-td.ru/upload/iblock/b51/b517842644efd9abb17d224fae4ca2a7.png</t>
  </si>
  <si>
    <t>https://irbis-td.ru/upload/iblock/481/481f1bb570b1f65aa0749a2efa18177a.jpg</t>
  </si>
  <si>
    <t>https://irbis-td.ru/upload/iblock/44d/44d87929d989bca8294efcceb73f3bc8.png</t>
  </si>
  <si>
    <t>https://irbis-td.ru/upload/iblock/342/3426fca83588235aa0a20b9053069f1f.png</t>
  </si>
  <si>
    <t>https://irbis-td.ru/upload/iblock/ae5/huqqyukdwyf2olo4zkuupil6n0q1u4hj.JPG</t>
  </si>
  <si>
    <t>https://irbis-td.ru/upload/iblock/d7e/bz6kdfs5x494p3akycj3iu87c7rgyj63.JPG</t>
  </si>
  <si>
    <t>https://irbis-td.ru/upload/iblock/8ef/rkvjsttv6kvejp8ulgtwlher0f2a6s7j.JPG</t>
  </si>
  <si>
    <t>https://irbis-td.ru/upload/iblock/8bf/8bfcf998f0da998c277f1f845e6012b4.jpg</t>
  </si>
  <si>
    <t>https://irbis-td.ru/upload/iblock/616/616c5558856ca387b1e7e1488a5fd143.jpg</t>
  </si>
  <si>
    <t>https://irbis-td.ru/upload/iblock/814/8148ae85daaf04c687768d010f6a9fb1.jpg</t>
  </si>
  <si>
    <t>https://irbis-td.ru/upload/iblock/744/74429adf4732bbfc43c6559466424248.png</t>
  </si>
  <si>
    <t>https://irbis-td.ru/upload/iblock/093/0935a503ae53a0b6065220b7997df28e.png</t>
  </si>
  <si>
    <t>https://irbis-td.ru/upload/iblock/95c/95c1f73286fe63c2f538609cad5a6132.png</t>
  </si>
  <si>
    <t>https://irbis-td.ru/upload/iblock/779/7794e3e4d1ba49f962403a98b58a9a68.png</t>
  </si>
  <si>
    <t>https://irbis-td.ru/upload/iblock/27e/27ecf22f2df7e9427c024e468da4557c.png</t>
  </si>
  <si>
    <t>https://irbis-td.ru/upload/iblock/4aa/4aaf24fe6cb308c994294d5ad900e704.png</t>
  </si>
  <si>
    <t>https://irbis-td.ru/upload/iblock/755/755235c15d53a14f26cf95659aa8c761.png</t>
  </si>
  <si>
    <t>https://irbis-td.ru/upload/iblock/948/9482261e9ca487bc049944bb32952817.png</t>
  </si>
  <si>
    <t>https://irbis-td.ru/upload/iblock/fee/fee9f2b65d7d33343280852c7271f42d.png</t>
  </si>
  <si>
    <t>https://irbis-td.ru/upload/iblock/457/4573b48a82d7a5eb44e745529b24b9f0.png</t>
  </si>
  <si>
    <t>https://irbis-td.ru/upload/iblock/95b/95b42ce89670e956977b090ff7a99e8e.png</t>
  </si>
  <si>
    <t>https://irbis-td.ru/upload/iblock/fee/fee72a3a05d4a322c6af0cfbc6e6a816.png</t>
  </si>
  <si>
    <t>https://irbis-td.ru/upload/iblock/30c/30ccc2c06de3dfa6077ad4f315c678c9.png</t>
  </si>
  <si>
    <t>https://irbis-td.ru/upload/iblock/793/793c3656b506dd68a35d0c36db34d5ff.png</t>
  </si>
  <si>
    <t>https://irbis-td.ru/upload/iblock/168/16868a4519ec171fd4cb2ba5ef107011.png</t>
  </si>
  <si>
    <t>https://irbis-td.ru/upload/iblock/762/762da1102dd720dfa5dd4e05ee9ecc81.png</t>
  </si>
  <si>
    <t>https://irbis-td.ru/upload/iblock/0c0/0c0d3984ceff6ccfac2da0a8d34d3831.png</t>
  </si>
  <si>
    <t>https://irbis-td.ru/upload/iblock/46b/46b4824463740f37f40ed5fe27f227d1.png</t>
  </si>
  <si>
    <t>https://irbis-td.ru/upload/iblock/76e/76ee5cf35d79d54f272e8b7d4c8b17ae.png</t>
  </si>
  <si>
    <t>https://irbis-td.ru/upload/iblock/627/627eaa2098b82cab38528d017401afd1.png</t>
  </si>
  <si>
    <t>https://irbis-td.ru/upload/iblock/fab/fab86e7d500b2f89df7817e407e34df9.png</t>
  </si>
  <si>
    <t>https://irbis-td.ru/upload/iblock/d77/d7793943f610be58d923c26dc70f5ee9.png</t>
  </si>
  <si>
    <t>https://irbis-td.ru/upload/iblock/5d7/5d7f8f6141ffa7443cf356dad98f3e42.png</t>
  </si>
  <si>
    <t>https://irbis-td.ru/upload/iblock/112/112e41afc83e179e0f31b202aeb50823.png</t>
  </si>
  <si>
    <t>https://irbis-td.ru/upload/iblock/009/00955739648a3a175ec5d19ac015cce9.png</t>
  </si>
  <si>
    <t>https://irbis-td.ru/upload/iblock/436/43636f110304497ef9f0a631e67eb6e6.png</t>
  </si>
  <si>
    <t>https://irbis-td.ru/upload/iblock/529/5293ae75d85baffc4a4cea11baecf06f.png</t>
  </si>
  <si>
    <t>https://irbis-td.ru/upload/iblock/32f/32f2862d05db61e00aff4ffa7cbadaf7.png</t>
  </si>
  <si>
    <t>https://irbis-td.ru/upload/iblock/bcf/bcfa39a87daad35e446b4ecafae4a3ab.png</t>
  </si>
  <si>
    <t>https://irbis-td.ru/upload/iblock/831/8311af57b883378d31cdb9ea93cbdc40.png</t>
  </si>
  <si>
    <t>https://irbis-td.ru/upload/iblock/400/4002a74a93b829e1c2a8cad49d9bc947.png</t>
  </si>
  <si>
    <t>https://irbis-td.ru/upload/iblock/b47/b478d579d6bfc73dcb6a8aa3a62a317b.png</t>
  </si>
  <si>
    <t>https://irbis-td.ru/upload/iblock/81b/81ba22229a63915b9680c29f3a96cc79.png</t>
  </si>
  <si>
    <t>https://irbis-td.ru/upload/iblock/411/411b8ee5f09a120448c6709136a6d2ac.png</t>
  </si>
  <si>
    <t>https://irbis-td.ru/upload/iblock/5df/5dfce150a9725c2ffefa12206a2f4ebe.png</t>
  </si>
  <si>
    <t>https://irbis-td.ru/upload/iblock/7dc/7dc435d8dd4c5f960a8ce6dc441bdcc5.png</t>
  </si>
  <si>
    <t>https://irbis-td.ru/upload/iblock/9af/9af40acbc47aab4c97861ab4cde248d9.png</t>
  </si>
  <si>
    <t>https://irbis-td.ru/upload/iblock/c4c/c4cabdbe0dbc6cf134b05a8975873800.png</t>
  </si>
  <si>
    <t>https://irbis-td.ru/upload/iblock/db3/db39e6f64308dcd8a4789239a445b67f.png</t>
  </si>
  <si>
    <t>https://irbis-td.ru/upload/iblock/a8c/a8c20fd0bcb91a47decf6dfd4650ff41.png</t>
  </si>
  <si>
    <t>https://irbis-td.ru/upload/iblock/ea9/ea96b2c343e0e2250d3f719d86ecbac4.png</t>
  </si>
  <si>
    <t>https://irbis-td.ru/upload/iblock/081/08131f757bd2bfabfb0522a90341ec57.png</t>
  </si>
  <si>
    <t>https://irbis-td.ru/upload/iblock/eb4/eb474d4e621ef868feb7f255352ae9dc.png</t>
  </si>
  <si>
    <t>https://irbis-td.ru/upload/iblock/363/363a74c0e7d153b1e210532a60420736.png</t>
  </si>
  <si>
    <t>https://irbis-td.ru/upload/iblock/30a/30a9a9eb7bb0a98b1b0b0a3db8708392.png</t>
  </si>
  <si>
    <t>https://irbis-td.ru/upload/iblock/6ec/6ec2b89fb1a3a469ab6f78ded327a004.png</t>
  </si>
  <si>
    <t>https://irbis-td.ru/upload/iblock/697/697ee84c5e576fe7f9d85c4e6ea41c85.png</t>
  </si>
  <si>
    <t>https://irbis-td.ru/upload/iblock/dd6/dd65b0705fe3b650eed4ca0c79721907.png</t>
  </si>
  <si>
    <t>https://irbis-td.ru/upload/iblock/f7e/f7e37f646b405899b1fc957d039b37e9.png</t>
  </si>
  <si>
    <t>https://irbis-td.ru/upload/iblock/6f9/6f9bce3ef8e7a8f0c274f66adf2b78bb.png</t>
  </si>
  <si>
    <t>https://irbis-td.ru/upload/iblock/52f/52f2cdf324c11a85b55c27ae27dc01b9.png</t>
  </si>
  <si>
    <t>https://irbis-td.ru/upload/iblock/f9d/f9de9e2f74b0f439c00207a07066cf4c.png</t>
  </si>
  <si>
    <t>https://irbis-td.ru/upload/iblock/d8f/d8f5d0d7d58489055d0497f73c88ae08.png</t>
  </si>
  <si>
    <t>https://irbis-td.ru/upload/iblock/805/805d85a2ac796ab1e0cbc99e880bbb96.png</t>
  </si>
  <si>
    <t>https://irbis-td.ru/upload/iblock/916/916aab692291e8252833c39fe3a46504.png</t>
  </si>
  <si>
    <t>https://irbis-td.ru/upload/iblock/6e2/6e276066a0988c704734b521476f8b4c.png</t>
  </si>
  <si>
    <t>https://irbis-td.ru/upload/iblock/63c/63c79c96652ce66869e5740e8c53babc.png</t>
  </si>
  <si>
    <t>https://irbis-td.ru/upload/iblock/4c4/4c4da45fe78287d1ee20d76c0f6abbba.png</t>
  </si>
  <si>
    <t>https://irbis-td.ru/upload/iblock/4c8/4c8db6699d10fe52a8b346c7ec4cee33.png</t>
  </si>
  <si>
    <t>https://irbis-td.ru/upload/iblock/89a/89a115495ec5aaff1d92efd22c0749f4.png</t>
  </si>
  <si>
    <t>https://irbis-td.ru/upload/iblock/e03/e032568669aec372d3cac934017456cc.png</t>
  </si>
  <si>
    <t>https://irbis-td.ru/upload/iblock/0b0/0b07edd0795da4945fb9ed38a1475c7a.png</t>
  </si>
  <si>
    <t>https://irbis-td.ru/upload/iblock/3b2/3b267b51b40a659db66bc5ec2e71fd92.png</t>
  </si>
  <si>
    <t>https://irbis-td.ru/upload/iblock/b29/b298a52e29d6c71a534512ab36761398.png</t>
  </si>
  <si>
    <t>https://irbis-td.ru/upload/iblock/956/9567248931a6ace8dc87f3a57ae3bc2f.png</t>
  </si>
  <si>
    <t>https://irbis-td.ru/upload/iblock/72f/72f5335a0654db5d1dbe3a026675db1a.png</t>
  </si>
  <si>
    <t>https://irbis-td.ru/upload/iblock/7de/7de04a935bebbcb8cc6f02b631dddf87.png</t>
  </si>
  <si>
    <t>https://irbis-td.ru/upload/iblock/d9b/d9b8a87434c8166e5e54c6c8574a5931.png</t>
  </si>
  <si>
    <t>https://irbis-td.ru/upload/iblock/963/96388a9f2716f3b7b455271a9d8beb27.png</t>
  </si>
  <si>
    <t>https://irbis-td.ru/upload/iblock/d43/d4307c1c92eaff1a35fcda78eaee5dbf.png</t>
  </si>
  <si>
    <t>https://irbis-td.ru/upload/iblock/e7b/e7bc4c15d6760be6590953d2563670a3.png</t>
  </si>
  <si>
    <t>https://irbis-td.ru/upload/iblock/ad2/ad2b184454de147e811cb87db8a1cfe5.png</t>
  </si>
  <si>
    <t>https://irbis-td.ru/upload/iblock/71b/71b9b93e649f32c8d2197e2cb1e44ca8.png</t>
  </si>
  <si>
    <t>https://irbis-td.ru/upload/iblock/f24/f24400dabb8a50fba408c4b3798db6d9.png</t>
  </si>
  <si>
    <t>https://irbis-td.ru/upload/iblock/41b/41bfe60ff0e8d3dfb27eb0fb638aa435.png</t>
  </si>
  <si>
    <t>https://irbis-td.ru/upload/iblock/fb6/fb6cdcad02b20cda09b8379871414a53.png</t>
  </si>
  <si>
    <t>https://irbis-td.ru/upload/iblock/cfd/cfd977b273e27b13e2b75e4886cb6009.png</t>
  </si>
  <si>
    <t>https://irbis-td.ru/upload/iblock/ec5/ec51fd4cc09afa25f250bba3fcb85a1f.png</t>
  </si>
  <si>
    <t>https://irbis-td.ru/upload/iblock/e21/e213a0a213fc3b013499e1bece38e68e.png</t>
  </si>
  <si>
    <t>https://irbis-td.ru/upload/iblock/8fc/8fc162917b43be5a29b123b2db577b64.png</t>
  </si>
  <si>
    <t>https://irbis-td.ru/upload/iblock/86a/86a0e5d4ca360857dc5f354c4913860a.png</t>
  </si>
  <si>
    <t>https://irbis-td.ru/upload/iblock/e2c/e2cd482fa842155fc64c9cf896255617.png</t>
  </si>
  <si>
    <t>https://irbis-td.ru/upload/iblock/229/229c1d599b2cd0affc47ce1ef1b8543d.png</t>
  </si>
  <si>
    <t>https://irbis-td.ru/upload/iblock/701/7014b27c7ae736fe3d829b84039f4f3f.png</t>
  </si>
  <si>
    <t>https://irbis-td.ru/upload/iblock/891/891d76274f5fc37ed9d126ae212af69a.png</t>
  </si>
  <si>
    <t>https://irbis-td.ru/upload/iblock/a0c/a0c0cae042ce374a0f819afcd91f2903.png</t>
  </si>
  <si>
    <t>https://irbis-td.ru/upload/iblock/e1f/e1f6fa38ac381f308928a4e1ddeb546f.png</t>
  </si>
  <si>
    <t>https://irbis-td.ru/upload/iblock/358/3583d14189570599cb5d8c5b58b0ad2e.png</t>
  </si>
  <si>
    <t>https://irbis-td.ru/upload/iblock/c77/c77253e976bc879490cc9bb26e6b66bc.png</t>
  </si>
  <si>
    <t>https://irbis-td.ru/upload/iblock/64b/64bdefebaf5b687192728ef7e565dd06.png</t>
  </si>
  <si>
    <t>https://irbis-td.ru/upload/iblock/a60/a60c088abb01014551f4c302a8238c32.png</t>
  </si>
  <si>
    <t>https://irbis-td.ru/upload/iblock/554/554d44ea5ce47f5608488a09f1a379e4.png</t>
  </si>
  <si>
    <t>https://irbis-td.ru/upload/iblock/e68/e68e3c93dfed422ce65e2378825d2e57.png</t>
  </si>
  <si>
    <t>https://irbis-td.ru/upload/iblock/0e2/0e27796604aca2ddb20e23f88d4b1e8d.png</t>
  </si>
  <si>
    <t>https://irbis-td.ru/upload/iblock/e5c/e5cbf85c818aa257e79740a58663c154.png</t>
  </si>
  <si>
    <t>https://irbis-td.ru/upload/iblock/4ab/4abbeb691417636c2f3a2e6a94187523.png</t>
  </si>
  <si>
    <t>https://irbis-td.ru/upload/iblock/223/2239ad2e54f0e2eb83ea1c093a02533c.png</t>
  </si>
  <si>
    <t>https://irbis-td.ru/upload/iblock/79b/79b9c56a5b29aad6cf161cb39d728fb4.png</t>
  </si>
  <si>
    <t>https://irbis-td.ru/upload/iblock/383/383248d310196c5ed349ec366acd05d2.png</t>
  </si>
  <si>
    <t>https://irbis-td.ru/upload/iblock/81b/81b98299e1961f1433067af42f1a395f.png</t>
  </si>
  <si>
    <t>https://irbis-td.ru/upload/iblock/909/909dea4f1b92e8bcb9e4aa68b06101c8.png</t>
  </si>
  <si>
    <t>https://irbis-td.ru/upload/iblock/013/013228ec683f4a8cf8d862978a0d5387.png</t>
  </si>
  <si>
    <t>https://irbis-td.ru/upload/iblock/961/961d9fb3155f1bf34917e8cb2b422f96.png</t>
  </si>
  <si>
    <t>https://irbis-td.ru/upload/iblock/e35/e35db84fa88cb1cf1f1b29177d6654a6.png</t>
  </si>
  <si>
    <t>https://irbis-td.ru/upload/iblock/2dc/2dc7d92a44ae44bfa53c17207044356f.png</t>
  </si>
  <si>
    <t>https://irbis-td.ru/upload/iblock/84e/84ede8611da5584b2ffdb92d6c1a20ee.png</t>
  </si>
  <si>
    <t>https://irbis-td.ru/upload/iblock/6ce/6cef0f52aa54baaee4261430ce6e6f15.png</t>
  </si>
  <si>
    <t>https://irbis-td.ru/upload/iblock/7fa/7fa70cf0d967e9af92d879a5a5b0457d.png</t>
  </si>
  <si>
    <t>https://irbis-td.ru/upload/iblock/8b7/8b77f75669e066a0d28a68d0776542f9.png</t>
  </si>
  <si>
    <t>https://irbis-td.ru/upload/iblock/34e/34e94006fca03372bc9f094c382a54ec.png</t>
  </si>
  <si>
    <t>https://irbis-td.ru/upload/iblock/6f8/6f849a0f3bd166e4e8e06ff3a256e8aa.png</t>
  </si>
  <si>
    <t>https://irbis-td.ru/upload/iblock/90c/90c81102f17e1cafc6d99d761ed3eaf5.png</t>
  </si>
  <si>
    <t>https://irbis-td.ru/upload/iblock/5d1/5d1b6d7fe1a273b612d10f95baa1ce11.png</t>
  </si>
  <si>
    <t>https://irbis-td.ru/upload/iblock/322/322538ce7fbe512d8a249e9481855840.png</t>
  </si>
  <si>
    <t>https://irbis-td.ru/upload/iblock/eac/eace59949f08424dc8d688cf7561424e.png</t>
  </si>
  <si>
    <t>https://irbis-td.ru/upload/iblock/1b5/1b5b1d5905f56e2db920c6f86d0c3665.png</t>
  </si>
  <si>
    <t>https://irbis-td.ru/upload/iblock/8ef/8ef5854814c4cfd9e2a9a0bd86c7c02c.png</t>
  </si>
  <si>
    <t>https://irbis-td.ru/upload/iblock/efa/efac0c10835788f37d398efc80532d47.png</t>
  </si>
  <si>
    <t>https://irbis-td.ru/upload/iblock/fe6/fe67f6a6b691ab93a8410c1b63c9f584.png</t>
  </si>
  <si>
    <t>https://irbis-td.ru/upload/iblock/c6f/c6f5274b452b007fafef9cb0dbe9de2e.png</t>
  </si>
  <si>
    <t>https://irbis-td.ru/upload/iblock/d47/d4761f5654d9998b02f68d08cde23a03.png</t>
  </si>
  <si>
    <t>https://irbis-td.ru/upload/iblock/163/1632a69ecd93167883c6ae9cf8b185cc.png</t>
  </si>
  <si>
    <t>https://irbis-td.ru/upload/iblock/7b8/7b842a07eff71e48b159e54195ecb782.png</t>
  </si>
  <si>
    <t>https://irbis-td.ru/upload/iblock/8a6/8a6a2cbd82f8beee8e94baa9b8209926.png</t>
  </si>
  <si>
    <t>https://irbis-td.ru/upload/iblock/46d/46d8ad7606834ed8b35f0d619b5fcf69.png</t>
  </si>
  <si>
    <t>https://irbis-td.ru/upload/iblock/076/076fd1c313ac5567a0f27d684f314556.png</t>
  </si>
  <si>
    <t>https://irbis-td.ru/upload/iblock/578/5789f25061551812f7684d260ab4818e.png</t>
  </si>
  <si>
    <t>https://irbis-td.ru/upload/iblock/d20/d2033c881ad4113bc60a6612c8accfb7.png</t>
  </si>
  <si>
    <t>https://irbis-td.ru/upload/iblock/356/3565a5b195c9f7787d704bd32d927476.png</t>
  </si>
  <si>
    <t>https://irbis-td.ru/upload/iblock/520/5201ba6f35a4384cb84c1b5233377dc7.png</t>
  </si>
  <si>
    <t>https://irbis-td.ru/upload/iblock/665/6654eef2c677ea57e02f173af61eb7d9.png</t>
  </si>
  <si>
    <t>https://irbis-td.ru/upload/iblock/edb/edb75a98cdcfe277eeb14ce356387948.png</t>
  </si>
  <si>
    <t>https://irbis-td.ru/upload/iblock/e1e/e1e3534bb460be7327a5d1a828eef5bb.png</t>
  </si>
  <si>
    <t>https://irbis-td.ru/upload/iblock/dc2/dc2848b73c489f82e10f533014fd05a5.png</t>
  </si>
  <si>
    <t>https://irbis-td.ru/upload/iblock/39a/39a95ec36f41efc4274d4fe742fd0c51.png</t>
  </si>
  <si>
    <t>https://irbis-td.ru/upload/iblock/70e/70ee7d29e2515b8236f002503593f051.png</t>
  </si>
  <si>
    <t>https://irbis-td.ru/upload/iblock/e98/e98e07413858eb72e5335f5714e46649.png</t>
  </si>
  <si>
    <t>https://irbis-td.ru/upload/iblock/f4b/f4b8ffc60e4a2435acf884d7e593a9bb.JPG</t>
  </si>
  <si>
    <t>https://irbis-td.ru/upload/iblock/760/760b44de92fce7fe4884fed7bb58f20e.JPG</t>
  </si>
  <si>
    <t>https://irbis-td.ru/upload/iblock/53e/53e45b03653717e01cc38b314dc15417.JPG</t>
  </si>
  <si>
    <t>https://irbis-td.ru/upload/iblock/b67/b677994c4e69d2b12de2e9a32c796d12.JPG</t>
  </si>
  <si>
    <t>https://irbis-td.ru/upload/iblock/9a9/9a96637e3f5dbfc9b76c85d8456a1867.JPG</t>
  </si>
  <si>
    <t>https://irbis-td.ru/upload/iblock/c47/c4724cc5de6474864e73d10909733603.png</t>
  </si>
  <si>
    <t>https://irbis-td.ru/upload/iblock/9ce/9ced433e80b7d4b599e3cb9f0017edfd.png</t>
  </si>
  <si>
    <t>https://irbis-td.ru/upload/iblock/f2d/f2dc83d5041bbe4fa05e72b33fee8eb0.png</t>
  </si>
  <si>
    <t>https://irbis-td.ru/upload/iblock/29b/29b46a953896274ff38ce34ac60d7551.png</t>
  </si>
  <si>
    <t>https://irbis-td.ru/upload/iblock/6ca/6cabba3eb796c823fb96389f6df32930.png</t>
  </si>
  <si>
    <t>https://irbis-td.ru/upload/iblock/257/25786c53a18769c9539f71641d357eca.png</t>
  </si>
  <si>
    <t>https://irbis-td.ru/upload/iblock/e8b/e8bd7c69719deaa3040fd552ab938e7a.png</t>
  </si>
  <si>
    <t>https://irbis-td.ru/upload/iblock/b6d/b6d53df2cb978c6ef2ed6e3e8c4ff256.png</t>
  </si>
  <si>
    <t>https://irbis-td.ru/upload/iblock/c1e/c1ed9023dced91ab64025e446dfcb97d.png</t>
  </si>
  <si>
    <t>https://irbis-td.ru/upload/iblock/432/432fee736be33b94404862eed4a32db3.png</t>
  </si>
  <si>
    <t>https://irbis-td.ru/upload/iblock/0d8/0d856c163c3b684a25403184600db1d6.png</t>
  </si>
  <si>
    <t>https://irbis-td.ru/upload/iblock/77f/77fe8ddb6d9091f69632b05655632c15.png</t>
  </si>
  <si>
    <t>https://irbis-td.ru/upload/iblock/907/9077874f1609794998f8c76327aa467d.png</t>
  </si>
  <si>
    <t>https://irbis-td.ru/upload/iblock/ed4/ed446b143b1ca50f22c455f786b9d264.png</t>
  </si>
  <si>
    <t>https://irbis-td.ru/upload/iblock/b9e/b9e56ccac92579b8b952095967060bbb.png</t>
  </si>
  <si>
    <t>https://irbis-td.ru/upload/iblock/cfb/cfb6c0c35386e9474672ae32e2fcb7fd.png</t>
  </si>
  <si>
    <t>https://irbis-td.ru/upload/iblock/633/633cea0921eeda6ceba50918feb31c42.png</t>
  </si>
  <si>
    <t>https://irbis-td.ru/upload/iblock/820/82064ff415525ce4d8dee980455fa3bd.png</t>
  </si>
  <si>
    <t>https://irbis-td.ru/upload/iblock/5d0/5d0d0b7364712431badee8e1def06eb6.png</t>
  </si>
  <si>
    <t>https://irbis-td.ru/upload/iblock/bdc/bdccf0ce8e15657f8999d09b9e6715f6.png</t>
  </si>
  <si>
    <t>https://irbis-td.ru/upload/iblock/0fd/0fd6a98ed1c8741858fffdada04138d5.png</t>
  </si>
  <si>
    <t>https://irbis-td.ru/upload/iblock/f6a/f6a990259d978098c107db7cdbeb4189.png</t>
  </si>
  <si>
    <t>https://irbis-td.ru/upload/iblock/43b/43be8213db1c6b4352a84e5bdbba8b41.png</t>
  </si>
  <si>
    <t>https://irbis-td.ru/upload/iblock/fe2/fe212ffcd095d19af23f256f193bbc4c.png</t>
  </si>
  <si>
    <t>https://irbis-td.ru/upload/iblock/119/119a0bc240a6d9b96ca89d9192990e84.png</t>
  </si>
  <si>
    <t>https://irbis-td.ru/upload/iblock/f12/f12c726d7dd55ea7c460185a0bc4f245.png</t>
  </si>
  <si>
    <t>https://irbis-td.ru/upload/iblock/a93/a93557097daf843d2643d7ea40e2154e.png</t>
  </si>
  <si>
    <t>https://irbis-td.ru/upload/iblock/dc3/dc38d3dd7a368212484ca047b753eab2.png</t>
  </si>
  <si>
    <t>https://irbis-td.ru/upload/iblock/3a1/3a1e464e444e6bf4c1d4722a8e7d56b5.png</t>
  </si>
  <si>
    <t>https://irbis-td.ru/upload/iblock/cc2/cc25ff222c7bc93f6d55944a3f5cd773.png</t>
  </si>
  <si>
    <t>https://irbis-td.ru/upload/iblock/f86/f86fe0b99beeff6274884fddb9fb1c38.png</t>
  </si>
  <si>
    <t>https://irbis-td.ru/upload/iblock/725/72505b9c920f9582d6dc30b71f358b31.png</t>
  </si>
  <si>
    <t>https://irbis-td.ru/upload/iblock/725/725cd9675efebce81d671b0d75e22221.png</t>
  </si>
  <si>
    <t>https://irbis-td.ru/upload/iblock/822/822df75980eb8936f89a29f4c4fdda27.png</t>
  </si>
  <si>
    <t>https://irbis-td.ru/upload/iblock/152/152a8faae7057cffbf1ee927be2f17a1.png</t>
  </si>
  <si>
    <t>https://irbis-td.ru/upload/iblock/e04/e04483ac4a14836c1afd61ef289939d4.png</t>
  </si>
  <si>
    <t>https://irbis-td.ru/upload/iblock/ee1/ee1a1ad5c128e0af250f93d591bfd470.png</t>
  </si>
  <si>
    <t>https://irbis-td.ru/upload/iblock/c43/c43a59c2c22beeb56becf459d956bc6f.png</t>
  </si>
  <si>
    <t>https://irbis-td.ru/upload/iblock/787/787e1014dcb8943c205600bc23f9b26e.png</t>
  </si>
  <si>
    <t>https://irbis-td.ru/upload/iblock/6f7/6f701556cc0e7682599f77c83576ad9e.png</t>
  </si>
  <si>
    <t>https://irbis-td.ru/upload/iblock/1e8/1e88ef7e038b605dd6218439318cdf43.png</t>
  </si>
  <si>
    <t>https://irbis-td.ru/upload/iblock/ca8/ca82ee997f6edf8a64b2d7c06404a04b.png</t>
  </si>
  <si>
    <t>https://irbis-td.ru/upload/iblock/15b/15b3714ba87f8c3abd3d3dc684717ae8.png</t>
  </si>
  <si>
    <t>https://irbis-td.ru/upload/iblock/cb2/cb2f10f55a59815303a50be93867afd8.png</t>
  </si>
  <si>
    <t>https://irbis-td.ru/upload/iblock/2a3/2a3400bfad62e55cce84f89807415799.png</t>
  </si>
  <si>
    <t>https://irbis-td.ru/upload/iblock/59d/59df7760eed5fc27f20ee4adabfe7360.png</t>
  </si>
  <si>
    <t>https://irbis-td.ru/upload/iblock/ef6/ef60ff246b13a4dd0a64f29c295cd046.png</t>
  </si>
  <si>
    <t>https://irbis-td.ru/upload/iblock/79d/79d58b026aa733c4db671c354ff44ea1.png</t>
  </si>
  <si>
    <t>https://irbis-td.ru/upload/iblock/ff2/ff29d0e99d79651998c343e7d1354d5d.png</t>
  </si>
  <si>
    <t>https://irbis-td.ru/upload/iblock/ea0/ea0af1bb74f27e52ff6b0fbffa6465d2.png</t>
  </si>
  <si>
    <t>https://irbis-td.ru/upload/iblock/be0/be0ffcb566f3c4a0038e40a81aec9d43.png</t>
  </si>
  <si>
    <t>https://irbis-td.ru/upload/iblock/8ae/8ae6d11ce67a04fab27ff96ffa49bcef.png</t>
  </si>
  <si>
    <t>https://irbis-td.ru/upload/iblock/5f5/5f5735fa199498e86e462f48f3fb1d4a.png</t>
  </si>
  <si>
    <t>https://irbis-td.ru/upload/iblock/eba/ebac750fc4de14b375bb27a320a8b1b7.png</t>
  </si>
  <si>
    <t>https://irbis-td.ru/upload/iblock/c30/c30977f79ce54ccc88f1f104d28b2081.png</t>
  </si>
  <si>
    <t>https://irbis-td.ru/upload/iblock/b98/b980d079f82f2603889dcd2040b65f3c.png</t>
  </si>
  <si>
    <t>https://irbis-td.ru/upload/iblock/f1d/f1de1ac159b918c4824864dfa5a58f44.png</t>
  </si>
  <si>
    <t>https://irbis-td.ru/upload/iblock/373/373ea569d57ffb82ab595ffea2c3e55b.png</t>
  </si>
  <si>
    <t>https://irbis-td.ru/upload/iblock/766/766985dbae95eac9ad96673a25750a17.png</t>
  </si>
  <si>
    <t>https://irbis-td.ru/upload/iblock/8c4/8c48125c66b932d03e632cac69e9d72c.png</t>
  </si>
  <si>
    <t>https://irbis-td.ru/upload/iblock/ab2/ab25a4cf2b52c02a8604135daf4f397a.png</t>
  </si>
  <si>
    <t>https://irbis-td.ru/upload/iblock/bcc/bcc7de6f0ea294da82711e722c8fd8c0.png</t>
  </si>
  <si>
    <t>https://irbis-td.ru/upload/iblock/e62/e6276c09826c6704a9c1f1cd9e1912ac.png</t>
  </si>
  <si>
    <t>https://irbis-td.ru/upload/iblock/afd/afdade76367cf4d865c0df10521321a9.png</t>
  </si>
  <si>
    <t>https://irbis-td.ru/upload/iblock/251/251c5c5487ed588db81588bb6f290045.png</t>
  </si>
  <si>
    <t>https://irbis-td.ru/upload/iblock/a0e/a0e6cd39788e5a2a4f05411c4c01acfb.png</t>
  </si>
  <si>
    <t>https://irbis-td.ru/upload/iblock/948/9484936343bfd6b8efc375a1832550e7.png</t>
  </si>
  <si>
    <t>https://irbis-td.ru/upload/iblock/11b/11bdd7656f2050d11b4627525b555c82.png</t>
  </si>
  <si>
    <t>https://irbis-td.ru/upload/iblock/202/202c69a97cedc9c788e163f93ce1391d.png</t>
  </si>
  <si>
    <t>https://irbis-td.ru/upload/iblock/82a/82ad54ef180d10409dd98b591c9e7153.png</t>
  </si>
  <si>
    <t>https://irbis-td.ru/upload/iblock/955/955b971aabf81cabfc3453165852d6c6.png</t>
  </si>
  <si>
    <t>https://irbis-td.ru/upload/iblock/f03/f0353cb37c7c1c71733f59b0a09d7b00.png</t>
  </si>
  <si>
    <t>https://irbis-td.ru/upload/iblock/018/0181ecb9294bc313733eaee0853bb0ed.jpg</t>
  </si>
  <si>
    <t>https://irbis-td.ru/upload/iblock/c20/c2084e9c21b4f57cdecb8e3e358a37ea.png</t>
  </si>
  <si>
    <t>https://irbis-td.ru/upload/iblock/ca3/ca3f8a09e1628ed06e8b9f5da158a684.jpg</t>
  </si>
  <si>
    <t>https://irbis-td.ru/upload/iblock/afd/afd4d1e40471eebcc3440b08adabc96d.png</t>
  </si>
  <si>
    <t>https://irbis-td.ru/upload/iblock/e26/e26f54d8a56965a59a7a17c58212643b.png</t>
  </si>
  <si>
    <t>https://irbis-td.ru/upload/iblock/954/954b227c28b81ec23fef234837e28d92.png</t>
  </si>
  <si>
    <t>https://irbis-td.ru/upload/iblock/378/3786c52f7e04f333d9b7f5a9f070f197.png</t>
  </si>
  <si>
    <t>https://irbis-td.ru/upload/iblock/2c9/2c97c260d7f1a1dd52c8e88d6213d1b7.png</t>
  </si>
  <si>
    <t>https://irbis-td.ru/upload/iblock/7e3/7e302176c029aa1e947f426c1e9471f9.png</t>
  </si>
  <si>
    <t>https://irbis-td.ru/upload/iblock/83c/83c4c04218bc8e37d3a7028c0039044f.png</t>
  </si>
  <si>
    <t>https://irbis-td.ru/upload/iblock/325/325699ab245129cdce0c2bc7c869ccad.png</t>
  </si>
  <si>
    <t>https://irbis-td.ru/upload/iblock/1c4/1c482ff3018bb984686573b301df4f11.png</t>
  </si>
  <si>
    <t>https://irbis-td.ru/upload/iblock/d78/d78baf12c6dbda9bec30b97c5316eb6a.png</t>
  </si>
  <si>
    <t>https://irbis-td.ru/upload/iblock/1ce/1ce02f4e80ffb4e2c2cccbc9370e9391.png</t>
  </si>
  <si>
    <t>https://irbis-td.ru/upload/iblock/14a/14a4222d4455970b4f0237b7775f9bbb.png</t>
  </si>
  <si>
    <t>https://irbis-td.ru/upload/iblock/f2f/f2f09ebc8702325ccaf5bdc9c1a64a9e.png</t>
  </si>
  <si>
    <t>https://irbis-td.ru/upload/iblock/24d/24d45ef1c8c3f89c1ea7aae01cdfcaa3.png</t>
  </si>
  <si>
    <t>https://irbis-td.ru/upload/iblock/81f/81fd394a4d2c54753632e12c78d1a38d.png</t>
  </si>
  <si>
    <t>https://irbis-td.ru/upload/iblock/9c9/9c9807b97cce97b01f3e905440a11277.png</t>
  </si>
  <si>
    <t>https://irbis-td.ru/upload/iblock/c4f/c4f217e966351fbe33618bb765a18f15.png</t>
  </si>
  <si>
    <t>https://irbis-td.ru/upload/iblock/c99/c99b94c855f3a753ff1792fc2c95f6df.png</t>
  </si>
  <si>
    <t>https://irbis-td.ru/upload/iblock/3ff/3ff18fbb746bc89c72faa825ced0c499.png</t>
  </si>
  <si>
    <t>https://irbis-td.ru/upload/iblock/f4b/f4be9036687936d18d2404f062242f8a.png</t>
  </si>
  <si>
    <t>https://irbis-td.ru/upload/iblock/68d/68da7e78903f9c52504c1b2095ec0fb7.png</t>
  </si>
  <si>
    <t>https://irbis-td.ru/upload/iblock/3f9/3f9639940c455916bf5ce2a4ef8ed9d1.png</t>
  </si>
  <si>
    <t>https://irbis-td.ru/upload/iblock/bad/bad7278b5740bf71ceb51d9de0dccc21.png</t>
  </si>
  <si>
    <t>https://irbis-td.ru/upload/iblock/fd8/fd8f4a0cb1c9857bafc5a7b13403dfc0.png</t>
  </si>
  <si>
    <t>https://irbis-td.ru/upload/iblock/b7d/b7ddd14b1f392ad00ff253207dcc46bf.png</t>
  </si>
  <si>
    <t>https://irbis-td.ru/upload/iblock/4ac/4ac9bf48d3101ca7d8bd773364718036.png</t>
  </si>
  <si>
    <t>https://irbis-td.ru/upload/iblock/61c/61c40bf5e671c56d6fdff5a6b42da7ba.png</t>
  </si>
  <si>
    <t>https://irbis-td.ru/upload/iblock/84d/84dec4f4b293446431f345ea2b5a0a25.png</t>
  </si>
  <si>
    <t>https://irbis-td.ru/upload/iblock/d34/d341f202ed8c70b26d6fb82b081b633d.png</t>
  </si>
  <si>
    <t>https://irbis-td.ru/upload/iblock/34b/34beb588358e7b4d9ffc1c303beb4c8c.png</t>
  </si>
  <si>
    <t>https://irbis-td.ru/upload/iblock/2b8/2b8a1778a209cc9677a60af875bc202c.png</t>
  </si>
  <si>
    <t>https://irbis-td.ru/upload/iblock/656/65626576c1ffb90c9e07bc9d7d104672.png</t>
  </si>
  <si>
    <t>https://irbis-td.ru/upload/iblock/628/628baf4bf39258305f4038b29899bebe.png</t>
  </si>
  <si>
    <t>https://irbis-td.ru/upload/iblock/ddc/ddcb39cdc6608b7b418b0bbf43f3fd17.png</t>
  </si>
  <si>
    <t>https://irbis-td.ru/upload/iblock/89a/89a76392db1915ff0d392c322b7edf87.png</t>
  </si>
  <si>
    <t>https://irbis-td.ru/upload/iblock/9ea/9ea1588a4f6085e73e7138267f4238a9.png</t>
  </si>
  <si>
    <t>https://irbis-td.ru/upload/iblock/8e3/8e371758b3b0ffbfd345632f9229967a.png</t>
  </si>
  <si>
    <t>https://irbis-td.ru/upload/iblock/33d/33d671e14cfb8a3606ade130b0528e2f.png</t>
  </si>
  <si>
    <t>https://irbis-td.ru/upload/iblock/c3e/c3e7412617c37dfdbe8e4461eb1a232e.png</t>
  </si>
  <si>
    <t>https://irbis-td.ru/upload/iblock/d01/d01d7d7af5eaea340e2d7722008a2c73.png</t>
  </si>
  <si>
    <t>https://irbis-td.ru/upload/iblock/44e/44ec7b0297d61dbd7f186548f5a74d0b.png</t>
  </si>
  <si>
    <t>https://irbis-td.ru/upload/iblock/f0e/f0ea020cd9aba574e995db496630290d.png</t>
  </si>
  <si>
    <t>https://irbis-td.ru/upload/iblock/a3d/a3d318c4e37ca81310d13b5155d8d51d.png</t>
  </si>
  <si>
    <t>https://irbis-td.ru/upload/iblock/bf1/bf19d3312507cd1ce8fdcc612e2ba744.png</t>
  </si>
  <si>
    <t>https://irbis-td.ru/upload/iblock/c0f/c0fa7bf52c3b124a43095543b6e7ef03.png</t>
  </si>
  <si>
    <t>https://irbis-td.ru/upload/iblock/675/675f668b0696514b362e201f82047240.png</t>
  </si>
  <si>
    <t>https://irbis-td.ru/upload/iblock/64f/64f8eec846f23372f79ea6441813d8da.png</t>
  </si>
  <si>
    <t>https://irbis-td.ru/upload/iblock/1b3/1b36c4b66606a98343b22d1271cc4163.png</t>
  </si>
  <si>
    <t>https://irbis-td.ru/upload/iblock/771/771a6f6ab38129c3cfe79155dca832c1.png</t>
  </si>
  <si>
    <t>https://irbis-td.ru/upload/iblock/ecf/ecfb7167b5c2d48385247896e6b71f62.png</t>
  </si>
  <si>
    <t>https://irbis-td.ru/upload/iblock/943/9430a93ec7f742aaaaa5991f5621c315.png</t>
  </si>
  <si>
    <t>https://irbis-td.ru/upload/iblock/8bf/8bf76371990cb583721fcc986c5b8f9d.png</t>
  </si>
  <si>
    <t>https://irbis-td.ru/upload/iblock/80f/80ff7ecfb9c8d73db7a0589ea832a4af.png</t>
  </si>
  <si>
    <t>https://irbis-td.ru/upload/iblock/118/118a05e6c6f5147a2be41b21a174f5b1.png</t>
  </si>
  <si>
    <t>https://irbis-td.ru/upload/iblock/ab6/ab6be2753eaaaf34dcd7b211f0d4c950.png</t>
  </si>
  <si>
    <t>https://irbis-td.ru/upload/iblock/2e2/2e2212489ba7f73010239330abb78d44.png</t>
  </si>
  <si>
    <t>https://irbis-td.ru/upload/iblock/ff7/ff71db471bd5fbe13cc2e5c5141eaba5.png</t>
  </si>
  <si>
    <t>https://irbis-td.ru/upload/iblock/e6b/e6ba27c6850da2475d5cc3249c6c4fb4.png</t>
  </si>
  <si>
    <t>https://irbis-td.ru/upload/iblock/6b7/6b74490df27653f963707c62303189e9.png</t>
  </si>
  <si>
    <t>https://irbis-td.ru/upload/iblock/fa7/fa7641925a4d2d107cc757505cd62937.png</t>
  </si>
  <si>
    <t>https://irbis-td.ru/upload/iblock/d89/d892a1d0512f21b264a20983201d94fb.png</t>
  </si>
  <si>
    <t>https://irbis-td.ru/upload/iblock/018/018b6af8d669baef1363350f1fa733f9.png</t>
  </si>
  <si>
    <t>https://irbis-td.ru/upload/iblock/b56/b56c4d4fee2aedebb0e65a5cce516e37.png</t>
  </si>
  <si>
    <t>https://irbis-td.ru/upload/iblock/4d1/4d18615b41c7b0d44b70f1c6549e1fd6.png</t>
  </si>
  <si>
    <t>https://irbis-td.ru/upload/iblock/336/33682edd566ea90242c157f4b63c59d6.png</t>
  </si>
  <si>
    <t>https://irbis-td.ru/upload/iblock/1ee/1ee161b292dc395aa17476006e064609.png</t>
  </si>
  <si>
    <t>https://irbis-td.ru/upload/iblock/585/585607adea72e37a53283cbc93c08a48.png</t>
  </si>
  <si>
    <t>https://irbis-td.ru/upload/iblock/7fd/7fd75417d8b3c10e67f64502402582a3.png</t>
  </si>
  <si>
    <t>https://irbis-td.ru/upload/iblock/817/81723a81ee8ca45bb8540cb6d21e84d1.png</t>
  </si>
  <si>
    <t>https://irbis-td.ru/upload/iblock/1ba/1ba845237710506f7f02e13806306e97.png</t>
  </si>
  <si>
    <t>https://irbis-td.ru/upload/iblock/cf1/cf117b2f9b6202b3ce0519d104635b20.png</t>
  </si>
  <si>
    <t>https://irbis-td.ru/upload/iblock/219/219de3a67371f0db5fe69ee4a44ef250.png</t>
  </si>
  <si>
    <t>https://irbis-td.ru/upload/iblock/594/594a7aec9b3232f67c8320ea97460c75.png</t>
  </si>
  <si>
    <t>https://irbis-td.ru/upload/iblock/eb5/eb5020370c0002b9511737c31d928f44.png</t>
  </si>
  <si>
    <t>https://irbis-td.ru/upload/iblock/72d/72dc079e8b80ce1be3eb9efb8538d964.png</t>
  </si>
  <si>
    <t>https://irbis-td.ru/upload/iblock/b55/b5572babc37df394c434d09ad9bdf0ce.png</t>
  </si>
  <si>
    <t>https://irbis-td.ru/upload/iblock/03e/03e8729103ff8958c43924d2824e14c7.png</t>
  </si>
  <si>
    <t>https://irbis-td.ru/upload/iblock/b92/b928fdb0b4c992089c155ed79af1d970.png</t>
  </si>
  <si>
    <t>https://irbis-td.ru/upload/iblock/956/956dc34b071cc1d029d704237d7d0522.png</t>
  </si>
  <si>
    <t>https://irbis-td.ru/upload/iblock/d77/d77f9d3b3aacd7e04f679a29327a3357.png</t>
  </si>
  <si>
    <t>https://irbis-td.ru/upload/iblock/f6b/f6b6647a4d3168152f040e0f83492a7d.png</t>
  </si>
  <si>
    <t>https://irbis-td.ru/upload/iblock/027/027d100f0800de9dc1e0cd3a70aca84d.png</t>
  </si>
  <si>
    <t>https://irbis-td.ru/upload/iblock/720/7206ca0cf4cddbc84cf9761a6c7fd925.png</t>
  </si>
  <si>
    <t>https://irbis-td.ru/upload/iblock/75b/75bb90ae6bf7b37230bba081ab8e2401.png</t>
  </si>
  <si>
    <t>https://irbis-td.ru/upload/iblock/601/601bb9086718699ee56695e09523a5de.png</t>
  </si>
  <si>
    <t>https://irbis-td.ru/upload/iblock/87a/87a620487cad621178282f6a17736287.png</t>
  </si>
  <si>
    <t>https://irbis-td.ru/upload/iblock/3f7/3f78a9d83e4dfd16d3a9b1db5ec78524.png</t>
  </si>
  <si>
    <t>https://irbis-td.ru/upload/iblock/e35/e3574a5e6fff0abab78c1754eb83ab11.png</t>
  </si>
  <si>
    <t>https://irbis-td.ru/upload/iblock/447/447e00d8ae42972c35c06fe4ed597e0f.png</t>
  </si>
  <si>
    <t>https://irbis-td.ru/upload/iblock/a9d/a9d9853a70fa294bb74809029c6a525d.png</t>
  </si>
  <si>
    <t>https://irbis-td.ru/upload/iblock/fca/fcabe64b017280aaafc11f2590fdcd99.png</t>
  </si>
  <si>
    <t>https://irbis-td.ru/upload/iblock/d9c/d9cf09f2eeba1158d9b92cebdcb7daee.png</t>
  </si>
  <si>
    <t>https://irbis-td.ru/upload/iblock/c2c/c2c605888d411bea610a5edf186990a8.png</t>
  </si>
  <si>
    <t>https://irbis-td.ru/upload/iblock/5d2/5d2d9cb12407bd1c385e86aef26e4adb.png</t>
  </si>
  <si>
    <t>https://irbis-td.ru/upload/iblock/e3f/ywzy0baarhhb1nf7c90epbwbcxanp12j.png</t>
  </si>
  <si>
    <t>https://irbis-td.ru/upload/iblock/c4b/c4b86f787767bc666820cef18b086b88.png</t>
  </si>
  <si>
    <t>https://irbis-td.ru/upload/iblock/756/756af1e7a5b906e6ee4e22e092507838.png</t>
  </si>
  <si>
    <t>https://irbis-td.ru/upload/iblock/ea7/ea782ec316de543491368ef2be844242.png</t>
  </si>
  <si>
    <t>https://irbis-td.ru/upload/iblock/108/1080144df566e623e54555856e29d683.png</t>
  </si>
  <si>
    <t>https://irbis-td.ru/upload/iblock/3dd/3dd7634b011a2fe8f2e42a56787502b3.png</t>
  </si>
  <si>
    <t>https://irbis-td.ru/upload/iblock/ae3/ae3e8ee296a8f702ff9d4a4bd93e664b.png</t>
  </si>
  <si>
    <t>https://irbis-td.ru/upload/iblock/feb/febba003ff39702c3f81347982bf2ff9.png</t>
  </si>
  <si>
    <t>https://irbis-td.ru/upload/iblock/c70/c70f85d86cf1af8410372dc5c99d5096.png</t>
  </si>
  <si>
    <t>https://irbis-td.ru/upload/iblock/0b8/0b8b2d99c15773d4c977d388a37b6e22.png</t>
  </si>
  <si>
    <t>https://irbis-td.ru/upload/iblock/bb5/bb5c189ea66249c0ea56dc2cb373f9e2.png</t>
  </si>
  <si>
    <t>https://irbis-td.ru/upload/iblock/94b/94b04a5fbe3d8f95cd3a0abe75438a83.png</t>
  </si>
  <si>
    <t>https://irbis-td.ru/upload/iblock/765/765b536a8b98801d35861bb4cabfeef0.png</t>
  </si>
  <si>
    <t>https://irbis-td.ru/upload/iblock/942/942a0918a054239df6aaff6e781ac108.png</t>
  </si>
  <si>
    <t>https://irbis-td.ru/upload/iblock/e35/e35724620902d36d805cfd8940ce8315.jpg</t>
  </si>
  <si>
    <t>https://irbis-td.ru/upload/iblock/71e/71ec24f7e71ae3aef8ce36fdfdc3fd6d.png</t>
  </si>
  <si>
    <t>https://irbis-td.ru/upload/iblock/87a/87a33317fe5e183b5482914cfa71db2e.png</t>
  </si>
  <si>
    <t>https://irbis-td.ru/upload/iblock/488/488db1fedab90f04b40a17f32f0e7c98.png</t>
  </si>
  <si>
    <t>https://irbis-td.ru/upload/iblock/234/234fad8e94dd21833bb6c5f960d9aa56.png</t>
  </si>
  <si>
    <t>https://irbis-td.ru/upload/iblock/28e/28e062e5ee07d6896b2a3d0ec54bfd1d.png</t>
  </si>
  <si>
    <t>https://irbis-td.ru/upload/iblock/c68/c680c0c66887a17704a3ab0e8aa4bed0.png</t>
  </si>
  <si>
    <t>https://irbis-td.ru/upload/iblock/0d9/0d96b240262c4f4be58bed57814fa6b3.png</t>
  </si>
  <si>
    <t>https://irbis-td.ru/upload/iblock/240/240eed5c8319743aff5190f28882220e.png</t>
  </si>
  <si>
    <t>https://irbis-td.ru/upload/iblock/21f/21f6f1d604adbee3d592eba598278dc9.png</t>
  </si>
  <si>
    <t>https://irbis-td.ru/upload/iblock/1a3/1a3a914a890d7b8e6e410ed3f537c816.png</t>
  </si>
  <si>
    <t>https://irbis-td.ru/upload/iblock/5c5/5c52bcfad6ec040a1eaa214727cfc193.png</t>
  </si>
  <si>
    <t>https://irbis-td.ru/upload/iblock/875/8757582b47cbb8b85ab09576f5c2f68d.png</t>
  </si>
  <si>
    <t>https://irbis-td.ru/upload/iblock/564/5649d093aa5f0f281059b20a6c4fd13d.png</t>
  </si>
  <si>
    <t>https://irbis-td.ru/upload/iblock/d94/d94ea640923058ffbc1a92aae89021ad.png</t>
  </si>
  <si>
    <t>https://irbis-td.ru/upload/iblock/f1a/f1af35daf2942ab71b920bbdb68a8a0a.png</t>
  </si>
  <si>
    <t>https://irbis-td.ru/upload/iblock/7db/7db4739c18c222f2477ccc980e90d8a6.png</t>
  </si>
  <si>
    <t>https://irbis-td.ru/upload/iblock/ec8/ec8a2cff6980c9e39de0c3695fabd46a.png</t>
  </si>
  <si>
    <t>https://irbis-td.ru/upload/iblock/89d/89d2427c0eacdb2bff64c34ec399b7a8.png</t>
  </si>
  <si>
    <t>https://irbis-td.ru/upload/iblock/53a/53a701e98b2f7641c2ea7de5bbfe6782.png</t>
  </si>
  <si>
    <t>https://irbis-td.ru/upload/iblock/3f9/3f9aa7b5731374310825b79790938516.png</t>
  </si>
  <si>
    <t>https://irbis-td.ru/upload/iblock/624/62499efc21b46224d8f883220c940195.png</t>
  </si>
  <si>
    <t>https://irbis-td.ru/upload/iblock/11b/11bb5553f1853f29cc36e6bd47f5547c.png</t>
  </si>
  <si>
    <t>https://irbis-td.ru/upload/iblock/9ec/9ece62d2a924672b33554e9747e52221.png</t>
  </si>
  <si>
    <t>https://irbis-td.ru/upload/iblock/40c/40cd10efaf496ab8c2bc6ec72d295bbd.png</t>
  </si>
  <si>
    <t>https://irbis-td.ru/upload/iblock/c64/c64965ceb18aad8bee527519268a013d.png</t>
  </si>
  <si>
    <t>https://irbis-td.ru/upload/iblock/f0c/f0ce4125fa414b1e9619525c9ff72495.png</t>
  </si>
  <si>
    <t>https://irbis-td.ru/upload/iblock/384/384f03c3f346b8843aeedbff94d7043a.png</t>
  </si>
  <si>
    <t>https://irbis-td.ru/upload/iblock/a7c/a7cf7427ded1bfb560d3dc28b71b2378.png</t>
  </si>
  <si>
    <t>https://irbis-td.ru/upload/iblock/b1c/b1c8b1a00203c23890d1df2fbb26bc65.png</t>
  </si>
  <si>
    <t>https://irbis-td.ru/upload/iblock/c44/c44325daece34c93eeb33e8f3ccb0c85.png</t>
  </si>
  <si>
    <t>https://irbis-td.ru/upload/iblock/92f/92f5e181176058ce9fe1f1b76200725e.png</t>
  </si>
  <si>
    <t>https://irbis-td.ru/upload/iblock/9ce/9ce4fb511ae567df8035d50972496e7d.png</t>
  </si>
  <si>
    <t>https://irbis-td.ru/upload/iblock/bf3/bf36d56cde0353d8574ad81cf1fee1b0.png</t>
  </si>
  <si>
    <t>https://irbis-td.ru/upload/iblock/840/8406471998a701cae2b08c5864c1319b.png</t>
  </si>
  <si>
    <t>https://irbis-td.ru/upload/iblock/303/3039ec3c466e63cb31e1c6e580f2713a.png</t>
  </si>
  <si>
    <t>https://irbis-td.ru/upload/iblock/031/0313f54170417471d632a03800cbfde3.png</t>
  </si>
  <si>
    <t>https://irbis-td.ru/upload/iblock/71d/71d739fe2d5c5258a0040f3e059cc854.png</t>
  </si>
  <si>
    <t>https://irbis-td.ru/upload/iblock/7cc/7cce897cf36d20cbbbb39969f73fcc57.png</t>
  </si>
  <si>
    <t>https://irbis-td.ru/upload/iblock/2aa/2aa02ecf4e168262a38c33079b6e25fa.png</t>
  </si>
  <si>
    <t>https://irbis-td.ru/upload/iblock/a25/a25dce00e966ba1e228a269eaace3fbf.png</t>
  </si>
  <si>
    <t>https://irbis-td.ru/upload/iblock/965/965e5d7aeb8e421742894d8118799d8e.png</t>
  </si>
  <si>
    <t>https://irbis-td.ru/upload/iblock/8e0/8e0c1e161ecc6ba7be39084881fa26fe.png</t>
  </si>
  <si>
    <t>https://irbis-td.ru/upload/iblock/5e7/5e7a08772f0b9a485d1af93400fee3dc.png</t>
  </si>
  <si>
    <t>https://irbis-td.ru/upload/iblock/2e7/2e7a12c022f84d254d30f9cea8666335.png</t>
  </si>
  <si>
    <t>https://irbis-td.ru/upload/iblock/c1b/c1bd59968bf0e5abf76066f9033cdeea.png</t>
  </si>
  <si>
    <t>https://irbis-td.ru/upload/iblock/0a2/0a28a96dffd71683aad1007097015d3c.png</t>
  </si>
  <si>
    <t>https://irbis-td.ru/upload/iblock/76c/76c2853cd0cd4aa7a27c5865e1a4fe9e.png</t>
  </si>
  <si>
    <t>https://irbis-td.ru/upload/iblock/7db/7db251a4b82a35c26da329e63bc8a1e8.png</t>
  </si>
  <si>
    <t>https://irbis-td.ru/upload/iblock/6e2/6e2c024a2cb7067729724b17454e39f9.png</t>
  </si>
  <si>
    <t>https://irbis-td.ru/upload/iblock/592/592f31de7b22b9396504f5cd773e8452.png</t>
  </si>
  <si>
    <t>https://irbis-td.ru/upload/iblock/312/312276a5debf1e26b98f8f87df6a3acc.png</t>
  </si>
  <si>
    <t>https://irbis-td.ru/upload/iblock/be4/be41f2399bb3c830e1a7665479bc5fd7.png</t>
  </si>
  <si>
    <t>https://irbis-td.ru/upload/iblock/c8b/c8bc43a0c308d278f767aec8f99e4828.png</t>
  </si>
  <si>
    <t>https://irbis-td.ru/upload/iblock/882/88269e978e008002af276225c3068626.png</t>
  </si>
  <si>
    <t>https://irbis-td.ru/upload/iblock/73f/73f68cb6a58ed25694944e984637dce3.png</t>
  </si>
  <si>
    <t>https://irbis-td.ru/upload/iblock/aef/aef209723ab5c2b291ad2d654f666c66.png</t>
  </si>
  <si>
    <t>https://irbis-td.ru/upload/iblock/673/6739cc783991cc891984e10abd1cc2cc.png</t>
  </si>
  <si>
    <t>https://irbis-td.ru/upload/iblock/931/931d38248ee9fa26194469af48b6d421.png</t>
  </si>
  <si>
    <t>https://irbis-td.ru/upload/iblock/2af/2afde51579752e7b2917e8e817a1cae2.png</t>
  </si>
  <si>
    <t>https://irbis-td.ru/upload/iblock/74b/74bb09eb489f366b35deee01153a6264.png</t>
  </si>
  <si>
    <t>https://irbis-td.ru/upload/iblock/8b9/8b9ba2667f8efd88ddb72fa3e18a8637.png</t>
  </si>
  <si>
    <t>https://irbis-td.ru/upload/iblock/9f2/9f2b2940a420c468c68ccde75a4076a0.png</t>
  </si>
  <si>
    <t>https://irbis-td.ru/upload/iblock/c1d/c1d4da8c7a959f56af608be5dae0ff66.png</t>
  </si>
  <si>
    <t>https://irbis-td.ru/upload/iblock/fbb/fbbe7e6a125e9ea1b5d06a600bb187a0.png</t>
  </si>
  <si>
    <t>https://irbis-td.ru/upload/iblock/faf/faf4e1b7b8d847779141f33c6cf2d61f.png</t>
  </si>
  <si>
    <t>https://irbis-td.ru/upload/iblock/53e/53e18e19431604374b2c99779f8ce777.png</t>
  </si>
  <si>
    <t>https://irbis-td.ru/upload/iblock/747/747737580313db1b1b196e7c36e6eca7.png</t>
  </si>
  <si>
    <t>https://irbis-td.ru/upload/iblock/ac2/ac278e9122de999c6ede45ec02d192d1.png</t>
  </si>
  <si>
    <t>https://irbis-td.ru/upload/iblock/82d/82dc0102eb8df9e65cbd93d2050eef52.png</t>
  </si>
  <si>
    <t>https://irbis-td.ru/upload/iblock/db5/db500df4bff9a191b1fbc6360bd94822.png</t>
  </si>
  <si>
    <t>https://irbis-td.ru/upload/iblock/c40/c401ba60f3f402ae7ba19946f04483d8.png</t>
  </si>
  <si>
    <t>https://irbis-td.ru/upload/iblock/64d/64d0effb38ba0dcca0a1b22f3a10351a.png</t>
  </si>
  <si>
    <t>https://irbis-td.ru/upload/iblock/e13/e137c28b635fa7cb2045bb71df5ea1a1.png</t>
  </si>
  <si>
    <t>https://irbis-td.ru/upload/iblock/6ed/6ed2d259384a2059423150b886b795b7.png</t>
  </si>
  <si>
    <t>https://irbis-td.ru/upload/iblock/927/9275c4d7aee7722f5361c5eab8d5c452.png</t>
  </si>
  <si>
    <t>https://irbis-td.ru/upload/iblock/c8f/c8f382f3a05644300f15e6ecfb5d4d54.png</t>
  </si>
  <si>
    <t>https://irbis-td.ru/upload/iblock/4f8/4f8606a22d5bbf9c1e596c53c9f0dce1.png</t>
  </si>
  <si>
    <t>https://irbis-td.ru/upload/iblock/5d0/5d039f0a376b39546ca6d1e49948e2d7.png</t>
  </si>
  <si>
    <t>https://irbis-td.ru/upload/iblock/774/774b2207f8240dc255160cda431a4779.png</t>
  </si>
  <si>
    <t>https://irbis-td.ru/upload/iblock/b9b/b9b4775aaa6e50c8009fa9c9e3498ecf.png</t>
  </si>
  <si>
    <t>https://irbis-td.ru/upload/iblock/3de/3decfa5af00d7ffa61d1969ff590141b.png</t>
  </si>
  <si>
    <t>https://irbis-td.ru/upload/iblock/071/07199d7b478ea5a6fe0f9e541eda2046.png</t>
  </si>
  <si>
    <t>https://irbis-td.ru/upload/iblock/282/2829dadd2cdf1bd907d429927f477e99.png</t>
  </si>
  <si>
    <t>https://irbis-td.ru/upload/iblock/869/869722e2d6252b76afad91bfe4f21763.png</t>
  </si>
  <si>
    <t>https://irbis-td.ru/upload/iblock/385/38563f4f207d9cd441edae39f7622930.png</t>
  </si>
  <si>
    <t>https://irbis-td.ru/upload/iblock/b53/b536f5d8e796a16706e6b194c6323f45.png</t>
  </si>
  <si>
    <t>https://irbis-td.ru/upload/iblock/e0a/e0a3c4f596d4baebf9067c61cbe3ec2b.png</t>
  </si>
  <si>
    <t>https://irbis-td.ru/upload/iblock/bb4/bb433db3c50701b9ebeaa8fd1e1f9602.png</t>
  </si>
  <si>
    <t>https://irbis-td.ru/upload/iblock/e27/e27eb04a614d12581ad400f6751c7b0a.png</t>
  </si>
  <si>
    <t>https://irbis-td.ru/upload/iblock/329/329cc9baeefe4fabaeb57d64eb517053.png</t>
  </si>
  <si>
    <t>https://irbis-td.ru/upload/iblock/46e/46e9e8343cdf8c88fbbf04e81ed133c6.png</t>
  </si>
  <si>
    <t>https://irbis-td.ru/upload/iblock/83b/83bae868457f26def569c337cdb8ef29.png</t>
  </si>
  <si>
    <t>https://irbis-td.ru/upload/iblock/4ac/4ac659d2c75028e429699ef8c081ba19.png</t>
  </si>
  <si>
    <t>https://irbis-td.ru/upload/iblock/9e7/9e788ed332b85385fe9412ed33267fb0.png</t>
  </si>
  <si>
    <t>https://irbis-td.ru/upload/iblock/236/236c094968e44163fdb1e78bf67f13a6.png</t>
  </si>
  <si>
    <t>https://irbis-td.ru/upload/iblock/595/595e9a56135aa6220d3970f1d62ca356.png</t>
  </si>
  <si>
    <t>https://irbis-td.ru/upload/iblock/c81/c81111fdeea8d76c8d0ec55ded440ae2.png</t>
  </si>
  <si>
    <t>https://irbis-td.ru/upload/iblock/f35/f35a22cf0e43f58823f5188d28b14322.png</t>
  </si>
  <si>
    <t>https://irbis-td.ru/upload/iblock/f18/f183f1262e3372e89d78446b95fcb3cf.png</t>
  </si>
  <si>
    <t>https://irbis-td.ru/upload/iblock/e38/e38957eef26ec3426676e7c9539c600b.png</t>
  </si>
  <si>
    <t>https://irbis-td.ru/upload/iblock/8fc/8fc2801782df1b64543e928cb03f2686.png</t>
  </si>
  <si>
    <t>https://irbis-td.ru/upload/iblock/e76/e7601d83a882f98532683c4c02752a1c.png</t>
  </si>
  <si>
    <t>https://irbis-td.ru/upload/iblock/c6e/c6ebd237a1364a8fc3526687b8c3ebf1.png</t>
  </si>
  <si>
    <t>https://irbis-td.ru/upload/iblock/390/390861c4c4df3c67ea15160558f104e3.png</t>
  </si>
  <si>
    <t>https://irbis-td.ru/upload/iblock/ef7/ef7f0a155d049687c6b70a3979618485.png</t>
  </si>
  <si>
    <t>https://irbis-td.ru/upload/iblock/8bb/8bbd28f19f81f4345885fe3a2fc426eb.png</t>
  </si>
  <si>
    <t>https://irbis-td.ru/upload/iblock/5f2/5f21870ae73b18bbf1595f7a6e3c988b.png</t>
  </si>
  <si>
    <t>https://irbis-td.ru/upload/iblock/5b3/5b3f1fd683f7fa83016ae18f6f008158.png</t>
  </si>
  <si>
    <t>https://irbis-td.ru/upload/iblock/529/5296611ad7d01094d0e77f04d4af417a.png</t>
  </si>
  <si>
    <t>https://irbis-td.ru/upload/iblock/add/adde3789a79e9a5ff0304ac28e728b1b.png</t>
  </si>
  <si>
    <t>https://irbis-td.ru/upload/iblock/750/750bbfc50843c55c4409f8bb548d050a.png</t>
  </si>
  <si>
    <t>https://irbis-td.ru/upload/iblock/e20/e209b48fc8e1cde15d3ecec1c84fe462.png</t>
  </si>
  <si>
    <t>https://irbis-td.ru/upload/iblock/cf1/cf1de7723ec8512e707e06de5f865895.png</t>
  </si>
  <si>
    <t>https://irbis-td.ru/upload/iblock/3a4/3a4739a860eb0bc693e7ab2a5eb89af1.png</t>
  </si>
  <si>
    <t>https://irbis-td.ru/upload/iblock/700/700dca9b7cba721553f0ba7e3d82bab5.png</t>
  </si>
  <si>
    <t>https://irbis-td.ru/upload/iblock/7cd/7cd09d5e4955c34773307b20fa7e37b3.png</t>
  </si>
  <si>
    <t>https://irbis-td.ru/upload/iblock/283/283a586dd7d97104c66520027326af7e.png</t>
  </si>
  <si>
    <t>https://irbis-td.ru/upload/iblock/2d2/2d2b4a78fa29b8ecebc6a76698c76000.png</t>
  </si>
  <si>
    <t>https://irbis-td.ru/upload/iblock/7d7/7d70540d301851d908a422451ccd9b2a.png</t>
  </si>
  <si>
    <t>https://irbis-td.ru/upload/iblock/601/601a80fe5aae74ff883e4db439a77fdb.png</t>
  </si>
  <si>
    <t>https://irbis-td.ru/upload/iblock/e8a/e8aa76cc723a93dad81833665a10a657.png</t>
  </si>
  <si>
    <t>https://irbis-td.ru/upload/iblock/9e2/9e298321c4a20bcf297178b312fed786.png</t>
  </si>
  <si>
    <t>https://irbis-td.ru/upload/iblock/75e/75e84a82de91c5efc7d05a7d51234b3f.png</t>
  </si>
  <si>
    <t>https://irbis-td.ru/upload/iblock/562/5628d34981543588c9fb36b5bb9d358f.png</t>
  </si>
  <si>
    <t>https://irbis-td.ru/upload/iblock/7ac/7ac37fbd5d1d09ae20de924acb8a67a7.png</t>
  </si>
  <si>
    <t>https://irbis-td.ru/upload/iblock/cf5/cf58b2e1d5208e9ffd0421c1633f1bdd.png</t>
  </si>
  <si>
    <t>https://irbis-td.ru/upload/iblock/46e/46eeff4e309c1433b9bc3f3ce229a06f.png</t>
  </si>
  <si>
    <t>https://irbis-td.ru/upload/iblock/229/22995bd699b667e3753f1c84eb7a2e06.png</t>
  </si>
  <si>
    <t>https://irbis-td.ru/upload/iblock/8a3/8a351ff24514867b49888f51ab8109ad.jpg</t>
  </si>
  <si>
    <t>https://irbis-td.ru/upload/iblock/661/661768eda217515b517d871907a2bf4f.jpg</t>
  </si>
  <si>
    <t>https://irbis-td.ru/upload/iblock/b66/b66a05b0e7e527f91b927d75a240bc54.jpg</t>
  </si>
  <si>
    <t>https://irbis-td.ru/upload/iblock/c53/c53027301f0eb47b936e80d8f7798d02.jpg</t>
  </si>
  <si>
    <t>https://irbis-td.ru/upload/iblock/1d0/1d08559004b9385c6e6a8cd0cd61b4d3.jpg</t>
  </si>
  <si>
    <t>https://irbis-td.ru/upload/iblock/eb8/eb8d9f79d2db0e9291f413e552348f6a.jpg</t>
  </si>
  <si>
    <t>https://irbis-td.ru/upload/iblock/1dc/1dcbe1787453f18ccc0854545931fb08.jpg</t>
  </si>
  <si>
    <t>https://irbis-td.ru/upload/iblock/1aa/1aa4ac82fe4d3533db322e85f0a58e47.png</t>
  </si>
  <si>
    <t>https://irbis-td.ru/upload/iblock/78b/78b77cf9f289969656bedb3ca7964f5c.png</t>
  </si>
  <si>
    <t>https://irbis-td.ru/upload/iblock/b7d/b7d21523efd6fa3429e41bf181583bc1.png</t>
  </si>
  <si>
    <t>https://irbis-td.ru/upload/iblock/52a/52a524e752b2f57c8b039e3f709eda3a.jpg</t>
  </si>
  <si>
    <t>https://irbis-td.ru/upload/iblock/ba5/ba5cc1fd16b9a4950be2ef5803c9491b.jpg</t>
  </si>
  <si>
    <t>https://irbis-td.ru/upload/iblock/483/483e25c8c199af50705f710c00a29025.png</t>
  </si>
  <si>
    <t>https://irbis-td.ru/upload/iblock/cd8/cd8b14a9d6583984c1c020ae556364dc.png</t>
  </si>
  <si>
    <t>https://irbis-td.ru/upload/iblock/bbf/bbf3f2d182856bc00a647ad88a06a229.png</t>
  </si>
  <si>
    <t>https://irbis-td.ru/upload/iblock/156/15690599819d101bb4b7f2898f57b7fd.png</t>
  </si>
  <si>
    <t>https://irbis-td.ru/upload/iblock/c42/c426fea2ce27247acdf0523bb3a7408d.png</t>
  </si>
  <si>
    <t>https://irbis-td.ru/upload/iblock/d75/d751bccb559fb777b0153e333759ba57.png</t>
  </si>
  <si>
    <t>https://irbis-td.ru/upload/iblock/b2a/b2a5140b8051ecd30d49aefc22b4c002.png</t>
  </si>
  <si>
    <t>https://irbis-td.ru/upload/iblock/b90/b9083190269eda9d801389334e231b4f.png</t>
  </si>
  <si>
    <t>https://irbis-td.ru/upload/iblock/50a/50a7dfffff34e77a12ac9b1848eb5445.png</t>
  </si>
  <si>
    <t>https://irbis-td.ru/upload/iblock/a85/a851c51b92a6ec35ab6c26a3f25ab2bd.png</t>
  </si>
  <si>
    <t>https://irbis-td.ru/upload/iblock/a52/a52eea54e6dee87ff15ffe4041ae2dc9.png</t>
  </si>
  <si>
    <t>https://irbis-td.ru/upload/iblock/bc1/bc1fe914db55a9f4d24b9db33134e637.png</t>
  </si>
  <si>
    <t>https://irbis-td.ru/upload/iblock/b6b/b6b35800547fcddc9b35e7aca47a5a70.png</t>
  </si>
  <si>
    <t>https://irbis-td.ru/upload/iblock/6d3/6d3bf810545b123ae4d2fc794c3b8cd8.png</t>
  </si>
  <si>
    <t>https://irbis-td.ru/upload/iblock/90c/90c3d5285cae0cf72f0a6f85cc25ecda.png</t>
  </si>
  <si>
    <t>https://irbis-td.ru/upload/iblock/fc1/fc14570b50875664a172ba8dfd6e30f3.png</t>
  </si>
  <si>
    <t>https://irbis-td.ru/upload/iblock/3a5/3a57e4fe1cd266130fcc9ce0790d15fb.png</t>
  </si>
  <si>
    <t>https://irbis-td.ru/upload/iblock/bd8/bd83552234e83ae50d4f8a6a48d4417e.png</t>
  </si>
  <si>
    <t>https://irbis-td.ru/upload/iblock/43a/43a806d34ac10940d3b7db50411e332d.png</t>
  </si>
  <si>
    <t>https://irbis-td.ru/upload/iblock/5ed/5eda43fa45d142d4aedadf5b02f407b8.png</t>
  </si>
  <si>
    <t>https://irbis-td.ru/upload/iblock/dc3/dc3b80e266069ccfbd6745326b2bd05a.png</t>
  </si>
  <si>
    <t>https://irbis-td.ru/upload/iblock/ec6/ec653f18b62200cdc91c0ff56bb0402e.png</t>
  </si>
  <si>
    <t>https://irbis-td.ru/upload/iblock/83e/83e65157fd8c2ba7158736fdc972170d.png</t>
  </si>
  <si>
    <t>https://irbis-td.ru/upload/iblock/640/6405990da090bef839fbc71d146fc4d0.png</t>
  </si>
  <si>
    <t>https://irbis-td.ru/upload/iblock/abe/abe40297bdb0a7b1ff27b567a21bde2f.png</t>
  </si>
  <si>
    <t>https://irbis-td.ru/upload/iblock/5b9/5b97632cae4868c62adc51324a3b41fa.png</t>
  </si>
  <si>
    <t>https://irbis-td.ru/upload/iblock/3c9/3c9ab35fd6afd6f9305165b2c01109b9.png</t>
  </si>
  <si>
    <t>https://irbis-td.ru/upload/iblock/cfc/cfcc0c6176ade9fbb274bb61ddf3b008.png</t>
  </si>
  <si>
    <t>https://irbis-td.ru/upload/iblock/347/3474cfb3831d603d701d0349e3f87c7a.png</t>
  </si>
  <si>
    <t>https://irbis-td.ru/upload/iblock/6a1/6a1ad414656c74f7a3427da49de07123.png</t>
  </si>
  <si>
    <t>https://irbis-td.ru/upload/iblock/1f5/1f595923c13b017a0dff64d559d447aa.png</t>
  </si>
  <si>
    <t>https://irbis-td.ru/upload/iblock/53f/53f2a1e131f3940a787a946531959ed7.png</t>
  </si>
  <si>
    <t>https://irbis-td.ru/upload/iblock/2ea/2ea756689f53e42377009e586db26d65.png</t>
  </si>
  <si>
    <t>https://irbis-td.ru/upload/iblock/ee6/ee64bd088214c5d3926a7bfda2572d41.png</t>
  </si>
  <si>
    <t>https://irbis-td.ru/upload/iblock/5a2/5a26fe2de4f46a8164d7ac38737f23c5.png</t>
  </si>
  <si>
    <t>https://irbis-td.ru/upload/iblock/dcd/dcd38ed54fd624cf8c413e80d8fa1118.png</t>
  </si>
  <si>
    <t>https://irbis-td.ru/upload/iblock/ac4/ac464deed5d956f7d98e0abbb6bd4a28.png</t>
  </si>
  <si>
    <t>https://irbis-td.ru/upload/iblock/c99/c99a86d6dfcdd17ae9e741ddbd186ffa.png</t>
  </si>
  <si>
    <t>https://irbis-td.ru/upload/iblock/f7b/f7b5a5eb55c8936d5b89c2b405c512a2.png</t>
  </si>
  <si>
    <t>https://irbis-td.ru/upload/iblock/4f4/4f4ff107e32b77c1ed2df67716cff8e3.png</t>
  </si>
  <si>
    <t>https://irbis-td.ru/upload/iblock/8d4/8d48fd1427fac508db7ddecbed2b4632.png</t>
  </si>
  <si>
    <t>https://irbis-td.ru/upload/iblock/41e/41edaea0a0e8c1837a903ddd83d8cde4.png</t>
  </si>
  <si>
    <t>https://irbis-td.ru/upload/iblock/bee/beeccccdd788fb1143556dd9df35a1f8.png</t>
  </si>
  <si>
    <t>https://irbis-td.ru/upload/iblock/54f/54f54981881a861c5f98b8276ccf88db.png</t>
  </si>
  <si>
    <t>https://irbis-td.ru/upload/iblock/2c2/2c2d9f5bff03a0a28eb694dee14e46bb.png</t>
  </si>
  <si>
    <t>https://irbis-td.ru/upload/iblock/142/142629dc7edf3491634a06d0d317afcd.png</t>
  </si>
  <si>
    <t>https://irbis-td.ru/upload/iblock/d4f/d4f044dca6a95c2c6071211c74793e21.png</t>
  </si>
  <si>
    <t>https://irbis-td.ru/upload/iblock/904/90486dfd549f91fc4e5a7a5f384be52e.png</t>
  </si>
  <si>
    <t>https://irbis-td.ru/upload/iblock/91a/91ad4c3afb96abc100ae1dcd5632860d.png</t>
  </si>
  <si>
    <t>https://irbis-td.ru/upload/iblock/e77/e778552239b7ef84dc2a52984bbe9929.png</t>
  </si>
  <si>
    <t>https://irbis-td.ru/upload/iblock/5f1/5f1ed8807db7e9961356df46aa4419fe.png</t>
  </si>
  <si>
    <t>https://irbis-td.ru/upload/iblock/591/591430cfcd89379d0c465223033b8cf9.png</t>
  </si>
  <si>
    <t>https://irbis-td.ru/upload/iblock/61c/61c0d0cbb9b456ac4866c13aba9dfe49.png</t>
  </si>
  <si>
    <t>https://irbis-td.ru/upload/iblock/e6a/e6aec7bca9a15e860e71a8e440062a6d.png</t>
  </si>
  <si>
    <t>https://irbis-td.ru/upload/iblock/3cb/3cb64963a19d10bccab12097d6eafc2b.png</t>
  </si>
  <si>
    <t>https://irbis-td.ru/upload/iblock/e19/e1974177fdbbc5991928325e6d9987ef.png</t>
  </si>
  <si>
    <t>https://irbis-td.ru/upload/iblock/7d0/7d0c46c0992fbb0f37bf2b2716a5d2ca.png</t>
  </si>
  <si>
    <t>https://irbis-td.ru/upload/iblock/832/83202c49ad887ec4dc9b667bdcc1f973.png</t>
  </si>
  <si>
    <t>https://irbis-td.ru/upload/iblock/5c2/5c27a61d1e92074fdbc5946abd10a905.png</t>
  </si>
  <si>
    <t>https://irbis-td.ru/upload/iblock/8a4/8a475b49e8726d948c3595acfe97e33f.png</t>
  </si>
  <si>
    <t>https://irbis-td.ru/upload/iblock/340/34087fd5f5b96ee37452a183daff021a.png</t>
  </si>
  <si>
    <t>https://irbis-td.ru/upload/iblock/b1b/b1b2558cff52785be2c2eedad80c800b.png</t>
  </si>
  <si>
    <t>https://irbis-td.ru/upload/iblock/88c/88cafdd9139dcf63e37d319722282303.png</t>
  </si>
  <si>
    <t>https://irbis-td.ru/upload/iblock/d03/d039049ce6a823078264759a82013b80.png</t>
  </si>
  <si>
    <t>https://irbis-td.ru/upload/iblock/f06/f06e0055f835c288147879bb81a9b49d.png</t>
  </si>
  <si>
    <t>https://irbis-td.ru/upload/iblock/9ae/9ae2468be7f0b6065478b8aff6872a0c.png</t>
  </si>
  <si>
    <t>https://irbis-td.ru/upload/iblock/293/293790f50480895761394c70347c9091.png</t>
  </si>
  <si>
    <t>https://irbis-td.ru/upload/iblock/a60/a60910b04fd92619e100cb824b2b5425.png</t>
  </si>
  <si>
    <t>https://irbis-td.ru/upload/iblock/014/014e2f0da130813a449aef9f225d413a.png</t>
  </si>
  <si>
    <t>https://irbis-td.ru/upload/iblock/6b4/6b49eb09c28b1218528058caf1cc35ac.png</t>
  </si>
  <si>
    <t>https://irbis-td.ru/upload/iblock/48b/48bbb40ea8f0c54c0b3895f2b871e66e.png</t>
  </si>
  <si>
    <t>https://irbis-td.ru/upload/iblock/bc6/bc68c5611a903674a9436aba8591c731.png</t>
  </si>
  <si>
    <t>https://irbis-td.ru/upload/iblock/650/65013635d16d6e58e7dc77d5fd2c878c.png</t>
  </si>
  <si>
    <t>https://irbis-td.ru/upload/iblock/bf4/bf4c688ab060ad726921cd846d14379f.png</t>
  </si>
  <si>
    <t>https://irbis-td.ru/upload/iblock/dcf/dcf5ba25c21d15c1a2abb57bc765f710.png</t>
  </si>
  <si>
    <t>https://irbis-td.ru/upload/iblock/6e1/6e114467dbc48f7267d44bf03284dc3f.jpg</t>
  </si>
  <si>
    <t>https://irbis-td.ru/upload/iblock/3d5/3d5c19c467f640634dbb1616097b1ae1.png</t>
  </si>
  <si>
    <t>https://irbis-td.ru/upload/iblock/d7e/lqtms6c388f6x1zrkdyzdj4na5cwin7l.png</t>
  </si>
  <si>
    <t>https://irbis-td.ru/upload/iblock/3cd/cwpdb9mlm3ad2smnkw2lnn1sdv8q4kxh.png</t>
  </si>
  <si>
    <t>https://irbis-td.ru/upload/iblock/bbf/bbfbe45a450951d6bf9bd4a7d9876ba7.png</t>
  </si>
  <si>
    <t>https://irbis-td.ru/upload/iblock/6a6/6a6db9b7932d2864d8127e74e159adc5.png</t>
  </si>
  <si>
    <t>https://irbis-td.ru/upload/iblock/83f/83f2bd8dcaabf16c42e7e78b72826cc2.png</t>
  </si>
  <si>
    <t>https://irbis-td.ru/upload/iblock/f98/f9855ad88f0704a7c0366d1272f00cd7.png</t>
  </si>
  <si>
    <t>https://irbis-td.ru/upload/iblock/d77/d77b26b85bb6d87dc9b9268fd23ce586.png</t>
  </si>
  <si>
    <t>https://irbis-td.ru/upload/iblock/c01/c015df27f02021a882f9be0790e41924.png</t>
  </si>
  <si>
    <t>https://irbis-td.ru/upload/iblock/314/3149d8fd248e26f9f0a1de45febea5b4.PNG</t>
  </si>
  <si>
    <t>https://irbis-td.ru/upload/iblock/2ee/2eeffc174016ba86592e59fb4a1ec6c3.png</t>
  </si>
  <si>
    <t>https://irbis-td.ru/upload/iblock/1a5/1a5ae8f7ffc0037dbd6e1a1b1a07e521.png</t>
  </si>
  <si>
    <t>https://irbis-td.ru/upload/iblock/77f/77f0d0207a4acfd385fc1f892e875c2f.png</t>
  </si>
  <si>
    <t>https://irbis-td.ru/upload/iblock/574/574c183fe8e449d5bb4bb5216845f92c.png</t>
  </si>
  <si>
    <t>https://irbis-td.ru/upload/iblock/f75/f7510a7104228beb610dba5cda25db8a.png</t>
  </si>
  <si>
    <t>https://irbis-td.ru/upload/iblock/4f0/4f0eec47dd2a4caec4fa93f8cd3c2d2e.png</t>
  </si>
  <si>
    <t>https://irbis-td.ru/upload/iblock/6a9/6a96e0cad5bf37f6a081715074ee6a48.png</t>
  </si>
  <si>
    <t>https://irbis-td.ru/upload/iblock/5b8/5b8570d36eccc23a7706f2f43657e9f3.png</t>
  </si>
  <si>
    <t>https://irbis-td.ru/upload/iblock/3a3/3a38f5655211ace9bc127c5673300abe.png</t>
  </si>
  <si>
    <t>https://irbis-td.ru/upload/iblock/1ea/1eae0a27af67d5fb941090a31a390468.png</t>
  </si>
  <si>
    <t>https://irbis-td.ru/upload/iblock/931/9315b38f4b71715e1745374aff9d190f.png</t>
  </si>
  <si>
    <t>https://irbis-td.ru/upload/iblock/daf/dafc5ce325c6ec3623919095ee60ad79.png</t>
  </si>
  <si>
    <t>https://irbis-td.ru/upload/iblock/10f/10fab7f768479b9b9b94252ad8bc4fa4.png</t>
  </si>
  <si>
    <t>https://irbis-td.ru/upload/iblock/5c9/5c94aa760729ae967c8f9b7fb03b9b93.jpg</t>
  </si>
  <si>
    <t>https://irbis-td.ru/upload/iblock/e3a/e3aa3e879caf1af8126bd2a90ef5b337.jpg</t>
  </si>
  <si>
    <t>https://irbis-td.ru/upload/iblock/1f0/1f0f2b82c72c9421bd1310942dbdbef7.jpg</t>
  </si>
  <si>
    <t>https://irbis-td.ru/upload/iblock/984/984a3822c8b1a12bb11df24bdb38da00.png</t>
  </si>
  <si>
    <t>https://irbis-td.ru/upload/iblock/45b/45b8c1fcf38dea8c308b18c33f796222.jpg</t>
  </si>
  <si>
    <t>https://irbis-td.ru/upload/iblock/63d/63d3bd97b44316c89265d555d832c8d2.jpg</t>
  </si>
  <si>
    <t>https://irbis-td.ru/upload/iblock/564/564578751f28b3d283dda89ecb0a18f2.jpg</t>
  </si>
  <si>
    <t>https://irbis-td.ru/upload/iblock/5e8/5e87861a39936b882f9d4723d197d47f.jpg</t>
  </si>
  <si>
    <t>https://irbis-td.ru/upload/iblock/f4e/f4e78d73a55e5acb7a1af18bd9010430.jpg</t>
  </si>
  <si>
    <t>https://irbis-td.ru/upload/iblock/70a/70afba3b25cf4d0dbfb1464a663bfe32.png</t>
  </si>
  <si>
    <t>https://irbis-td.ru/upload/iblock/643/6439bed7e533f0fe588f258e6d368e4a.png</t>
  </si>
  <si>
    <t>https://irbis-td.ru/upload/iblock/31c/31c2c44ef9918f196b10ccd069bf4c78.png</t>
  </si>
  <si>
    <t>https://irbis-td.ru/upload/iblock/975/9758079f7af2b7bab6477b98b6ca459d.png</t>
  </si>
  <si>
    <t>https://irbis-td.ru/upload/iblock/34e/34e7ae342a350c05ad659b8ecdcc43cc.png</t>
  </si>
  <si>
    <t>https://irbis-td.ru/upload/iblock/996/996496ee053857ff4c30cee8cbfe16cb.jpg</t>
  </si>
  <si>
    <t>https://irbis-td.ru/upload/iblock/706/706f0895dd91cded0172ea1978f0e734.png</t>
  </si>
  <si>
    <t>https://irbis-td.ru/upload/iblock/bb5/bb590fdfe013b11f89fe895f33601c98.png</t>
  </si>
  <si>
    <t>https://irbis-td.ru/upload/iblock/c8f/c8fee2e84746b4ff8c9cbd965c033b4f.png</t>
  </si>
  <si>
    <t>https://irbis-td.ru/upload/iblock/d66/d6628b8cd230786bd31c3d7dadc27b6f.png</t>
  </si>
  <si>
    <t>https://irbis-td.ru/upload/iblock/c6b/c6b808b023155e9084b9a67e470da96a.png</t>
  </si>
  <si>
    <t>https://irbis-td.ru/upload/iblock/8e5/8e541ffddc7aa9dd768c48d4c85d9fde.png</t>
  </si>
  <si>
    <t>https://irbis-td.ru/upload/iblock/457/457b47dcf2f0d7e3dd85ba99367a2eb8.png</t>
  </si>
  <si>
    <t>https://irbis-td.ru/upload/iblock/eba/ebabd3e9e91830973612ba0a05f6b82f.png</t>
  </si>
  <si>
    <t>https://irbis-td.ru/upload/iblock/a67/a6791495a3a2137792263cb01c65d86a.png</t>
  </si>
  <si>
    <t>https://irbis-td.ru/upload/iblock/c8c/2xke44in1madi6zwawi11oik8k7uy3ej.JPG</t>
  </si>
  <si>
    <t>https://irbis-td.ru/upload/iblock/2ca/2ca103c3e7fc3443551ba9c562019246.png</t>
  </si>
  <si>
    <t>https://irbis-td.ru/upload/iblock/5ca/5ca2dbdaa87d5ea1d72c2595740c2167.png</t>
  </si>
  <si>
    <t>https://irbis-td.ru/upload/iblock/86d/86d6cba400c35194cbb32cf6a0985ba5.PNG</t>
  </si>
  <si>
    <t>https://irbis-td.ru/upload/iblock/89b/89b68650ae0b6a5a68739aa3ff996a56.png</t>
  </si>
  <si>
    <t>https://irbis-td.ru/upload/iblock/47f/47f51dede1b99d9027db0f6a495559ce.png</t>
  </si>
  <si>
    <t>https://irbis-td.ru/upload/iblock/5e2/5e232e6d6830c63069704bafe7b0a0f2.png</t>
  </si>
  <si>
    <t>https://irbis-td.ru/upload/iblock/cd1/cd15097bb0c36099fdfb837e57bc53e8.png</t>
  </si>
  <si>
    <t>https://irbis-td.ru/upload/iblock/736/73604dbe84173870a1d47eb1a7ca3642.png</t>
  </si>
  <si>
    <t>https://irbis-td.ru/upload/iblock/f61/f61bb9903e3cdd9547a277e897d7726d.png</t>
  </si>
  <si>
    <t>https://irbis-td.ru/upload/iblock/dc5/dc523b0eaf75be13aecea0e325f3e2f9.png</t>
  </si>
  <si>
    <t>https://irbis-td.ru/upload/iblock/747/74795dcd56b3beb05e5f5b055a1df914.png</t>
  </si>
  <si>
    <t>https://irbis-td.ru/upload/iblock/517/5170a6129567091d161dcf89720388d5.png</t>
  </si>
  <si>
    <t>https://irbis-td.ru/upload/iblock/a6b/a6bcdf82a30c3e5e14d2374dbe9575a2.png</t>
  </si>
  <si>
    <t>https://irbis-td.ru/upload/iblock/721/7210a18a6120f66a6ae7a73a9b7d66b1.jpg</t>
  </si>
  <si>
    <t>https://irbis-td.ru/upload/iblock/a53/a53c47f337c3d3c94b0909fbfece9fc4.png</t>
  </si>
  <si>
    <t>https://irbis-td.ru/upload/iblock/40a/40af652cb59e8395fef8aa13b3327df5.jpg</t>
  </si>
  <si>
    <t>https://irbis-td.ru/upload/iblock/a9a/a9a30a1723bc9726b2a0520c923d984e.png</t>
  </si>
  <si>
    <t>https://irbis-td.ru/upload/iblock/07f/07fecf54591467fd9c20115a8e5aaae6.png</t>
  </si>
  <si>
    <t>https://irbis-td.ru/upload/iblock/fc1/fc13ac5c43ee9432fc99eebf0d9a8eb9.jpg</t>
  </si>
  <si>
    <t>https://irbis-td.ru/upload/iblock/5f9/5f91b35cc7d3f0bd84680bdad56be389.png</t>
  </si>
  <si>
    <t>https://irbis-td.ru/upload/iblock/bed/bed96d09c3cc86946bbec2003127f460.jpg</t>
  </si>
  <si>
    <t>https://irbis-td.ru/upload/iblock/1f6/1f69eff91fb43fad4a925df96fbc4ec2.png</t>
  </si>
  <si>
    <t>https://irbis-td.ru/upload/iblock/710/710d0ae7714e2bcd00d9f4174f075806.png</t>
  </si>
  <si>
    <t>https://irbis-td.ru/upload/iblock/e45/e4571727b7d0a5cb74f5af164467c28c.jpg</t>
  </si>
  <si>
    <t>https://irbis-td.ru/upload/iblock/6eb/6eb964023884adfeaf59db76efd3a26c.jpg</t>
  </si>
  <si>
    <t>https://irbis-td.ru/upload/iblock/2f6/2f62d5eca1ca795595a9bcc12cca8e8a.png</t>
  </si>
  <si>
    <t>https://irbis-td.ru/upload/iblock/9c8/9c8f4fb1c128a9ac303bc5177bd55a53.jpg</t>
  </si>
  <si>
    <t>https://irbis-td.ru/upload/iblock/09b/09bf565baf9fa67dfe57896b215f4610.jpg</t>
  </si>
  <si>
    <t>https://irbis-td.ru/upload/iblock/63e/63e301b85753a290618011879b403fba.jpg</t>
  </si>
  <si>
    <t>https://irbis-td.ru/upload/iblock/6ed/6edafffd5d596274cd146b1ded28de28.jpg</t>
  </si>
  <si>
    <t>https://irbis-td.ru/upload/iblock/f75/f754f641601fa178fdc1f7436a0fb4fb.png</t>
  </si>
  <si>
    <t>https://irbis-td.ru/upload/iblock/eff/eff571c77a20b0117a495f68fecd72a9.png</t>
  </si>
  <si>
    <t>https://irbis-td.ru/upload/iblock/5f4/5f44ad7268f853b0776492cafe7a0eb3.png</t>
  </si>
  <si>
    <t>https://irbis-td.ru/upload/iblock/ada/adaced3a10bbd3d4d11d71bdd5a1b90f.png</t>
  </si>
  <si>
    <t>https://irbis-td.ru/upload/iblock/ce2/ce21bbf56209ff33837ff6df3628a46a.png</t>
  </si>
  <si>
    <t>https://irbis-td.ru/upload/iblock/9d3/9d327a8798f5596cff275fc5e758082e.png</t>
  </si>
  <si>
    <t>https://irbis-td.ru/upload/iblock/a43/a43c5fd3fbe842dda818797fb5852c7a.png</t>
  </si>
  <si>
    <t>https://irbis-td.ru/upload/iblock/e35/e35e37610199dddd63aa09d32e20a3f1.png</t>
  </si>
  <si>
    <t>https://irbis-td.ru/upload/iblock/ee7/ee753e09dbcdc8fd00b12835fef81f1c.png</t>
  </si>
  <si>
    <t>https://irbis-td.ru/upload/iblock/1e4/1e4c445814aee67b76ad28ce5715df43.png</t>
  </si>
  <si>
    <t>https://irbis-td.ru/upload/iblock/356/356ce8ba713e25dd6c1a30ab27751cf8.png</t>
  </si>
  <si>
    <t>https://irbis-td.ru/upload/iblock/2f7/2f7e75cb8d478c4f4939419d2bc47ca8.png</t>
  </si>
  <si>
    <t>https://irbis-td.ru/upload/iblock/150/150aa934c07920bd41c4270be1fbe009.png</t>
  </si>
  <si>
    <t>https://irbis-td.ru/upload/iblock/fe6/fe6d0a220cdbb2a42982a44043c46210.png</t>
  </si>
  <si>
    <t>https://irbis-td.ru/upload/iblock/666/6662329b393a922b18645bc319520833.png</t>
  </si>
  <si>
    <t>https://irbis-td.ru/upload/iblock/dc7/dc717f22429fa9d232b06e55f7ed048f.png</t>
  </si>
  <si>
    <t>https://irbis-td.ru/upload/iblock/724/7241fea18260bfe7dceae30c4b837d06.png</t>
  </si>
  <si>
    <t>https://irbis-td.ru/upload/iblock/bd2/bd24e3db3e566283cbce9a5f9e1d2734.png</t>
  </si>
  <si>
    <t>https://irbis-td.ru/upload/iblock/8c5/8c5ad71780de2bbe7ed5ac72eea69eb7.png</t>
  </si>
  <si>
    <t>https://irbis-td.ru/upload/iblock/b83/b830ed41f2a1ab5dcccd5de6fc408601.png</t>
  </si>
  <si>
    <t>https://irbis-td.ru/upload/iblock/b79/b79f173608b437aeebe80a1e6c8059e2.png</t>
  </si>
  <si>
    <t>https://irbis-td.ru/upload/iblock/7c4/7c419a89ece3fb74c6092eab1d53b13b.png</t>
  </si>
  <si>
    <t>https://irbis-td.ru/upload/iblock/efb/efbdc18d88aa11c10d7739eb94d1e448.png</t>
  </si>
  <si>
    <t>https://irbis-td.ru/upload/iblock/acf/acfc7499ca95eaf4b43b897ceff384b6.png</t>
  </si>
  <si>
    <t>https://irbis-td.ru/upload/iblock/303/303312dc160b46c56d46e9a404e8fd24.png</t>
  </si>
  <si>
    <t>https://irbis-td.ru/upload/iblock/bde/bdeeb1198d99e57878a1fc5966dec4d3.png</t>
  </si>
  <si>
    <t>https://irbis-td.ru/upload/iblock/fa9/fa9945466c79e05f862db7441b61342f.png</t>
  </si>
  <si>
    <t>https://irbis-td.ru/upload/iblock/9ca/9cae02be1a139e3c71ff855e10e598b7.png</t>
  </si>
  <si>
    <t>https://irbis-td.ru/upload/iblock/2fb/2fb1e1d9f7844629ceafbd7232405371.png</t>
  </si>
  <si>
    <t>https://irbis-td.ru/upload/iblock/1f9/1f9371df1931906b9bc288f1ef185d1f.png</t>
  </si>
  <si>
    <t>https://irbis-td.ru/upload/iblock/8a6/8a67faabac75e64575537cda8255e37c.png</t>
  </si>
  <si>
    <t>https://irbis-td.ru/upload/iblock/22a/22ab7755a01643a8bd281e311cfc02cc.png</t>
  </si>
  <si>
    <t>https://irbis-td.ru/upload/iblock/d74/d74615e8a6a581b3475bbedb1b5590ca.png</t>
  </si>
  <si>
    <t>https://irbis-td.ru/upload/iblock/2d2/2d2e54214426d3e7d4f27249d039cc73.png</t>
  </si>
  <si>
    <t>https://irbis-td.ru/upload/iblock/52b/52bc5c32c20cc8dc9819869024b4cc69.png</t>
  </si>
  <si>
    <t>https://irbis-td.ru/upload/iblock/65c/65c8d8bd4832cef272ee17f847b862ff.png</t>
  </si>
  <si>
    <t>https://irbis-td.ru/upload/iblock/5bb/5bb1b0a3ac3e51eef7b13438dfe69590.png</t>
  </si>
  <si>
    <t>https://irbis-td.ru/upload/iblock/afb/afb926ebbc44c4db509710975cf35c2b.png</t>
  </si>
  <si>
    <t>https://irbis-td.ru/upload/iblock/4a7/4a724e91dd913d154b468d8748201185.png</t>
  </si>
  <si>
    <t>https://irbis-td.ru/upload/iblock/2a1/2a1771e74f993f33e3788e1f3fd34e04.png</t>
  </si>
  <si>
    <t>https://irbis-td.ru/upload/iblock/943/943c9488832f00aa3b642eb3400bff73.png</t>
  </si>
  <si>
    <t>https://irbis-td.ru/upload/iblock/6a9/6a95d5a7acca32f5990fe5193cb82c14.png</t>
  </si>
  <si>
    <t>https://irbis-td.ru/upload/iblock/f93/f93511ea96445d447fa6181acd296fac.png</t>
  </si>
  <si>
    <t>https://irbis-td.ru/upload/iblock/40e/40eb14226851718cb939503901416f5e.png</t>
  </si>
  <si>
    <t>https://irbis-td.ru/upload/iblock/6ea/6ea95bfab8c1422fa316c66a0f6f02b1.png</t>
  </si>
  <si>
    <t>https://irbis-td.ru/upload/iblock/949/949d1cdca9446c12868ccbddd5d5dbeb.png</t>
  </si>
  <si>
    <t>https://irbis-td.ru/upload/iblock/006/006a88e599db53a9e1510b4d0b4595d0.png</t>
  </si>
  <si>
    <t>https://irbis-td.ru/upload/iblock/581/58181cc5677ea39fe7f8c9d943009dbb.png</t>
  </si>
  <si>
    <t>https://irbis-td.ru/upload/iblock/b02/b025d3f6fef0f7d8387018230420f11d.png</t>
  </si>
  <si>
    <t>https://irbis-td.ru/upload/iblock/015/0156311af9bb32b77bff45bf7f14e912.png</t>
  </si>
  <si>
    <t>https://irbis-td.ru/upload/iblock/402/40224639772328cb3fe020848bddf517.png</t>
  </si>
  <si>
    <t>https://irbis-td.ru/upload/iblock/7ac/7ac9f80e59853e278d625b8153db9a22.png</t>
  </si>
  <si>
    <t>https://irbis-td.ru/upload/iblock/eb4/eb41a83e24d02437b4873e54b2601c35.png</t>
  </si>
  <si>
    <t>https://irbis-td.ru/upload/iblock/655/6550a55e6e4058136d3103c53791966b.png</t>
  </si>
  <si>
    <t>https://irbis-td.ru/upload/iblock/a62/a621e9622b0fcca1fd32e075cb7cf99d.jpg</t>
  </si>
  <si>
    <t>https://irbis-td.ru/upload/iblock/9ce/9ce6fb4ffdaf7e2ea033dea63ff555fd.jpg</t>
  </si>
  <si>
    <t>https://irbis-td.ru/upload/iblock/7ab/7ab3a631b99f60e14e18d4cbed5ec4f5.png</t>
  </si>
  <si>
    <t>https://irbis-td.ru/upload/iblock/07b/07b646fbd6fa24cc9638663e645f85a3.png</t>
  </si>
  <si>
    <t>https://irbis-td.ru/upload/iblock/fc2/fc2ff7ff8efd8d4621baa2315f4f7e09.png</t>
  </si>
  <si>
    <t>https://irbis-td.ru/upload/iblock/0ec/0ec65d03188d22187b385bc9bbbd1563.png</t>
  </si>
  <si>
    <t>https://irbis-td.ru/upload/iblock/6e0/6e06af241a238e76dc2c0762a5f5eda8.png</t>
  </si>
  <si>
    <t>https://irbis-td.ru/upload/iblock/bd2/bd20278c0b552df9fe381b3e593daf87.png</t>
  </si>
  <si>
    <t>https://irbis-td.ru/upload/iblock/09e/09e016d1a3f46378a9cf4fc93adbc58a.png</t>
  </si>
  <si>
    <t>https://irbis-td.ru/upload/iblock/fa6/fa6c8cd6870bcde935227e7f47d20275.png</t>
  </si>
  <si>
    <t>https://irbis-td.ru/upload/iblock/672/672294da7def942496760f6c3b3ba27d.png</t>
  </si>
  <si>
    <t>https://irbis-td.ru/upload/iblock/579/579b4e6131d976dbab622a63a63700db.png</t>
  </si>
  <si>
    <t>https://irbis-td.ru/upload/iblock/84b/84b6827e2c178030709610f35f926ebe.png</t>
  </si>
  <si>
    <t>https://irbis-td.ru/upload/iblock/ffe/ffe7ae5383b5725a8b67488f2eddf42e.png</t>
  </si>
  <si>
    <t>https://irbis-td.ru/upload/iblock/80b/80b8554f74d61019791282cd11483eea.png</t>
  </si>
  <si>
    <t>https://irbis-td.ru/upload/iblock/9f5/9f5314c922be23c7aaee951f9f68aaae.png</t>
  </si>
  <si>
    <t>https://irbis-td.ru/upload/iblock/41f/41f1497d8c35df1ce76d19d604c20d6e.png</t>
  </si>
  <si>
    <t>https://irbis-td.ru/upload/iblock/60d/60d770fa363077ba5f8af05cf7c15340.png</t>
  </si>
  <si>
    <t>https://irbis-td.ru/upload/iblock/b99/b99a5a8b8da397addce907a4a179aa36.png</t>
  </si>
  <si>
    <t>https://irbis-td.ru/upload/iblock/511/51107793be74f1fbb0a8fdc11ad5a36b.png</t>
  </si>
  <si>
    <t>https://irbis-td.ru/upload/iblock/031/0311c7bc3465089d5cfb77871b55791d.png</t>
  </si>
  <si>
    <t>https://irbis-td.ru/upload/iblock/27b/27b1670b2efe25745af2ae6c792cda4e.png</t>
  </si>
  <si>
    <t>https://irbis-td.ru/upload/iblock/f4d/f4d2da102a25a5728e1132ddd1f4e737.png</t>
  </si>
  <si>
    <t>https://irbis-td.ru/upload/iblock/63c/63c569e53b352ddb14680b9757f55464.jpg</t>
  </si>
  <si>
    <t>https://irbis-td.ru/upload/iblock/69f/69fa51f59f12cc63e91c8dd98c4d9bcd.jpg</t>
  </si>
  <si>
    <t>https://irbis-td.ru/upload/iblock/853/85330fb1ba38bb9bce83465ade6e2831.jpg</t>
  </si>
  <si>
    <t>https://irbis-td.ru/upload/iblock/4bd/4bda6b9c3bfaeb5f140e151602356b21.png</t>
  </si>
  <si>
    <t>https://irbis-td.ru/upload/iblock/d27/d27e17aead43d65d807dde4449f02c23.png</t>
  </si>
  <si>
    <t>https://irbis-td.ru/upload/iblock/461/46116f7f842ece36c0bcb1852026ddba.png</t>
  </si>
  <si>
    <t>https://irbis-td.ru/upload/iblock/b3b/b3bac6610175bc2770ece33e1e9ff64a.png</t>
  </si>
  <si>
    <t>https://irbis-td.ru/upload/iblock/7e6/8yj1u73h2z4fkaaaasecf4ouatle41qq.png</t>
  </si>
  <si>
    <t>https://irbis-td.ru/upload/iblock/e2d/e2d8dbb6f2e9ae5199c5fa74cb11893c.png</t>
  </si>
  <si>
    <t>https://irbis-td.ru/upload/iblock/a51/a515ef13afe941f83121ea7b8fcd4bd8.png</t>
  </si>
  <si>
    <t>https://irbis-td.ru/upload/iblock/e55/e55712d039ec5a4a7868fc5ab68e16c8.png</t>
  </si>
  <si>
    <t>https://irbis-td.ru/upload/iblock/855/8550291883b16f796b67cc031b9abc70.png</t>
  </si>
  <si>
    <t>https://irbis-td.ru/upload/iblock/385/385fb6eecc44453a4759d6c1ed0943d4.png</t>
  </si>
  <si>
    <t>https://irbis-td.ru/upload/iblock/4fa/4fac8021769b806938d428c6ac05d1e0.png</t>
  </si>
  <si>
    <t>https://irbis-td.ru/upload/iblock/739/739218877564864b947d36b9e0b44609.png</t>
  </si>
  <si>
    <t>https://irbis-td.ru/upload/iblock/27f/27f93fdc1ceeda2b4fb2f83a2ac9da55.png</t>
  </si>
  <si>
    <t>https://irbis-td.ru/upload/iblock/d19/d197ecd9b3ec6161649ed2c13b842e79.png</t>
  </si>
  <si>
    <t>https://irbis-td.ru/upload/iblock/779/779463f273864d300b5c0f44a3de318b.png</t>
  </si>
  <si>
    <t>https://irbis-td.ru/upload/iblock/261/qy4dcukjpjylt18clm5uc6db5drdjvj2.png</t>
  </si>
  <si>
    <t>https://irbis-td.ru/upload/iblock/9fd/9fd4b9920ddd2f77823a8cc2b868b499.png</t>
  </si>
  <si>
    <t>https://irbis-td.ru/upload/iblock/0ac/0ac62a3c4f1b68174bc6abe13c92f711.png</t>
  </si>
  <si>
    <t>https://irbis-td.ru/upload/iblock/330/3304acfc61e164590beecb990eddd057.png</t>
  </si>
  <si>
    <t>https://irbis-td.ru/upload/iblock/18c/18c12e8f7398d4e5da06300a1721f0a5.png</t>
  </si>
  <si>
    <t>https://irbis-td.ru/upload/iblock/a4e/a4ea85ed0656a6d7114de47fc657ffb6.png</t>
  </si>
  <si>
    <t>https://irbis-td.ru/upload/iblock/811/81157cd4dbf4d948ada99d9d3590c5b9.png</t>
  </si>
  <si>
    <t>https://irbis-td.ru/upload/iblock/d6b/d6bfed1521da09d3b04afda661f2f2e6.png</t>
  </si>
  <si>
    <t>https://irbis-td.ru/upload/iblock/b2b/b2b1dd61823da12a59ed96af32173540.png</t>
  </si>
  <si>
    <t>https://irbis-td.ru/upload/iblock/980/980086095ff8749464c24eb2083ce636.png</t>
  </si>
  <si>
    <t>https://irbis-td.ru/upload/iblock/fab/fabb270fe2c069f2331e84e1fffbd81c.png</t>
  </si>
  <si>
    <t>https://irbis-td.ru/upload/iblock/ed2/ed264c697973c621aaf4e5b58c4c777b.png</t>
  </si>
  <si>
    <t>https://irbis-td.ru/upload/iblock/aae/aae7799445a6de6986f93a8a2cad824d.png</t>
  </si>
  <si>
    <t>https://irbis-td.ru/upload/iblock/955/95593120308161cb98ecdb4a29172776.png</t>
  </si>
  <si>
    <t>https://irbis-td.ru/upload/iblock/645/6456f42ca044cd848c0270d5a6405b2b.png</t>
  </si>
  <si>
    <t>https://irbis-td.ru/upload/iblock/4b0/4b067b2dbda611b3798d5f12ee9e89f0.png</t>
  </si>
  <si>
    <t>https://irbis-td.ru/upload/iblock/d18/d187aaaab11c941a8f7e20cdb482dcac.png</t>
  </si>
  <si>
    <t>https://irbis-td.ru/upload/iblock/de6/de6a3ccb23efe9bdd9581a1ad6538832.png</t>
  </si>
  <si>
    <t>https://irbis-td.ru/upload/iblock/ff4/ff480192b55a9d602fbb1de293145f85.png</t>
  </si>
  <si>
    <t>https://irbis-td.ru/upload/iblock/0d7/0d7657c900f59ba22b3bb3f3c355836c.png</t>
  </si>
  <si>
    <t>https://irbis-td.ru/upload/iblock/55f/55f8f7481ed3767f5139af6f3e208d68.png</t>
  </si>
  <si>
    <t>https://irbis-td.ru/upload/iblock/9ca/k1yg2y2e7j7op5uyubk9olqdv07tukit.png</t>
  </si>
  <si>
    <t>https://irbis-td.ru/upload/iblock/91f/91fc52ae0cc3ace480d51f744f425419.png</t>
  </si>
  <si>
    <t>https://irbis-td.ru/upload/iblock/bd4/bd4cc3240cab7cb582f9f26490647900.png</t>
  </si>
  <si>
    <t>https://irbis-td.ru/upload/iblock/556/5561e9b9cfcfff22bf9b1959e4b6cbf3.png</t>
  </si>
  <si>
    <t>https://irbis-td.ru/upload/iblock/41c/41c369d086cbec98068038fd11ea2c63.png</t>
  </si>
  <si>
    <t>https://irbis-td.ru/upload/iblock/271/27123b76f7b3bc25ff40fba6953c70c2.png</t>
  </si>
  <si>
    <t>https://irbis-td.ru/upload/iblock/308/30879a8b2d6556bab950d9f1ba0636c1.png</t>
  </si>
  <si>
    <t>https://irbis-td.ru/upload/iblock/172/172e4282bd356de2418a55bf3112bfc8.png</t>
  </si>
  <si>
    <t>https://irbis-td.ru/upload/iblock/4bb/4bb737a3cbd618e486bf5e098619492a.png</t>
  </si>
  <si>
    <t>https://irbis-td.ru/upload/iblock/578/57878884dd8f6a4611775667d4fbd029.png</t>
  </si>
  <si>
    <t>https://irbis-td.ru/upload/iblock/2ab/2ab9ed98637633305925d240c6e5629e.png</t>
  </si>
  <si>
    <t>https://irbis-td.ru/upload/iblock/bce/bcedba473cd47560167f61d539f34b5c.png</t>
  </si>
  <si>
    <t>https://irbis-td.ru/upload/iblock/fa9/fa9534600e6d21675c4e3d33f519bd66.png</t>
  </si>
  <si>
    <t>https://irbis-td.ru/upload/iblock/01b/cvid0k76et74857lj7uaudy2tebwtw7v.png</t>
  </si>
  <si>
    <t>https://irbis-td.ru/upload/iblock/833/prp2je3uo6k22omlsmwwqrbjtd9zuefx.png</t>
  </si>
  <si>
    <t>https://irbis-td.ru/upload/iblock/cfc/nbb2wh76rdslatzvih3n9kjgi7thk9mr.png</t>
  </si>
  <si>
    <t>https://irbis-td.ru/upload/iblock/db3/db3503206cb74164bec546982c508ce4.jpg</t>
  </si>
  <si>
    <t>https://irbis-td.ru/upload/iblock/3d7/3d7b5d53290e52f3d5f7def7ff5ac1bb.png</t>
  </si>
  <si>
    <t>https://irbis-td.ru/upload/iblock/3d5/iqg4ekh9f48zmcy5z8q9oll0mwmcb33l.png</t>
  </si>
  <si>
    <t>https://irbis-td.ru/upload/iblock/381/zdchggt1jo8sonaftrzu13of21lpo3t5.png</t>
  </si>
  <si>
    <t>https://irbis-td.ru/upload/iblock/008/g3r40k72ksg1cypbskhkb8nmdpmzhcsa.png</t>
  </si>
  <si>
    <t>https://irbis-td.ru/upload/iblock/41c/e6glfqpg32jhlf5jluozo740jskntx6t.png</t>
  </si>
  <si>
    <t>https://irbis-td.ru/upload/iblock/8d0/a439fuj1guzza19bpe6v4dgvbf77p921.png</t>
  </si>
  <si>
    <t>https://irbis-td.ru/upload/iblock/cbe/lj9mw3e2n2op0cqueal2i2bcdp2i798x.png</t>
  </si>
  <si>
    <t>https://irbis-td.ru/upload/iblock/59b/ckr8dkcnt2vy9ehb7s0jvubaroudbxjd.png</t>
  </si>
  <si>
    <t>https://irbis-td.ru/upload/iblock/06f/qq5fyv323pm5e8l2e6irwbm7k7p2yrw8.png</t>
  </si>
  <si>
    <t>https://irbis-td.ru/upload/iblock/96f/92xku0ume8yg2bs90epmondglbhasmtr.png</t>
  </si>
  <si>
    <t>https://irbis-td.ru/upload/iblock/3e0/wea6agjllz7g54l40483w9jt1rq6un2m.png</t>
  </si>
  <si>
    <t>https://irbis-td.ru/upload/iblock/447/3a6swwphns3euyvxi4tae7sy27zmvth0.png</t>
  </si>
  <si>
    <t>https://irbis-td.ru/upload/iblock/d76/whfogabhakwrawe8iepd6j52i3uekyms.png</t>
  </si>
  <si>
    <t>https://irbis-td.ru/upload/iblock/598/b2kclr9vs60abbqybxp54mfmc7i25smt.png</t>
  </si>
  <si>
    <t>https://irbis-td.ru/upload/iblock/758/7hnje1rd0vdwdznndmxy29fzkaegw4xw.png</t>
  </si>
  <si>
    <t>https://irbis-td.ru/upload/iblock/f70/ystoqz2fjm9ngdqxxf3ml7avz11a4hcr.png</t>
  </si>
  <si>
    <t>https://irbis-td.ru/upload/iblock/951/q2mmhapucixk238ltb4ba5gboc3rn724.png</t>
  </si>
  <si>
    <t>https://irbis-td.ru/upload/iblock/4d5/sp6e5r77t385yt9t1782a5cewm87sana.png</t>
  </si>
  <si>
    <t>https://irbis-td.ru/upload/iblock/60b/817b1n0tu2phyo4h6n8qm609qnur8h6l.png</t>
  </si>
  <si>
    <t>https://irbis-td.ru/upload/iblock/8ac/lus8eavvk88arsuiggawbz3q19z8l040.png</t>
  </si>
  <si>
    <t>https://irbis-td.ru/upload/iblock/bc6/tzrfyqfvd843cghfdyjowypqm9yptzvr.png</t>
  </si>
  <si>
    <t>https://irbis-td.ru/upload/iblock/a6c/zdcuqmjsu1t2s2b2wdfnbh4nh0i6k48z.png</t>
  </si>
  <si>
    <t>https://irbis-td.ru/upload/iblock/494/3yvovzpnzp6m8lw6wnrsf8x63bdxmax5.png</t>
  </si>
  <si>
    <t>https://irbis-td.ru/upload/iblock/1e8/xr0xpj19t60gdhjoza1019psxhzq5cey.png</t>
  </si>
  <si>
    <t>https://irbis-td.ru/upload/iblock/cb9/n4quecl3xyv2o5xqnqzbkq6gqt3l9rwj.png</t>
  </si>
  <si>
    <t>https://irbis-td.ru/upload/iblock/de9/oj6gydtpll5mpppp2i7rrxrl041vscoy.png</t>
  </si>
  <si>
    <t>https://irbis-td.ru/upload/iblock/d88/629abjaf1aowq5oornu7uv71eofqsre9.png</t>
  </si>
  <si>
    <t>https://irbis-td.ru/upload/iblock/166/qo3w3n2n1xe0e7o3b62i5xi80pg7zl0r.png</t>
  </si>
  <si>
    <t>IN125-4BB FH B</t>
  </si>
  <si>
    <t>Петля стальная 125*75*2,5, 4 подшипника, б/колп., черный</t>
  </si>
  <si>
    <t>Ручка дверная "Валерио", супер сатин хром</t>
  </si>
  <si>
    <t>INSDH-BK 603 SN</t>
  </si>
  <si>
    <t>INSDH-BK 603 B</t>
  </si>
  <si>
    <t>INSDH 603 SN</t>
  </si>
  <si>
    <t>INSDH 603 B</t>
  </si>
  <si>
    <t>INSDH 603 W</t>
  </si>
  <si>
    <t>Ручки для раздвижных дверей РЕНЦ, черный</t>
  </si>
  <si>
    <t>Ручки для раздвижных дверей РЕНЦ, белый</t>
  </si>
  <si>
    <t>60*60*25</t>
  </si>
  <si>
    <t>345*275*300</t>
  </si>
  <si>
    <t>INSDH 604 SN</t>
  </si>
  <si>
    <t>INSDH 604 B</t>
  </si>
  <si>
    <t>INSDH 604 W</t>
  </si>
  <si>
    <t>INSDH 602 SN</t>
  </si>
  <si>
    <t>INSDH 602 B</t>
  </si>
  <si>
    <t>INSDH 602 W</t>
  </si>
  <si>
    <t>160*53*33</t>
  </si>
  <si>
    <t>560*365*185</t>
  </si>
  <si>
    <t>INSDH-F 01 AB</t>
  </si>
  <si>
    <t>INSDH-F 01 SN</t>
  </si>
  <si>
    <t>INSDH-F 01 B</t>
  </si>
  <si>
    <t>INSDH-F 01 W</t>
  </si>
  <si>
    <t>Торцевой захват РЕНЦ для раздвижных дверей, бронза античная</t>
  </si>
  <si>
    <t>Торцевой захват РЕНЦ для раздвижных дверей, белый</t>
  </si>
  <si>
    <t>70*90*30</t>
  </si>
  <si>
    <t>440*330*185</t>
  </si>
  <si>
    <t>https://irbis-td.ru/upload/iblock/697/1it8pchfncydx7r6lpm21fwl18v1xjtn.png</t>
  </si>
  <si>
    <t>https://irbis-td.ru/upload/iblock/7df/ue5ht20zerfj4xsf7yn7uuu6yq6n264g.png</t>
  </si>
  <si>
    <t>https://irbis-td.ru/upload/iblock/2cd/mwh1axngqoc1jk30wc3v0hzrnd299moe.jpg</t>
  </si>
  <si>
    <t>https://irbis-td.ru/upload/iblock/c62/hb64xb5rjge9dro2iqxf8b36dvqpsw9l.png</t>
  </si>
  <si>
    <t>https://irbis-td.ru/upload/iblock/689/gphlrz6orn6sk8t1qs4s3767f7fow449.png</t>
  </si>
  <si>
    <t>https://irbis-td.ru/upload/iblock/8ba/mjvy826q7m051xil2sb3ssqopbysxd14.png</t>
  </si>
  <si>
    <t>https://irbis-td.ru/upload/iblock/47a/gugnvkbnsvl21u2bwntlalgl5qi514mj.png</t>
  </si>
  <si>
    <t>https://irbis-td.ru/upload/iblock/e51/d962azdb0cbj2e1h1byb5e3gvuc5pjiw.png</t>
  </si>
  <si>
    <t>https://irbis-td.ru/upload/iblock/164/28pxx2poyp5awznoxvh3cq1is4jimvuo.png</t>
  </si>
  <si>
    <t>https://irbis-td.ru/upload/iblock/d8c/wyj1vstnbqge80sv30gkcygt38my9g84.jpg</t>
  </si>
  <si>
    <t>https://irbis-td.ru/upload/iblock/f33/z12hgius8vvpw56cjwsw04uup0bk0sy3.png</t>
  </si>
  <si>
    <t>https://irbis-td.ru/upload/iblock/4c7/3q3m57qvob4t10al616chyckb4fartlt.png</t>
  </si>
  <si>
    <t>https://irbis-td.ru/upload/iblock/e03/52i2eg8przoti9e82ks67cezg1wy5czs.png</t>
  </si>
  <si>
    <t>INLBM 5096 pl MSN</t>
  </si>
  <si>
    <t>Защелка сантехническая магнитная РЕНЦ с пластиковой ответной планкой, никель супер матовый</t>
  </si>
  <si>
    <t>INК2 84-08 SG/GP</t>
  </si>
  <si>
    <t>INVDF 125- 4BB CH YB</t>
  </si>
  <si>
    <t>INVDF 125- 4BB CH OB</t>
  </si>
  <si>
    <t>INVDF 125- 4BB CH AI</t>
  </si>
  <si>
    <t>INVDF 102- 4BB CH YB</t>
  </si>
  <si>
    <t>INVDF 102- 4BB CH PB</t>
  </si>
  <si>
    <t>INVDF 102- 4BB CH OB</t>
  </si>
  <si>
    <t>INVDF 102- 4BB CH AI</t>
  </si>
  <si>
    <t>INSK18 OGH</t>
  </si>
  <si>
    <t>INRENZ R 100 FH CP-</t>
  </si>
  <si>
    <t>INRDN09+A OS</t>
  </si>
  <si>
    <t>INRDN09+A OC</t>
  </si>
  <si>
    <t>INRDN08+A PCS</t>
  </si>
  <si>
    <t>INR 140 AC</t>
  </si>
  <si>
    <t>INR 100 CH PB</t>
  </si>
  <si>
    <t>INPBD14Y PCS</t>
  </si>
  <si>
    <t>INPBD14Y OC</t>
  </si>
  <si>
    <t>INPALOMA 100*70*3-4BB FH SN</t>
  </si>
  <si>
    <t>INPALOMA 100*70*3-4BB FH SB</t>
  </si>
  <si>
    <t>INPALOMA 100*70*3-4BB FH PB</t>
  </si>
  <si>
    <t>INPALOMA 100*70*3-4BB FH AC</t>
  </si>
  <si>
    <t>INPALOMA 100*70*3-4BB FH AB</t>
  </si>
  <si>
    <t>INOB 74 PAI</t>
  </si>
  <si>
    <t>INOB 73 PB/I</t>
  </si>
  <si>
    <t>INOB 71 PB/I</t>
  </si>
  <si>
    <t>INOB 01 GP</t>
  </si>
  <si>
    <t>INOB 01 AС</t>
  </si>
  <si>
    <t>INMagn 85 B</t>
  </si>
  <si>
    <t>INLU14 PCS</t>
  </si>
  <si>
    <t>INLU14 OS</t>
  </si>
  <si>
    <t>INLU14 OC</t>
  </si>
  <si>
    <t>INLH 7037-125 SC</t>
  </si>
  <si>
    <t>INLH 7037-125 SB</t>
  </si>
  <si>
    <t>INLH 7037-125 AС</t>
  </si>
  <si>
    <t>INLH 7037-125 AB</t>
  </si>
  <si>
    <t>INLH 7036-127 АВ</t>
  </si>
  <si>
    <t>INLH 7036-127 SС</t>
  </si>
  <si>
    <t>INLH 7036-127 SB</t>
  </si>
  <si>
    <t>INLH 7036-126 АВ</t>
  </si>
  <si>
    <t>INLH 7036-126 SC</t>
  </si>
  <si>
    <t>INLH 7036-126 SB</t>
  </si>
  <si>
    <t>INLBM 5085 B</t>
  </si>
  <si>
    <t>INLBB 8550-2/1 AC</t>
  </si>
  <si>
    <t>INLBB 8545-2/1 AC</t>
  </si>
  <si>
    <t>INLB 96 PL-IND-C</t>
  </si>
  <si>
    <t>INLB 85 PL B</t>
  </si>
  <si>
    <t>INLB 2090 C</t>
  </si>
  <si>
    <t>INL 5-45 MAB</t>
  </si>
  <si>
    <t>INL 4-45 SN</t>
  </si>
  <si>
    <t>INL 4-45 AB</t>
  </si>
  <si>
    <t>INET AL 06 slim SSC</t>
  </si>
  <si>
    <t>INET AL 06 slim SN</t>
  </si>
  <si>
    <t>INET AL 06 slim MSW</t>
  </si>
  <si>
    <t>INET AL 06 slim MSN</t>
  </si>
  <si>
    <t>INET AL 06 slim MBN</t>
  </si>
  <si>
    <t>INET AL 06 slim B</t>
  </si>
  <si>
    <t>INET AL 03 slim SSC</t>
  </si>
  <si>
    <t>INET AL 03 slim SN</t>
  </si>
  <si>
    <t>INET AL 03 slim MSW</t>
  </si>
  <si>
    <t>INET AL 03 slim MSN</t>
  </si>
  <si>
    <t>INET AL 03 slim MBN</t>
  </si>
  <si>
    <t>INET AL 03 slim B</t>
  </si>
  <si>
    <t>INET 74 PAI</t>
  </si>
  <si>
    <t>INET 73 PB/I</t>
  </si>
  <si>
    <t>INET 71 PB/I</t>
  </si>
  <si>
    <t>INET 30 P AB</t>
  </si>
  <si>
    <t>INET 20 SL</t>
  </si>
  <si>
    <t>INET 20 SG/GP</t>
  </si>
  <si>
    <t>INET 20 OB</t>
  </si>
  <si>
    <t>INET 20 MAB</t>
  </si>
  <si>
    <t>INET 20 CF</t>
  </si>
  <si>
    <t>INET 20 ASG</t>
  </si>
  <si>
    <t>INET 20 AB</t>
  </si>
  <si>
    <t>INET 16 MAB</t>
  </si>
  <si>
    <t>INET 13 Titanium</t>
  </si>
  <si>
    <t>INET 08 SL</t>
  </si>
  <si>
    <t>INET 08 SB/PB</t>
  </si>
  <si>
    <t>INET 08 PB 585</t>
  </si>
  <si>
    <t>INET 08 GP</t>
  </si>
  <si>
    <t>INET 07 A</t>
  </si>
  <si>
    <t>INET 02 SN/GP</t>
  </si>
  <si>
    <t>INET 02 OB</t>
  </si>
  <si>
    <t>INET 02 GP</t>
  </si>
  <si>
    <t>INET 01 SG/GP</t>
  </si>
  <si>
    <t>INET 01 AC</t>
  </si>
  <si>
    <t>INET 01 AB</t>
  </si>
  <si>
    <t>INDSM 34 SB</t>
  </si>
  <si>
    <t>INDSM 32 PB</t>
  </si>
  <si>
    <t>INDS-P 77 SN</t>
  </si>
  <si>
    <t>INDS-P 77 SB</t>
  </si>
  <si>
    <t>INDS-P 77 AB</t>
  </si>
  <si>
    <t>INDS 77 SB</t>
  </si>
  <si>
    <t>INDS 44 PB</t>
  </si>
  <si>
    <t>INDH 96-02 MBN/CP</t>
  </si>
  <si>
    <t>INDH 95-03 SSC</t>
  </si>
  <si>
    <t>INDH 94-08 SN</t>
  </si>
  <si>
    <t>INDH 92-20 SL</t>
  </si>
  <si>
    <t>INDH 92-20 PCF</t>
  </si>
  <si>
    <t>INDH 92-20 ASG</t>
  </si>
  <si>
    <t>INDH 91-20 SL</t>
  </si>
  <si>
    <t>INDH 91-20 PCF</t>
  </si>
  <si>
    <t>INDH 91-20 ASG</t>
  </si>
  <si>
    <t>INDH 91-20 AB</t>
  </si>
  <si>
    <t>INDH 90-20 PCF</t>
  </si>
  <si>
    <t>INDH 90-20 MAB</t>
  </si>
  <si>
    <t>INDH 86-08 SL</t>
  </si>
  <si>
    <t>INDH 85-08 AB</t>
  </si>
  <si>
    <t>INDH 83-08 SN/GP</t>
  </si>
  <si>
    <t>INDH 74-02 SN/GP</t>
  </si>
  <si>
    <t>INDH 73-02 SN</t>
  </si>
  <si>
    <t>INDH 73-02 SG</t>
  </si>
  <si>
    <t>INDH 712-18 MSC</t>
  </si>
  <si>
    <t>INDH 711-18 MTS</t>
  </si>
  <si>
    <t>INDH 711-18 MSC</t>
  </si>
  <si>
    <t>INDH 710-74 YB</t>
  </si>
  <si>
    <t>INDH 710-74 PB</t>
  </si>
  <si>
    <t>INDH 706-74 YB</t>
  </si>
  <si>
    <t>INDH 704-73 PB/I</t>
  </si>
  <si>
    <t>INDH 703-72 OB/BRI</t>
  </si>
  <si>
    <t>INDH 702-71 YB</t>
  </si>
  <si>
    <t>INDH 702-71 PB/I</t>
  </si>
  <si>
    <t>INDH 70-19 CF</t>
  </si>
  <si>
    <t>INDH 67-10 MAB</t>
  </si>
  <si>
    <t>INDH 66-10 W/GP</t>
  </si>
  <si>
    <t>INDH 655-02 SN</t>
  </si>
  <si>
    <t>INDH 655-02 CF</t>
  </si>
  <si>
    <t>INDH 654-02 MAB</t>
  </si>
  <si>
    <t>INDH 654-02 CF</t>
  </si>
  <si>
    <t>INDH 653-02 MAB</t>
  </si>
  <si>
    <t>INDH 652-02 MAB</t>
  </si>
  <si>
    <t>INDH 64-10 AB</t>
  </si>
  <si>
    <t>INDH 625-16 B/GP</t>
  </si>
  <si>
    <t>INDH 620-16 OB</t>
  </si>
  <si>
    <t>INDH 618-20 SL</t>
  </si>
  <si>
    <t>INDH 618-20 OB</t>
  </si>
  <si>
    <t>INDH 617-16 SL/CC</t>
  </si>
  <si>
    <t>INDH 615-16 SG/WH</t>
  </si>
  <si>
    <t>INDH 61-10 RCF</t>
  </si>
  <si>
    <t>INDH 606-10 SL</t>
  </si>
  <si>
    <t>INDH 602-10 CF/MAB</t>
  </si>
  <si>
    <t>INDH 601-10 MAB</t>
  </si>
  <si>
    <t>INDH 58-02 SG/GP</t>
  </si>
  <si>
    <t>INDH 53-02 SG/GP</t>
  </si>
  <si>
    <t>INDH 52-02 SG</t>
  </si>
  <si>
    <t>INDH 50-08 AB</t>
  </si>
  <si>
    <t>INDH 47-08 AC</t>
  </si>
  <si>
    <t>INDH 426-08 B/CP</t>
  </si>
  <si>
    <t>INDH 42-08 SG</t>
  </si>
  <si>
    <t>INDH 42-08 AB</t>
  </si>
  <si>
    <t>INDH 39-08 AB</t>
  </si>
  <si>
    <t>INDH 38-08 MAB</t>
  </si>
  <si>
    <t>INDH 37-08 SG/GP</t>
  </si>
  <si>
    <t>INDH 311-02 SW/CP</t>
  </si>
  <si>
    <t>INDH 311-02 B/CP</t>
  </si>
  <si>
    <t>INDH 26-08 AB</t>
  </si>
  <si>
    <t>INDH 217-06 MAB</t>
  </si>
  <si>
    <t>INDH 214-05 SG</t>
  </si>
  <si>
    <t>INDH 211-04 SN/NP</t>
  </si>
  <si>
    <t>INDH 211-04 AB/GP</t>
  </si>
  <si>
    <t>INDH 206-04 SN</t>
  </si>
  <si>
    <t>INDH 206-04 AB</t>
  </si>
  <si>
    <t>INDH 205-04 АВ</t>
  </si>
  <si>
    <t>INDH 205-04 SN</t>
  </si>
  <si>
    <t>INDH 205-04 SG</t>
  </si>
  <si>
    <t>INDH 205-04 AC</t>
  </si>
  <si>
    <t>INDH 204-04 SN/NP</t>
  </si>
  <si>
    <t>INDH 204-04 SG/GP</t>
  </si>
  <si>
    <t>INDH 203-04 SN</t>
  </si>
  <si>
    <t>INDH 203-04 SG</t>
  </si>
  <si>
    <t>INDH 203-04 GP</t>
  </si>
  <si>
    <t>INDH 203-04 AB</t>
  </si>
  <si>
    <t>INDH 202-04 АВ</t>
  </si>
  <si>
    <t>INDH 202-04 SN</t>
  </si>
  <si>
    <t>INDH 20-08 SG/GP</t>
  </si>
  <si>
    <t>INDH 19-08 AB</t>
  </si>
  <si>
    <t>INDH 17-08 RCF</t>
  </si>
  <si>
    <t>INDH 16-08 SN/NP</t>
  </si>
  <si>
    <t>INDH 16-08 SG/GP</t>
  </si>
  <si>
    <t>INDH 15-08 AC</t>
  </si>
  <si>
    <t>INDH 15-08 AB</t>
  </si>
  <si>
    <t>INDH 14-08 SG</t>
  </si>
  <si>
    <t>INDH 10-08 SG</t>
  </si>
  <si>
    <t>INDH 01-07 A</t>
  </si>
  <si>
    <t>INDH (N) 42-08 SG</t>
  </si>
  <si>
    <t>INDH (N) 39-08 SG</t>
  </si>
  <si>
    <t>INDF 30-16 SN</t>
  </si>
  <si>
    <t>INDF 30-16 CP</t>
  </si>
  <si>
    <t>INDF 30-16 AB</t>
  </si>
  <si>
    <t>INDECOR MR 100-4BB FH SN</t>
  </si>
  <si>
    <t>INDECOR FL 125-4BB FH MAB</t>
  </si>
  <si>
    <t>INDECOR FL 125-4BB FH CF</t>
  </si>
  <si>
    <t>INDECOR FL 100-4BB FH SN</t>
  </si>
  <si>
    <t>INDECOR FL 100-4BB FH AB</t>
  </si>
  <si>
    <t>INCS 70 SB</t>
  </si>
  <si>
    <t>INCS 70 AB</t>
  </si>
  <si>
    <t>INCS 60 SB</t>
  </si>
  <si>
    <t>INCEMOM.Est80/A.9016.W</t>
  </si>
  <si>
    <t>INCEMOM.Est80/A.9005.B</t>
  </si>
  <si>
    <t>INCEMOM.Est80/A.8060.SC</t>
  </si>
  <si>
    <t>INCEMOM.Est40/A.9016.W</t>
  </si>
  <si>
    <t>INCEMOM.Est40/A.9005.B</t>
  </si>
  <si>
    <t>INCEMOM.Est40/A.8060.SC</t>
  </si>
  <si>
    <t>INCC 70-H SN</t>
  </si>
  <si>
    <t>INCC 60 SB</t>
  </si>
  <si>
    <t>INBK AL 11 zero SSC</t>
  </si>
  <si>
    <t>INBK AL 11 zero B</t>
  </si>
  <si>
    <t>INBK AL 09 zero SSC</t>
  </si>
  <si>
    <t>INBK AL 09 zero B</t>
  </si>
  <si>
    <t>INBK AL 06 slim SSC</t>
  </si>
  <si>
    <t>INBK AL 06 slim SN</t>
  </si>
  <si>
    <t>INBK AL 06 slim MSW</t>
  </si>
  <si>
    <t>INBK AL 06 slim MSN</t>
  </si>
  <si>
    <t>INBK AL 06 slim MBN</t>
  </si>
  <si>
    <t>INBK AL 06 slim B</t>
  </si>
  <si>
    <t>INBK AL 03 slim SSC</t>
  </si>
  <si>
    <t>INBK AL 03 slim SN</t>
  </si>
  <si>
    <t>INBK AL 03 slim MSW</t>
  </si>
  <si>
    <t>INBK AL 03 slim MSN</t>
  </si>
  <si>
    <t>INBK AL 03 slim MBN</t>
  </si>
  <si>
    <t>INBK AL 03 slim B</t>
  </si>
  <si>
    <t>INBK 74 PAI</t>
  </si>
  <si>
    <t>INBK 74 AI</t>
  </si>
  <si>
    <t>INBK 73 PB/I</t>
  </si>
  <si>
    <t>INBK 73 CP/W</t>
  </si>
  <si>
    <t>INBK 72 OB/BRI</t>
  </si>
  <si>
    <t>INBK 71 PB/I</t>
  </si>
  <si>
    <t>INBK 70 YB</t>
  </si>
  <si>
    <t>INBK 70 OB/BRI</t>
  </si>
  <si>
    <t>INBK 20 OB</t>
  </si>
  <si>
    <t>INBK 20 CF</t>
  </si>
  <si>
    <t>INBK 20 ASG</t>
  </si>
  <si>
    <t>INBK 15 TCF</t>
  </si>
  <si>
    <t>INBK 15 CP</t>
  </si>
  <si>
    <t>INBK 15 AB</t>
  </si>
  <si>
    <t>INBK 08 SL</t>
  </si>
  <si>
    <t>INBK 08 PB 585</t>
  </si>
  <si>
    <t>INBK 02 GP</t>
  </si>
  <si>
    <t>INBH 125*70*3-PN R FH SN-</t>
  </si>
  <si>
    <t>INBH 125*70*3-PN R FH GM-</t>
  </si>
  <si>
    <t>INBH 125*70*3-PN R FH AB-</t>
  </si>
  <si>
    <t>INBH 125*70*3-PN L FH SN-</t>
  </si>
  <si>
    <t>INBH 125*70*3-PN L FH GM-</t>
  </si>
  <si>
    <t>INBH 125*70*3-PN L FH AB-</t>
  </si>
  <si>
    <t>INBH 125*70*3-4BB FH GM-</t>
  </si>
  <si>
    <t>INBH 125*70*3-4BB FH AB-</t>
  </si>
  <si>
    <t>INBH 100*70*3-PN R FH SN-</t>
  </si>
  <si>
    <t>INBH 100*70*3-PN R FH SG-</t>
  </si>
  <si>
    <t>INBH 100*70*3-PN R FH SC-</t>
  </si>
  <si>
    <t>INBH 100*70*3-PN R FH GM-</t>
  </si>
  <si>
    <t>INBH 100*70*3-PN R FH CP-</t>
  </si>
  <si>
    <t>INBH 100*70*3-PN R FH AC-</t>
  </si>
  <si>
    <t>INBH 100*70*3-PN R FH AB-</t>
  </si>
  <si>
    <t>INBH 100*70*3-PN R CH SN</t>
  </si>
  <si>
    <t>INBH 100*70*3-PN R CH PB</t>
  </si>
  <si>
    <t>INBH 100*70*3-PN L FH SG-</t>
  </si>
  <si>
    <t>INBH 100*70*3-PN L FH SC-</t>
  </si>
  <si>
    <t>INBH 100*70*3-PN L FH GM-</t>
  </si>
  <si>
    <t>INBH 100*70*3-PN L FH CP-</t>
  </si>
  <si>
    <t>INBH 100*70*3-PN L FH AC-</t>
  </si>
  <si>
    <t>INBH 100*70*3-PN L FH AB-</t>
  </si>
  <si>
    <t>INBH 100*70*3-PN L CH SN</t>
  </si>
  <si>
    <t>INBH 100*70*3-PN L CH SB</t>
  </si>
  <si>
    <t>INBH 100*70*3-PN L CH PB</t>
  </si>
  <si>
    <t>INBH 100*70*3-4BB FH SG-</t>
  </si>
  <si>
    <t>INBH 100*70*3-4BB FH SC-</t>
  </si>
  <si>
    <t>INBH 100*70*3-4BB FH AC-</t>
  </si>
  <si>
    <t>INBH 100*70*3-4BB CH SN-</t>
  </si>
  <si>
    <t>INBH 100*70*3-4BB CH AC-</t>
  </si>
  <si>
    <t>INAL 548-09 zero SSC</t>
  </si>
  <si>
    <t>INAL 548-09 zero B</t>
  </si>
  <si>
    <t>INAL 547-06 slim SN</t>
  </si>
  <si>
    <t>INAL 547-06 slim MSN</t>
  </si>
  <si>
    <t>INAL 547-06 slim MBN</t>
  </si>
  <si>
    <t>INAL 547-06 slim B</t>
  </si>
  <si>
    <t>INAL 546-06 slim MSW</t>
  </si>
  <si>
    <t>INAL 546-06 slim MSN</t>
  </si>
  <si>
    <t>INAL 546-06 slim MBN</t>
  </si>
  <si>
    <t>INAL 546-06 slim B</t>
  </si>
  <si>
    <t>INAL 545-06 slim SSC</t>
  </si>
  <si>
    <t>INAL 545-06 slim MSW</t>
  </si>
  <si>
    <t>INAL 545-06 slim MSN</t>
  </si>
  <si>
    <t>INAL 545-06 slim MBN</t>
  </si>
  <si>
    <t>INAL 545-06 slim B</t>
  </si>
  <si>
    <t>INAL 544-06 slim SSC</t>
  </si>
  <si>
    <t>INAL 544-06 slim SN</t>
  </si>
  <si>
    <t>INAL 544-06 slim MSN</t>
  </si>
  <si>
    <t>INAL 544-06 slim MBN</t>
  </si>
  <si>
    <t>INAL 544-06 slim B</t>
  </si>
  <si>
    <t>INAL 543-03 slim SSC</t>
  </si>
  <si>
    <t>INAL 543-03 slim MSN</t>
  </si>
  <si>
    <t>INAL 543-03 slim MBN</t>
  </si>
  <si>
    <t>INAL 543-03 slim B</t>
  </si>
  <si>
    <t>INAL 542-03 slim SN</t>
  </si>
  <si>
    <t>INAL 542-03 slim MSW</t>
  </si>
  <si>
    <t>INAL 542-03 slim MSN</t>
  </si>
  <si>
    <t>INAL 542-03 slim MBN</t>
  </si>
  <si>
    <t>INAL 542-03 slim B</t>
  </si>
  <si>
    <t>INAL 541-11 zero SSC</t>
  </si>
  <si>
    <t>INAL 541-11 zero B</t>
  </si>
  <si>
    <t>INAL 541-03 slim SN</t>
  </si>
  <si>
    <t>INAL 541-03 slim MSW</t>
  </si>
  <si>
    <t>INAL 541-03 slim MSN</t>
  </si>
  <si>
    <t>INAL 541-03 slim MBN</t>
  </si>
  <si>
    <t>INAL 541-03 slim B</t>
  </si>
  <si>
    <t>INAL 540-03 slim SSC</t>
  </si>
  <si>
    <t>INAL 540-03 slim MSN</t>
  </si>
  <si>
    <t>INAL 540-03 slim MBN</t>
  </si>
  <si>
    <t>INAL 540-03 slim B</t>
  </si>
  <si>
    <t>INAL 534-02 PW/CP</t>
  </si>
  <si>
    <t>INAL 525-10 OB</t>
  </si>
  <si>
    <t>INAL 513-17 DSL</t>
  </si>
  <si>
    <t>INAL 511-17 OB</t>
  </si>
  <si>
    <t>INAL 509-08 SB</t>
  </si>
  <si>
    <t>INAL 507-08 SB/PB</t>
  </si>
  <si>
    <t>INAL 506-08 SB</t>
  </si>
  <si>
    <t>IN928-13 MSN</t>
  </si>
  <si>
    <t>IN927-13 Titanium/GP</t>
  </si>
  <si>
    <t>IN927-13 PA/GP</t>
  </si>
  <si>
    <t>IN925-13 White/MSN</t>
  </si>
  <si>
    <t>IN925-13 Black/CP</t>
  </si>
  <si>
    <t>IN924-13 SN</t>
  </si>
  <si>
    <t>IN906-15 GP</t>
  </si>
  <si>
    <t>IN905-15 GP</t>
  </si>
  <si>
    <t>IN8х8х120</t>
  </si>
  <si>
    <t>IN833/12 ONA</t>
  </si>
  <si>
    <t>IN806/12 OLV</t>
  </si>
  <si>
    <t>IN2402+A ONA</t>
  </si>
  <si>
    <t>IN2402+A BSS</t>
  </si>
  <si>
    <t>IN125-4BB FH AC</t>
  </si>
  <si>
    <t>IN125-4BB CH SN</t>
  </si>
  <si>
    <t>IN125-4BB CH AC</t>
  </si>
  <si>
    <t>IN100x75x2 FH SB</t>
  </si>
  <si>
    <t>IN100-4BB CH SB</t>
  </si>
  <si>
    <t>IN100-4BB CH AC</t>
  </si>
  <si>
    <t>IN100-2BB FH W/PB безВР</t>
  </si>
  <si>
    <t>IN100-2BB FH W/CP безВР</t>
  </si>
  <si>
    <t>https://irbis-td.ru/upload/iblock/8a7/8a70844e64929afdcb2cec20ab7aa249.jpg</t>
  </si>
  <si>
    <t>https://irbis-td.ru/upload/iblock/216/216cbaa2f32c9cdde0705255c229969b.png</t>
  </si>
  <si>
    <t>https://irbis-td.ru/upload/iblock/da9/da99b32b54eee867770905f11f9bfcc9.png</t>
  </si>
  <si>
    <t>https://irbis-td.ru/upload/iblock/103/103adc16a0972b3519e599fef3de468d.png</t>
  </si>
  <si>
    <t>https://irbis-td.ru/upload/iblock/6e7/6e7b349066d5df77154d062645688d92.png</t>
  </si>
  <si>
    <t>https://irbis-td.ru/upload/iblock/202/2029fdfb70a7a73cfb156ee705ea8971.png</t>
  </si>
  <si>
    <t>https://irbis-td.ru/upload/iblock/561/56107f5858bff911a908b99075d28412.png</t>
  </si>
  <si>
    <t>https://irbis-td.ru/upload/iblock/c40/c400262db31628c88e10c03065146219.png</t>
  </si>
  <si>
    <t>https://irbis-td.ru/upload/iblock/abb/abb80b876def1f00524e3fb6c489dac4.png</t>
  </si>
  <si>
    <t>https://irbis-td.ru/upload/iblock/c1f/5no8gmnik73abvgoiwkjcljzt07widhg.png</t>
  </si>
  <si>
    <t>https://irbis-td.ru/upload/iblock/5c5/b7wysn272qzkhyd6pi9oqm62r6tm9h9e.png</t>
  </si>
  <si>
    <t>https://irbis-td.ru/upload/iblock/56e/au2q53vtw5edgxw2lbvnkkmlrjg53kf8.png</t>
  </si>
  <si>
    <t>https://irbis-td.ru/upload/iblock/fd0/pd604lmu262r76ja51ie7kq9uxwepeif.png</t>
  </si>
  <si>
    <t>https://irbis-td.ru/upload/iblock/1e8/v03hxxmi739vmmri95so884uzx7cj56k.png</t>
  </si>
  <si>
    <t>https://irbis-td.ru/upload/iblock/2bd/x3ylojrg1buze8aq9mprzkig7nu3eco5.png</t>
  </si>
  <si>
    <t>https://irbis-td.ru/upload/iblock/ea6/6iygp7njk7vg9b4b6jion9pzp8gtwtwa.png</t>
  </si>
  <si>
    <t>https://irbis-td.ru/upload/iblock/8d2/8opdypopry07xsn8vacp46rs8nrfr458.png</t>
  </si>
  <si>
    <t>https://irbis-td.ru/upload/iblock/616/20b4u6ktxaexty8rv2baizowq7xz6mow.png</t>
  </si>
  <si>
    <t>https://irbis-td.ru/upload/iblock/5a8/z6d78cpbmuu44eo8hqgynyhxgid8yt70.png</t>
  </si>
  <si>
    <t>https://irbis-td.ru/upload/iblock/736/wm759zatsa0ehscewm06pm6alk6gc0wv.jpg</t>
  </si>
  <si>
    <t>https://irbis-td.ru/upload/iblock/fa1/fa1803c0117d8c10cc1c43e50fa0c8ec.png</t>
  </si>
  <si>
    <t>https://irbis-td.ru/upload/iblock/187/187aa2069105bc7e909536d69ffc8948.png</t>
  </si>
  <si>
    <t>https://irbis-td.ru/upload/iblock/516/5160731aa5a9a6c3a40ac15d6d771ea5.png</t>
  </si>
  <si>
    <t>https://irbis-td.ru/upload/iblock/19c/19cd5c272f2195afae527d3a36d1a0af.png</t>
  </si>
  <si>
    <t>https://irbis-td.ru/upload/iblock/4ad/4ad5e57e796493719f2893ea0ae16256.png</t>
  </si>
  <si>
    <t>https://irbis-td.ru/upload/iblock/823/823ed14f7abf546bec9b204106f224de.png</t>
  </si>
  <si>
    <t>https://irbis-td.ru/upload/iblock/2bd/2bd5a35f1acb08cb2e2a0a4eb3380e6a.png</t>
  </si>
  <si>
    <t>https://irbis-td.ru/upload/iblock/5d4/5d4562cda61094acfcb9e6c3b8d31c6b.png</t>
  </si>
  <si>
    <t>https://irbis-td.ru/upload/iblock/f41/f41d5f7e60e7bf7babe32cd14ae64a85.png</t>
  </si>
  <si>
    <t>https://irbis-td.ru/upload/iblock/7fe/7fe082f4a829df44cb3677f6ccc43d3f.png</t>
  </si>
  <si>
    <t>https://irbis-td.ru/upload/iblock/d57/d57a0a9c99de1c8e08df4b789a970819.png</t>
  </si>
  <si>
    <t>https://irbis-td.ru/upload/iblock/f5d/f5d776aa1f067b4b5a9eabff2b845bdf.png</t>
  </si>
  <si>
    <t>https://irbis-td.ru/upload/iblock/81e/81e93dbcd30f419fe5059d1f5d1f6182.png</t>
  </si>
  <si>
    <t>https://irbis-td.ru/upload/iblock/62d/62d0bc9bc5be0d96cadf95b31a2caff8.png</t>
  </si>
  <si>
    <t>https://irbis-td.ru/upload/iblock/6fd/6fd83ef24b4bd47ab7844353cb35a211.png</t>
  </si>
  <si>
    <t>https://irbis-td.ru/upload/iblock/491/491474396be079588befe1729d29c8a2.png</t>
  </si>
  <si>
    <t>https://irbis-td.ru/upload/iblock/f0f/f0ff5eebef44b756be708608a7dbc7ad.png</t>
  </si>
  <si>
    <t>https://irbis-td.ru/upload/iblock/eb8/eb808b9ca66330bd4d890de99e1cff2c.png</t>
  </si>
  <si>
    <t>https://irbis-td.ru/upload/iblock/55f/55f5e855d6e121b55d13e469d29272f8.png</t>
  </si>
  <si>
    <t>https://irbis-td.ru/upload/iblock/c71/c713e1231e70890fcf18c35c2f3ba58f.png</t>
  </si>
  <si>
    <t>https://irbis-td.ru/upload/iblock/8c5/8c5f095a0f5615dc6926b8148f4ac016.png</t>
  </si>
  <si>
    <t>https://irbis-td.ru/upload/iblock/52d/52d4243094cf72881503d3b4b1420a34.png</t>
  </si>
  <si>
    <t>https://irbis-td.ru/upload/iblock/27e/27eafa4bc08839196a37d8cbe086daed.png</t>
  </si>
  <si>
    <t>https://irbis-td.ru/upload/iblock/055/055d9f357858a764544cc46fd6bb999b.png</t>
  </si>
  <si>
    <t>https://irbis-td.ru/upload/iblock/c58/c58dcb6582c83c6403cd7f8e2b3602a9.png</t>
  </si>
  <si>
    <t>https://irbis-td.ru/upload/iblock/402/4029d1e305d76477dc57f3ee4d915c3b.png</t>
  </si>
  <si>
    <t>https://irbis-td.ru/upload/iblock/fab/fab38f9281efb5178af434fdb8353feb.png</t>
  </si>
  <si>
    <t>https://irbis-td.ru/upload/iblock/2f4/2f440368e60e37ceb06e07ad7d17aead.png</t>
  </si>
  <si>
    <t>https://irbis-td.ru/upload/iblock/1ac/1ac03c93e9073a685d6c5cb13694eb34.png</t>
  </si>
  <si>
    <t>https://irbis-td.ru/upload/iblock/f92/f92a8e1e4f792dc78c90d397c3353f2f.png</t>
  </si>
  <si>
    <t>https://irbis-td.ru/upload/iblock/c9e/c9e695ad9f973db0b8474bb68110c079.png</t>
  </si>
  <si>
    <t>https://irbis-td.ru/upload/iblock/18c/18c30bb554355fb15d533156cc6208b7.png</t>
  </si>
  <si>
    <t>https://irbis-td.ru/upload/iblock/e56/e56cd1f6eb5396c14248097beae228cd.png</t>
  </si>
  <si>
    <t>https://irbis-td.ru/upload/iblock/110/110c46f195843aeb8bb801c0acc593e9.png</t>
  </si>
  <si>
    <t>https://irbis-td.ru/upload/iblock/334/33404fed36d37264f357362287452088.png</t>
  </si>
  <si>
    <t>https://irbis-td.ru/upload/iblock/8c1/8c1b11c12264c41773666d1a7dccca05.png</t>
  </si>
  <si>
    <t>https://irbis-td.ru/upload/iblock/20e/20e457c9e0f090576f7cdde4c5c4dace.png</t>
  </si>
  <si>
    <t>https://irbis-td.ru/upload/iblock/f9d/f9de1cc69642072eac4f27ac80779014.png</t>
  </si>
  <si>
    <t>https://irbis-td.ru/upload/iblock/8a7/8a7099df9d88b2e2435d9c2fd754598f.JPG</t>
  </si>
  <si>
    <t>https://irbis-td.ru/upload/iblock/55d/55dce5f0c66a85958b67dccc225fdbc3.png</t>
  </si>
  <si>
    <t>https://irbis-td.ru/upload/iblock/2eb/2ebf91382f85e395b1c1c0847e9db144.png</t>
  </si>
  <si>
    <t>https://irbis-td.ru/upload/iblock/20b/z6q2y3ui8n49mvycna1f4mw58f32i9sa.png</t>
  </si>
  <si>
    <t>https://irbis-td.ru/upload/iblock/b44/ezuwxguclmc1a730p4uw024xxthrlj8c.png</t>
  </si>
  <si>
    <t>https://irbis-td.ru/upload/iblock/db5/u7ejydkb1bf00n24ait1n1rea9dd846p.png</t>
  </si>
  <si>
    <t>https://irbis-td.ru/upload/iblock/5f9/lxm4ru0tjabp90cuigmyln02tcfvj17g.png</t>
  </si>
  <si>
    <t>https://irbis-td.ru/upload/iblock/636/tm77z7yd5di80ck34gx3bvbtu1aaykql.png</t>
  </si>
  <si>
    <t>https://irbis-td.ru/upload/iblock/73a/o936uk1zh2p6m7tt907mlcf9l3jsw6mk.png</t>
  </si>
  <si>
    <t>https://irbis-td.ru/upload/iblock/57b/y5k8x17737mxwxwol6b8q7fx0bujiiak.png</t>
  </si>
  <si>
    <t>https://irbis-td.ru/upload/iblock/5aa/5mrp127zj9yuk8shxsdj9mp9mc10w5c1.png</t>
  </si>
  <si>
    <t>https://irbis-td.ru/upload/iblock/544/544f4003be29e20863621fa6cf7d49ba.png</t>
  </si>
  <si>
    <t>https://irbis-td.ru/upload/iblock/ad2/ad2eb2c5f100ac87d62d9ba109fdf923.png</t>
  </si>
  <si>
    <t>https://irbis-td.ru/upload/iblock/f0d/f0d950a93523c6fcbc931df561927ee2.png</t>
  </si>
  <si>
    <t>https://irbis-td.ru/upload/iblock/f54/f54604924d3f613bdc13d1aacedb4fca.png</t>
  </si>
  <si>
    <t>https://irbis-td.ru/upload/iblock/487/4871e93bd7db6089634b2efa82343009.png</t>
  </si>
  <si>
    <t>https://irbis-td.ru/upload/iblock/04b/04b37e7a666325f70dd7a5bc4bd56f5d.png</t>
  </si>
  <si>
    <t>https://irbis-td.ru/upload/iblock/8b3/8b37aade098c54d1810bd79f98f58c24.png</t>
  </si>
  <si>
    <t>https://irbis-td.ru/upload/iblock/7ab/7abf64e71481c601f59d7116a324f4a7.PNG</t>
  </si>
  <si>
    <t>https://irbis-td.ru/upload/iblock/65e/65e6d282cc01263b1904cb611d62856e.png</t>
  </si>
  <si>
    <t>https://irbis-td.ru/upload/iblock/007/0074e7d38acab4999cfae7a5ef2eab10.png</t>
  </si>
  <si>
    <t>https://irbis-td.ru/upload/iblock/c4b/c4b32de6313b92c79d7a332069eb08fe.png</t>
  </si>
  <si>
    <t>https://irbis-td.ru/upload/iblock/69f/69f0c561c310b8873b7773a45276f597.png</t>
  </si>
  <si>
    <t>https://irbis-td.ru/upload/iblock/691/691644630911e8fdb6d1e591eee19ea4.png</t>
  </si>
  <si>
    <t>https://irbis-td.ru/upload/iblock/b40/b4019308820316430ad6aed7abefff7b.PNG</t>
  </si>
  <si>
    <t>https://irbis-td.ru/upload/iblock/6e9/6e994eb997748b013e11bfaf57867c14.png</t>
  </si>
  <si>
    <t>https://irbis-td.ru/upload/iblock/5b9/5b939046d0960cf060d3ccf8bb5a24ff.png</t>
  </si>
  <si>
    <t>https://irbis-td.ru/upload/iblock/567/567da0df42bf60763325d8d731d94ea6.png</t>
  </si>
  <si>
    <t>https://irbis-td.ru/upload/iblock/20d/20d7dd49f71474d80e1118a8518e364b.png</t>
  </si>
  <si>
    <t>https://irbis-td.ru/upload/iblock/cec/cec6e3c0c0677d7b308731a71c7154b6.png</t>
  </si>
  <si>
    <t>https://irbis-td.ru/upload/iblock/04e/04edd89f2fe9ca4fd5ca9b5a70a09e2f.PNG</t>
  </si>
  <si>
    <t>https://irbis-td.ru/upload/iblock/5b2/5b2b5d02caa9a2ae90a227677a7e40c4.PNG</t>
  </si>
  <si>
    <t>https://irbis-td.ru/upload/iblock/6ee/6ee3bdb7817dcf6e0abba6d6234b767b.png</t>
  </si>
  <si>
    <t>https://irbis-td.ru/upload/iblock/64d/64dff7cc49ff3cbb8e807c9accc79d8f.png</t>
  </si>
  <si>
    <t>https://irbis-td.ru/upload/iblock/fa7/fa7f64aa52fae3279deff444670bdc2e.png</t>
  </si>
  <si>
    <t>https://irbis-td.ru/upload/iblock/15a/15a9095bc6bd96039efc7454aebdc85a.png</t>
  </si>
  <si>
    <t>https://irbis-td.ru/upload/iblock/295/29539f2fc2eba5b43e80fab6dd4df9f3.png</t>
  </si>
  <si>
    <t>https://irbis-td.ru/upload/iblock/7f2/7f2b743993b9320307cffa4a772a10b4.png</t>
  </si>
  <si>
    <t>https://irbis-td.ru/upload/iblock/0b0/0b033c0947f0c1d499e244464ddbd880.png</t>
  </si>
  <si>
    <t>https://irbis-td.ru/upload/iblock/85b/85bc06b752df5df716f23a9f2fbf4d5e.png</t>
  </si>
  <si>
    <t>https://irbis-td.ru/upload/iblock/6e7/6e73702eabc2c1b4b28af2aaf1f027e8.png</t>
  </si>
  <si>
    <t>https://irbis-td.ru/upload/iblock/414/414ff87ac1189848e39a2fa998086698.png</t>
  </si>
  <si>
    <t>https://irbis-td.ru/upload/iblock/543/5436b39d5e91660dc6085324ed72acd9.png</t>
  </si>
  <si>
    <t>https://irbis-td.ru/upload/iblock/08f/08fc7d385264ba7d1472080ea9cf7dcc.png</t>
  </si>
  <si>
    <t>https://irbis-td.ru/upload/iblock/e2f/e2f9e8bdf1d266a9c585705f3edd0f14.png</t>
  </si>
  <si>
    <t>https://irbis-td.ru/upload/iblock/2f0/2f05dcf1ad935851d50f13a5131370ed.png</t>
  </si>
  <si>
    <t>https://irbis-td.ru/upload/iblock/236/236c6f08a38be201e51d22e7b5e158fd.png</t>
  </si>
  <si>
    <t>https://irbis-td.ru/upload/iblock/618/618eb6c8b016bdfef7a02f2ca1f9100e.png</t>
  </si>
  <si>
    <t>https://irbis-td.ru/upload/iblock/1be/1be5635aa6d2edccb73e21c31eec9515.png</t>
  </si>
  <si>
    <t>https://irbis-td.ru/upload/iblock/6fc/6fcbce88773a4544cc653ef229613908.png</t>
  </si>
  <si>
    <t>https://irbis-td.ru/upload/iblock/1bf/1bfb7a6040439a1fd17327f6674e6c54.png</t>
  </si>
  <si>
    <t>https://irbis-td.ru/upload/iblock/a00/a00a577a58707c72603017b53ac41817.png</t>
  </si>
  <si>
    <t>https://irbis-td.ru/upload/iblock/402/402ec1623862769cfbbf670b1c994fae.png</t>
  </si>
  <si>
    <t>https://irbis-td.ru/upload/iblock/56e/56ed817ac379442ec62f123a3561c222.png</t>
  </si>
  <si>
    <t>https://irbis-td.ru/upload/iblock/26c/26c50c39b7d6066d2d9fcc23d726afb9.png</t>
  </si>
  <si>
    <t>https://irbis-td.ru/upload/iblock/999/999e1f73d0b70d3d8e4fe159ec6a0457.png</t>
  </si>
  <si>
    <t>https://irbis-td.ru/upload/iblock/0be/0bebc4f6fa3e76d0310ef03aa8e86042.png</t>
  </si>
  <si>
    <t>https://irbis-td.ru/upload/iblock/aa6/aa662722c5235f0d5718c27ad1671be7.png</t>
  </si>
  <si>
    <t>https://irbis-td.ru/upload/iblock/2df/2df355d19c7eccf6469453847a7edf7e.png</t>
  </si>
  <si>
    <t>https://irbis-td.ru/upload/iblock/a78/a7863590cba0e0f0531bf011f12d9142.png</t>
  </si>
  <si>
    <t>https://irbis-td.ru/upload/iblock/ef4/ef4513d45073b30b2cffead6868e4a3d.png</t>
  </si>
  <si>
    <t>https://irbis-td.ru/upload/iblock/e74/e74cdf00981ba18dbadd87308f2c9bd0.png</t>
  </si>
  <si>
    <t>https://irbis-td.ru/upload/iblock/a0b/a0b22074b285c4d83a837fa5b1fa15f2.png</t>
  </si>
  <si>
    <t>https://irbis-td.ru/upload/iblock/70e/70eb7461ccc51954c985a0cf631ea2ab.png</t>
  </si>
  <si>
    <t>https://irbis-td.ru/upload/iblock/986/9860de4b14e807bb5dad473543487236.png</t>
  </si>
  <si>
    <t>https://irbis-td.ru/upload/iblock/109/109d94535e1ceca8824a2dab91e4bf06.png</t>
  </si>
  <si>
    <t>https://irbis-td.ru/upload/iblock/80e/80eb2cf4ea11712379c65d2306283ba4.png</t>
  </si>
  <si>
    <t>https://irbis-td.ru/upload/iblock/99c/99c5cfb19ff91c2df94f77b1fc3983f3.png</t>
  </si>
  <si>
    <t>https://irbis-td.ru/upload/iblock/8f0/8f0ea82131aca316b9487e79646a4943.png</t>
  </si>
  <si>
    <t>https://irbis-td.ru/upload/iblock/418/418499b04ed5fc37af3f008b31085cde.png</t>
  </si>
  <si>
    <t>https://irbis-td.ru/upload/iblock/97f/97f5f2f40a572c4e4490cc1de1ffa4a1.png</t>
  </si>
  <si>
    <t>https://irbis-td.ru/upload/iblock/478/4787d7f29dac5a8c91d674e7e0aa173d.png</t>
  </si>
  <si>
    <t>https://irbis-td.ru/upload/iblock/bb0/bb0a498462bdbb23c0f44062b69d242b.png</t>
  </si>
  <si>
    <t>https://irbis-td.ru/upload/iblock/9a3/9a355155da66c9fde398b06a10486871.png</t>
  </si>
  <si>
    <t>https://irbis-td.ru/upload/iblock/9c3/9c3069839162e836c9c09e42233b0cbc.png</t>
  </si>
  <si>
    <t>https://irbis-td.ru/upload/iblock/728/728d031d0d5fe2724fea23826a79f1c5.png</t>
  </si>
  <si>
    <t>https://irbis-td.ru/upload/iblock/f70/f70f15c788f2f74152890daadb313afa.png</t>
  </si>
  <si>
    <t>https://irbis-td.ru/upload/iblock/66e/66ebd714430e945ebab186b999f51204.png</t>
  </si>
  <si>
    <t>https://irbis-td.ru/upload/iblock/cb2/cb2496bdd369c8ccb57d4579bfc61241.png</t>
  </si>
  <si>
    <t>https://irbis-td.ru/upload/iblock/bf9/bf9f054f3994e66c07d0241c646287c2.png</t>
  </si>
  <si>
    <t>https://irbis-td.ru/upload/iblock/7ee/7eef9116317c1402028578f3fae48d17.png</t>
  </si>
  <si>
    <t>https://irbis-td.ru/upload/iblock/bde/bded79e82e2a02eae6646ad48da4e5a2.png</t>
  </si>
  <si>
    <t>https://irbis-td.ru/upload/iblock/5b4/5b4a3073ec97c4f34ae220bb2421c81f.png</t>
  </si>
  <si>
    <t>https://irbis-td.ru/upload/iblock/41a/41abdd083cb6fa77451bbd9ec66766d3.png</t>
  </si>
  <si>
    <t>https://irbis-td.ru/upload/iblock/43c/43c798d221d434b670d64a51af4ace16.png</t>
  </si>
  <si>
    <t>https://irbis-td.ru/upload/iblock/e37/e373451cb422097018ce433c6f76873b.png</t>
  </si>
  <si>
    <t>https://irbis-td.ru/upload/iblock/f77/f77811888e5ade4bafad3c9aad9fa7c9.png</t>
  </si>
  <si>
    <t>https://irbis-td.ru/upload/iblock/839/839bb96f47fed173bc01479e7961ff62.png</t>
  </si>
  <si>
    <t>https://irbis-td.ru/upload/iblock/be9/be9a99adf74f85a954d0e64a2d28f9e5.png</t>
  </si>
  <si>
    <t>https://irbis-td.ru/upload/iblock/736/736b12b232a3a227d85a6e6022789be9.png</t>
  </si>
  <si>
    <t>https://irbis-td.ru/upload/iblock/905/905b9729225640f692056573e36da4d9.png</t>
  </si>
  <si>
    <t>https://irbis-td.ru/upload/iblock/ff8/ff82d13ff68d761eae22bb5f097fa440.png</t>
  </si>
  <si>
    <t>https://irbis-td.ru/upload/iblock/95a/95a2b56facefec9199fb2635b9fce764.png</t>
  </si>
  <si>
    <t>https://irbis-td.ru/upload/iblock/1d7/1d7bca5b825a85b9c01df40f14190e2e.png</t>
  </si>
  <si>
    <t>https://irbis-td.ru/upload/iblock/f98/f98de01c310d285f6ef1419b37d9cfb9.png</t>
  </si>
  <si>
    <t>https://irbis-td.ru/upload/iblock/57f/57fecee6669ce48182225b582a5339c1.png</t>
  </si>
  <si>
    <t>https://irbis-td.ru/upload/iblock/07c/07c71a000339f7f186f8856a992d2372.png</t>
  </si>
  <si>
    <t>https://irbis-td.ru/upload/iblock/414/414defd05ed159976b8d5ad7834f7277.png</t>
  </si>
  <si>
    <t>https://irbis-td.ru/upload/iblock/66c/66cd9c2f000a506f18182171c7039891.png</t>
  </si>
  <si>
    <t>https://irbis-td.ru/upload/iblock/00b/00be6c5f5a4f2d96f49d395e9b4479f1.png</t>
  </si>
  <si>
    <t>https://irbis-td.ru/upload/iblock/379/3799e04affa4274b7de25cec2bb9808a.png</t>
  </si>
  <si>
    <t>https://irbis-td.ru/upload/iblock/608/608b47ab4619164fbbfe8091b2205c2a.png</t>
  </si>
  <si>
    <t>https://irbis-td.ru/upload/iblock/658/658bdcc8a7f9ad67761a870b1d2389bc.png</t>
  </si>
  <si>
    <t>https://irbis-td.ru/upload/iblock/ff6/ff66abf5bdefe0fc2e3b2e00f1c5d44c.png</t>
  </si>
  <si>
    <t>https://irbis-td.ru/upload/iblock/1f7/1f7f43c2c00af089878b95438b73e369.png</t>
  </si>
  <si>
    <t>https://irbis-td.ru/upload/iblock/5ea/5eae21d4232ceb852e3ceec480601499.png</t>
  </si>
  <si>
    <t>https://irbis-td.ru/upload/iblock/808/808b1eca66e78118076f75221a4fe20e.png</t>
  </si>
  <si>
    <t>https://irbis-td.ru/upload/iblock/41a/41a25f128c84ea842743f10f9406af6c.png</t>
  </si>
  <si>
    <t>https://irbis-td.ru/upload/iblock/cdb/cdbe6ed116f69ba78fdadf31644beea4.png</t>
  </si>
  <si>
    <t>https://irbis-td.ru/upload/iblock/2c2/2c286f0505be438d060766dd0f2ceee5.png</t>
  </si>
  <si>
    <t>https://irbis-td.ru/upload/iblock/79e/79e94b9b91f38361151bc0bb63d74293.png</t>
  </si>
  <si>
    <t>https://irbis-td.ru/upload/iblock/eb2/eb22ea986be9d5a75538c3a8b2e423ca.png</t>
  </si>
  <si>
    <t>https://irbis-td.ru/upload/iblock/950/950980f342a323b82cbda00ed3c18dda.png</t>
  </si>
  <si>
    <t>https://irbis-td.ru/upload/iblock/b2b/b2b9f48820df23bf49552af38db57c98.png</t>
  </si>
  <si>
    <t>https://irbis-td.ru/upload/iblock/aab/aab62a21174f73f6a068e4818ca4ca4b.png</t>
  </si>
  <si>
    <t>https://irbis-td.ru/upload/iblock/484/48438c4d968572a46649c40ef8fda1ab.png</t>
  </si>
  <si>
    <t>https://irbis-td.ru/upload/iblock/4f0/4f00bc8596affc4e048c517c950610ae.png</t>
  </si>
  <si>
    <t>https://irbis-td.ru/upload/iblock/683/6830fb73bc60bcadc80939afda25686b.png</t>
  </si>
  <si>
    <t>https://irbis-td.ru/upload/iblock/ff6/ff6733eece2a20b43e6eafe8e1e0a40e.png</t>
  </si>
  <si>
    <t>https://irbis-td.ru/upload/iblock/9dc/9dcf8b1dd1051b14a4b7a65b399d8ac5.png</t>
  </si>
  <si>
    <t>https://irbis-td.ru/upload/iblock/b26/b266685dd80f13a6e028b49a90849fba.png</t>
  </si>
  <si>
    <t>https://irbis-td.ru/upload/iblock/df6/df69b519721f5dc2d9f373aa6b091216.png</t>
  </si>
  <si>
    <t>https://irbis-td.ru/upload/iblock/d2e/d2e76bc1904dee1fb9d076567f6866f1.png</t>
  </si>
  <si>
    <t>https://irbis-td.ru/upload/iblock/494/494d68eb8da22ab2f7e60d50a0addacf.png</t>
  </si>
  <si>
    <t>https://irbis-td.ru/upload/iblock/fa2/fa20aa9ccc3dace17edd199af38b8ef8.png</t>
  </si>
  <si>
    <t>https://irbis-td.ru/upload/iblock/58a/58aebde834b8d5a27369ac67636d83f2.png</t>
  </si>
  <si>
    <t>https://irbis-td.ru/upload/iblock/a06/a065ff5f5eee250d50d39afbf0cd698e.png</t>
  </si>
  <si>
    <t>https://irbis-td.ru/upload/iblock/aa9/aa908bbb1fee3a35a61ffaecfca9b0dc.png</t>
  </si>
  <si>
    <t>https://irbis-td.ru/upload/iblock/18f/18f13ea4e8957dd3fb751fe8feea732b.png</t>
  </si>
  <si>
    <t>https://irbis-td.ru/upload/iblock/f39/f3977c438bbe9acb5368a648988a6116.png</t>
  </si>
  <si>
    <t>https://irbis-td.ru/upload/iblock/d63/d63ceb84c182ec59aa4db5d6acfc97f3.png</t>
  </si>
  <si>
    <t>https://irbis-td.ru/upload/iblock/123/1238463fbad24d2648c4b5f3d61dce1d.png</t>
  </si>
  <si>
    <t>https://irbis-td.ru/upload/iblock/e5f/e5f66c986ae8a3ab1afe047107cfa6c7.png</t>
  </si>
  <si>
    <t>https://irbis-td.ru/upload/iblock/41a/41afffaf38e3784d147687d0aedee99c.png</t>
  </si>
  <si>
    <t>https://irbis-td.ru/upload/iblock/ebc/ebc6a6b26017e65191ba7d082b441093.png</t>
  </si>
  <si>
    <t>https://irbis-td.ru/upload/iblock/eda/eda48983b8db4add4d624b1653a9832d.png</t>
  </si>
  <si>
    <t>https://irbis-td.ru/upload/iblock/4e8/4e8d1aa22c6de69f9099e17cdb157eb1.png</t>
  </si>
  <si>
    <t>https://irbis-td.ru/upload/iblock/e65/e654f6d404e5520744a5c078ee4e09b2.png</t>
  </si>
  <si>
    <t>https://irbis-td.ru/upload/iblock/cdd/cdde9dc5b22ddeb8dd96ee4b1b1ddb37.jpg</t>
  </si>
  <si>
    <t>https://irbis-td.ru/upload/iblock/78b/78bac6abe5a1cc4a8e0ef29025b08f44.jpg</t>
  </si>
  <si>
    <t>https://irbis-td.ru/upload/iblock/99d/99db56f89efa96eaba1dc5abaf3817ab.JPG</t>
  </si>
  <si>
    <t>https://irbis-td.ru/upload/iblock/125/1250b0814511bcbb20a9dfccde0e58e9.JPG</t>
  </si>
  <si>
    <t>https://irbis-td.ru/upload/iblock/0a4/0a432823f0680e24826d3c1806e5c5dc.png</t>
  </si>
  <si>
    <t>https://irbis-td.ru/upload/iblock/e30/e308a43a20807d04c96b1f2c443f08f8.png</t>
  </si>
  <si>
    <t>https://irbis-td.ru/upload/iblock/383/3832bf6f88c7de2237e762c9e632a6e4.png</t>
  </si>
  <si>
    <t>https://irbis-td.ru/upload/iblock/d57/d57102e3ef9628912f407a0b651d9253.png</t>
  </si>
  <si>
    <t>https://irbis-td.ru/upload/iblock/7d3/7d323e1e4718b1b360012f893323b815.png</t>
  </si>
  <si>
    <t>https://irbis-td.ru/upload/iblock/8cb/8cb494bb44d029d9fb9e3a2289beb14c.png</t>
  </si>
  <si>
    <t>https://irbis-td.ru/upload/iblock/8e9/8e96990fab06428218c0008cde9666e8.png</t>
  </si>
  <si>
    <t>https://irbis-td.ru/upload/iblock/4c8/4c8c66eda65c5a538a3cef249f72c558.png</t>
  </si>
  <si>
    <t>https://irbis-td.ru/upload/iblock/b72/b7238f5904c66c888d4891c7a857ca63.png</t>
  </si>
  <si>
    <t>https://irbis-td.ru/upload/iblock/b9a/b9a5b6fd6f5bcdd066bc23fcf4c1d00d.png</t>
  </si>
  <si>
    <t>https://irbis-td.ru/upload/iblock/60d/60d3311ee45bcf2796d057b3e3463a54.png</t>
  </si>
  <si>
    <t>https://irbis-td.ru/upload/iblock/06a/lt7otuvgnuanfnkrsomezezrstrgx832.png</t>
  </si>
  <si>
    <t>https://irbis-td.ru/upload/iblock/9dd/qlfu5bhuui1e9h21wfw5z232oce6hz78.png</t>
  </si>
  <si>
    <t>https://irbis-td.ru/upload/iblock/8c4/zg2eqm5rzj86wbq1gtswbm4s40xqt0ku.png</t>
  </si>
  <si>
    <t>https://irbis-td.ru/upload/iblock/d05/32sd6d96mqovqqels0kn0nbvlj7i6930.png</t>
  </si>
  <si>
    <t>https://irbis-td.ru/upload/iblock/ea3/hwz52fhiovb9mij61gthmfcrl3kelsv3.png</t>
  </si>
  <si>
    <t>https://irbis-td.ru/upload/iblock/a61/wft4o2fwjgqiqc6aaod5pyp53v7ay8il.png</t>
  </si>
  <si>
    <t>https://irbis-td.ru/upload/iblock/e9f/cq7d2qgbyj3c4w9ja7x8ywsng08hfw72.png</t>
  </si>
  <si>
    <t>https://irbis-td.ru/upload/iblock/b09/sp6rcvwgcvm7q0y1g8kxrq9b7qfo0sye.png</t>
  </si>
  <si>
    <t>https://irbis-td.ru/upload/iblock/5e4/5e4f07061b96954d7a26a41700be7280.png</t>
  </si>
  <si>
    <t>https://irbis-td.ru/upload/iblock/3da/3daccff6e096a33a958519cff2d14c51.png</t>
  </si>
  <si>
    <t>https://irbis-td.ru/upload/iblock/619/61934fb8d7f4a86b1b77076de81c77d6.png</t>
  </si>
  <si>
    <t>https://irbis-td.ru/upload/iblock/3dd/3dd4bdcfdb9636d62715ba83dcfc60d6.png</t>
  </si>
  <si>
    <t>https://irbis-td.ru/upload/iblock/7f7/7f7808e690466188d9337e830ae1b88f.png</t>
  </si>
  <si>
    <t>https://irbis-td.ru/upload/iblock/5eb/5eb8997a7da6866f1fc9f9c1f4d86820.png</t>
  </si>
  <si>
    <t>https://irbis-td.ru/upload/iblock/dd6/dd60d3af207412a13fc56bca95aee722.png</t>
  </si>
  <si>
    <t>https://irbis-td.ru/upload/iblock/f1c/f1c5a9bb4961b9ac3697a78e4ff9b228.png</t>
  </si>
  <si>
    <t>https://irbis-td.ru/upload/iblock/484/48412fbf2549b108bda5d35d464c8b5e.png</t>
  </si>
  <si>
    <t>https://irbis-td.ru/upload/iblock/87b/87b762caf572e0ced7367f33849792b6.png</t>
  </si>
  <si>
    <t>https://irbis-td.ru/upload/iblock/280/2804bfff7612b5e8ad6de670410b8b4b.png</t>
  </si>
  <si>
    <t>https://irbis-td.ru/upload/iblock/f8d/f8d2ea19db4f81d30eb3367b04e1d9b6.png</t>
  </si>
  <si>
    <t>https://irbis-td.ru/upload/iblock/70c/70cc1139d0f879b0226e2f0002cffb82.png</t>
  </si>
  <si>
    <t>https://irbis-td.ru/upload/iblock/799/799279d54d8217a1458ad623ce6bb571.png</t>
  </si>
  <si>
    <t>https://irbis-td.ru/upload/iblock/418/41893a0b0a7f22306982dda39588de6d.png</t>
  </si>
  <si>
    <t>https://irbis-td.ru/upload/iblock/c91/c915f1041a16a43a32bbc9028766ee62.png</t>
  </si>
  <si>
    <t>https://irbis-td.ru/upload/iblock/630/630bc434bb9d0df3505c3561a580ef8c.png</t>
  </si>
  <si>
    <t>https://irbis-td.ru/upload/iblock/981/9814bcf5710b1fde0adc239a5cf82668.png</t>
  </si>
  <si>
    <t>https://irbis-td.ru/upload/iblock/769/76944923c6bf8d9a8d5b9966541ff3d4.png</t>
  </si>
  <si>
    <t>https://irbis-td.ru/upload/iblock/410/41071660681bcf37c7e3508dea4f9c20.png</t>
  </si>
  <si>
    <t>https://irbis-td.ru/upload/iblock/e9e/e9eb5a49500b43b1c475ef8ab08c53ba.png</t>
  </si>
  <si>
    <t>https://irbis-td.ru/upload/iblock/0d4/0d46de362c4579ca60978333516a683c.png</t>
  </si>
  <si>
    <t>https://irbis-td.ru/upload/iblock/8ed/8edb25efb66bf638cba68605e6407140.png</t>
  </si>
  <si>
    <t>https://irbis-td.ru/upload/iblock/88d/88d59209f6e53aadc62b4be6ad25c4b9.png</t>
  </si>
  <si>
    <t>https://irbis-td.ru/upload/iblock/338/338b52c1c4b53c7c5a7ecbff77e49931.png</t>
  </si>
  <si>
    <t>https://irbis-td.ru/upload/iblock/6d2/6d24c54a29d17fe3b4dcdcf56967b760.png</t>
  </si>
  <si>
    <t>https://irbis-td.ru/upload/iblock/fbd/fbd1e6b7a991bafa7b865c39b5b96d13.png</t>
  </si>
  <si>
    <t>https://irbis-td.ru/upload/iblock/399/399a3460ea3aaf924a20e5bbbcf9553e.png</t>
  </si>
  <si>
    <t>https://irbis-td.ru/upload/iblock/218/218f98d98385ad3e40fdbd268dd65d1f.png</t>
  </si>
  <si>
    <t>https://irbis-td.ru/upload/iblock/263/263e9f3c519726ddd1eb50ded82df611.png</t>
  </si>
  <si>
    <t>https://irbis-td.ru/upload/iblock/94b/94b1f444f7bd6febff14ec3d4297bc50.png</t>
  </si>
  <si>
    <t>https://irbis-td.ru/upload/iblock/902/90296e44e73002d76ee1b87db98495ca.png</t>
  </si>
  <si>
    <t>https://irbis-td.ru/upload/iblock/805/805c318646646f656f029ac4d6635125.png</t>
  </si>
  <si>
    <t>https://irbis-td.ru/upload/iblock/466/466c8fe8c38af537fcc48aafde314230.png</t>
  </si>
  <si>
    <t>https://irbis-td.ru/upload/iblock/890/890ee9e663cd1819a98c67493aac7b1f.png</t>
  </si>
  <si>
    <t>https://irbis-td.ru/upload/iblock/ea7/ea777063b609ee623c215449f44931cf.png</t>
  </si>
  <si>
    <t>https://irbis-td.ru/upload/iblock/131/131fe223a803c751bed6274f2d2baa29.JPG</t>
  </si>
  <si>
    <t>https://irbis-td.ru/upload/iblock/c12/c12dcb96499ea418c814490594458adf.JPG</t>
  </si>
  <si>
    <t>https://irbis-td.ru/upload/iblock/c0d/c0d63bd894409d100c33d74f7ba5a6e4.png</t>
  </si>
  <si>
    <t>https://irbis-td.ru/upload/iblock/b16/b160c5596e1f3531dadff1bcbefad517.png</t>
  </si>
  <si>
    <t>https://irbis-td.ru/upload/iblock/471/471668d7b9412788f4075740510d53fe.png</t>
  </si>
  <si>
    <t>https://irbis-td.ru/upload/iblock/d4b/d4b5cd27ea0cccf289cd09d8d7790f57.png</t>
  </si>
  <si>
    <t>https://irbis-td.ru/upload/iblock/bd8/bd800b318943b52d36d5363a2e5cfbc6.png</t>
  </si>
  <si>
    <t>https://irbis-td.ru/upload/iblock/75b/75b50a512d87875388aac816ee64ca96.png</t>
  </si>
  <si>
    <t>https://irbis-td.ru/upload/iblock/36d/36d8c19938425bff84994fc8c1049106.png</t>
  </si>
  <si>
    <t>https://irbis-td.ru/upload/iblock/8eb/8eb1589601334efe9a264ac831bdd314.JPG</t>
  </si>
  <si>
    <t>https://irbis-td.ru/upload/iblock/d6b/d6ba5f131f58049676e2eebe6ea6e004.JPG</t>
  </si>
  <si>
    <t>https://irbis-td.ru/upload/iblock/65c/65c2b6224c7a6333b263b385eced77c0.png</t>
  </si>
  <si>
    <t>https://irbis-td.ru/upload/iblock/7e6/7e602e2ad37b96f9b21dccca06ad7fa8.png</t>
  </si>
  <si>
    <t>https://irbis-td.ru/upload/iblock/70e/70e51b59fe92e22cdb12162e2ca27091.png</t>
  </si>
  <si>
    <t>https://irbis-td.ru/upload/iblock/772/772b6706c4eac8f3b51d538904393090.png</t>
  </si>
  <si>
    <t>https://irbis-td.ru/upload/iblock/b01/b0120ad0871879bc134502b4880b0c77.png</t>
  </si>
  <si>
    <t>https://irbis-td.ru/upload/iblock/993/nk5vlkxqsb9n4bxv37tgweldvl7p31sm.png</t>
  </si>
  <si>
    <t>https://irbis-td.ru/upload/iblock/5d5/eqlt2u6x94vu954ybxsgn4305xn4fhlz.png</t>
  </si>
  <si>
    <t>https://irbis-td.ru/upload/iblock/25f/vbt6oy77b3qlp3xtdwm6r5yqdafqw5tz.png</t>
  </si>
  <si>
    <t>https://irbis-td.ru/upload/iblock/c06/xqry02cge2bocm2hxdx5yxx7zwxnu8rp.png</t>
  </si>
  <si>
    <t>https://irbis-td.ru/upload/iblock/d1b/ws9apvz2rp8g27tes2vena90z4glzea1.png</t>
  </si>
  <si>
    <t>https://irbis-td.ru/upload/iblock/b90/erxgpuk81r2tj17q8ikvg3b8q86grfia.png</t>
  </si>
  <si>
    <t>https://irbis-td.ru/upload/iblock/3a6/215kqq7r1be9bkl9llcjh04xvw1r8ebx.png</t>
  </si>
  <si>
    <t>https://irbis-td.ru/upload/iblock/704/xlfx00ivuzh8fcbgz2njnqq53uwh7h5y.png</t>
  </si>
  <si>
    <t>https://irbis-td.ru/upload/iblock/99c/sbqmud45t1f7ha4sy0inc4j6ahkj6bb3.png</t>
  </si>
  <si>
    <t>https://irbis-td.ru/upload/iblock/2ef/rqvukx5nb0c2n7ixez2nyxos1h9w7opt.png</t>
  </si>
  <si>
    <t>https://irbis-td.ru/upload/iblock/e78/apa6g7r628fxm2u33pv05dcl4wt7lz0u.png</t>
  </si>
  <si>
    <t>https://irbis-td.ru/upload/iblock/d65/1lv1iaiuj2fnouo8ws7s8kpk8t8tqs29.png</t>
  </si>
  <si>
    <t>https://irbis-td.ru/upload/iblock/570/qzj02zxig3fx01a6iqnaq6vpf6uxpqx1.png</t>
  </si>
  <si>
    <t>https://irbis-td.ru/upload/iblock/01b/hbwigbpzehx9oweb4ppmp4hekjb74p8f.png</t>
  </si>
  <si>
    <t>https://irbis-td.ru/upload/iblock/ba3/srqqsdezoqq0uriztd1q2b9mnepzixc3.png</t>
  </si>
  <si>
    <t>https://irbis-td.ru/upload/iblock/4d1/xjg2snyquhwqqg8b200e2fhsboaymtyd.png</t>
  </si>
  <si>
    <t>https://irbis-td.ru/upload/iblock/845/43fq5y64tei5enlh7s3a0zh9qb18el2x.png</t>
  </si>
  <si>
    <t>https://irbis-td.ru/upload/iblock/021/35jwwyp3cj620dzmrbzqfxpemucg8w9d.png</t>
  </si>
  <si>
    <t>https://irbis-td.ru/upload/iblock/22c/5cwkr9sgkvw3c1uno2yrgvwz23em3tca.png</t>
  </si>
  <si>
    <t>https://irbis-td.ru/upload/iblock/51a/mw14ygfv9pknyllvvdq2iuns6a5mgvgk.png</t>
  </si>
  <si>
    <t>https://irbis-td.ru/upload/iblock/e14/0hf3ppofmflhwhighfwn5zryxu409z9i.png</t>
  </si>
  <si>
    <t>https://irbis-td.ru/upload/iblock/cb9/uuso5cnjtpn8yfhpu8q2j501t711ux2j.jpg</t>
  </si>
  <si>
    <t>https://irbis-td.ru/upload/iblock/e36/ajm5gd0e5mrmmhr351s4jvk78y9f4ab7.png</t>
  </si>
  <si>
    <t>https://irbis-td.ru/upload/iblock/b68/97g7eb737dcgyz1fla7ybai4a0amcpn4.png</t>
  </si>
  <si>
    <t>https://irbis-td.ru/upload/iblock/9aa/1ug7q1sv9zfvu5e6pu8swme4qnokdfgz.png</t>
  </si>
  <si>
    <t>https://irbis-td.ru/upload/iblock/de0/ebkrjnsf10i2eb5az5lk5si7i4nvybea.png</t>
  </si>
  <si>
    <t>https://irbis-td.ru/upload/iblock/8fd/9mgng86t28p6rg88m3r63mt03nq1bjll.png</t>
  </si>
  <si>
    <t>https://irbis-td.ru/upload/iblock/e0d/01b1y17qe3apw0ie602paeiqyg0pft4d.png</t>
  </si>
  <si>
    <t>https://irbis-td.ru/upload/iblock/012/6hziurqzufotjkmgdia0kzqhjqzg5ea9.png</t>
  </si>
  <si>
    <t>https://irbis-td.ru/upload/iblock/11e/5v55vovx8s09lk63ha7zt2psjlpynumx.png</t>
  </si>
  <si>
    <t>https://irbis-td.ru/upload/iblock/ca7/nn9evpyf4ty78k0sb997k9nju2cetfav.png</t>
  </si>
  <si>
    <t>https://irbis-td.ru/upload/iblock/880/xwmdd9grmib0t9sjhr6efgc5nmjgu09g.png</t>
  </si>
  <si>
    <t>https://irbis-td.ru/upload/iblock/d41/rk7do3iy6bpn3bdxcn4zyxs2l8bpjadp.png</t>
  </si>
  <si>
    <t>https://irbis-td.ru/upload/iblock/5e2/2vybj5tpp0gh16qv96wwb8mois5c8t9k.png</t>
  </si>
  <si>
    <t>https://irbis-td.ru/upload/iblock/72b/5ne3f0fvw9jybh4ifojcbu3ok0kb8mx3.png</t>
  </si>
  <si>
    <t>https://irbis-td.ru/upload/iblock/f95/f95d921d2d274a33413aa07050919232.png</t>
  </si>
  <si>
    <t>https://irbis-td.ru/upload/iblock/b3c/b3c74fcf55725070f038b9d91d341c6b.png</t>
  </si>
  <si>
    <t>https://irbis-td.ru/upload/iblock/4f0/4f0e5aee791b68bab3022a01c18e28a4.png</t>
  </si>
  <si>
    <t>https://irbis-td.ru/upload/iblock/a05/a05238794ecc48967b314765ad4042cf.png</t>
  </si>
  <si>
    <t>https://irbis-td.ru/upload/iblock/1fc/1fc227a872fd2708bbc05f7c8e704d31.png</t>
  </si>
  <si>
    <t>https://irbis-td.ru/upload/iblock/95b/95b5875d57033ffc577628a193e788c0.png</t>
  </si>
  <si>
    <t>https://irbis-td.ru/upload/iblock/648/6485a14c436201e735156d31d8a97e28.png</t>
  </si>
  <si>
    <t>https://irbis-td.ru/upload/iblock/eca/eca64c7382a746a9dde295e267e1c628.png</t>
  </si>
  <si>
    <t>https://irbis-td.ru/upload/iblock/012/012cc9942adcdbae6c90b16f5d500092.png</t>
  </si>
  <si>
    <t>https://irbis-td.ru/upload/iblock/0d5/0d5dfa58d4180ea1d97cbe1d2fbb0c2e.png</t>
  </si>
  <si>
    <t>https://irbis-td.ru/upload/iblock/75e/75e33c0c026b4d6bf0f08dd67521cd87.png</t>
  </si>
  <si>
    <t>https://irbis-td.ru/upload/iblock/76e/76e1d6134f5f71bb68b456d1951c7a4b.png</t>
  </si>
  <si>
    <t>https://irbis-td.ru/upload/iblock/707/707cf8bc16ab3179e17852bae25dda2d.png</t>
  </si>
  <si>
    <t>https://irbis-td.ru/upload/iblock/f0d/f0dee0b3e7826811aba64fdaac084922.png</t>
  </si>
  <si>
    <t>https://irbis-td.ru/upload/iblock/47a/47a7ce4a0a858e1b5ece90c5f69a3826.png</t>
  </si>
  <si>
    <t>https://irbis-td.ru/upload/iblock/92f/92f881a816adc2ecd1ee49ebc3708aee.jpg</t>
  </si>
  <si>
    <t>https://irbis-td.ru/upload/iblock/ae1/ae1dda45815330b4332e45277a2073b3.png</t>
  </si>
  <si>
    <t>https://irbis-td.ru/upload/iblock/0f1/0f19a0c453fc3274895bbf9e248e4126.png</t>
  </si>
  <si>
    <t>https://irbis-td.ru/upload/iblock/6c0/6c00e4f95f64f093764dc67effe739dc.png</t>
  </si>
  <si>
    <t>https://irbis-td.ru/upload/iblock/814/8147100d72f745d5e4414bbc0e4cb10f.png</t>
  </si>
  <si>
    <t>https://irbis-td.ru/upload/iblock/53e/53e2208008b17de653ee19f6858c3cdb.JPG</t>
  </si>
  <si>
    <t>https://irbis-td.ru/upload/iblock/c2f/c2fdf6f01125f6f530216572079a3985.JPG</t>
  </si>
  <si>
    <t>https://irbis-td.ru/upload/iblock/ab6/ab63970c5087239e5374b2cfff813027.JPG</t>
  </si>
  <si>
    <t>https://irbis-td.ru/upload/iblock/d42/d426e7d43c5cf97a375ff0bb42acae55.png</t>
  </si>
  <si>
    <t>https://irbis-td.ru/upload/iblock/00f/00f24fad887627b8bf7c45dd2d5d83e2.png</t>
  </si>
  <si>
    <t>https://irbis-td.ru/upload/iblock/918/918bf519bfd387528488a8037f2b9be2.png</t>
  </si>
  <si>
    <t>https://irbis-td.ru/upload/iblock/351/35197ffe04a8c8c71be3e527742e8085.png</t>
  </si>
  <si>
    <t>https://irbis-td.ru/upload/iblock/74d/74d115db71f99eae48a1e9df24f55a1d.png</t>
  </si>
  <si>
    <t>https://irbis-td.ru/upload/iblock/cf0/cf074ba1d1dc4316dd250e9757231d49.png</t>
  </si>
  <si>
    <t>https://irbis-td.ru/upload/iblock/bbc/bbc2f9c6816c829ead9ff84f3fed9296.png</t>
  </si>
  <si>
    <t>https://irbis-td.ru/upload/iblock/ac6/ac6b14686e47c7c82079408a31e20983.png</t>
  </si>
  <si>
    <t>Ручки дверные PUERTO серии Zero</t>
  </si>
  <si>
    <t>Ручка дверная "Рим", серый (RAL 7047)</t>
  </si>
  <si>
    <t>Ручка дверная "Лана", серый (RAL 7047)</t>
  </si>
  <si>
    <t>Ручка дверная "Арона", никель матовый</t>
  </si>
  <si>
    <t>Ручка дверная "Флория", кофе блестящий</t>
  </si>
  <si>
    <t>Ручка дверная "Бискотти", серия SLIM, черный</t>
  </si>
  <si>
    <t>Ручка дверная "Бискотти", серия SLIM, матовый черный никель</t>
  </si>
  <si>
    <t>Ручка дверная "Бискотти", серия SLIM, никель супер матовый</t>
  </si>
  <si>
    <t>Ручка дверная "Бискотти", серия SLIM, супер сатин хром</t>
  </si>
  <si>
    <t>Ручка дверная "Куббаито", серия SLIM, черный</t>
  </si>
  <si>
    <t>Ручка дверная "Куббаито", серия SLIM, матовый черный никель</t>
  </si>
  <si>
    <t>Ручка дверная "Куббаито", серия SLIM, никель супер матовый</t>
  </si>
  <si>
    <t>Ручка дверная "Куббаито", серия SLIM, матовый супер белый</t>
  </si>
  <si>
    <t>Ручка дверная "Куббаито", серия SLIM, никель матовый</t>
  </si>
  <si>
    <t>Ручка дверная "Эспрессо", серия SLIM, черный</t>
  </si>
  <si>
    <t>Ручка дверная "Эспрессо", серия SLIM, матовый черный никель</t>
  </si>
  <si>
    <t>Ручка дверная "Эспрессо", серия SLIM, никель супер матовый</t>
  </si>
  <si>
    <t>Ручка дверная "Эспрессо", серия SLIM, матовый супер белый</t>
  </si>
  <si>
    <t>Ручка дверная "Эспрессо", серия SLIM, никель матовый</t>
  </si>
  <si>
    <t>Ручка дверная "Латте", серия SLIM, черный</t>
  </si>
  <si>
    <t>Ручка дверная "Латте", серия SLIM, матовый черный никель</t>
  </si>
  <si>
    <t>Ручка дверная "Латте", серия SLIM, никель супер матовый</t>
  </si>
  <si>
    <t>Ручка дверная "Латте", серия SLIM, супер сатин хром</t>
  </si>
  <si>
    <t>Ручка дверная "Макиато", серия SLIM, черный</t>
  </si>
  <si>
    <t>Ручка дверная "Макиато", серия SLIM, матовый черный никель</t>
  </si>
  <si>
    <t>Ручка дверная "Макиато", серия SLIM, никель супер матовый</t>
  </si>
  <si>
    <t>Ручка дверная "Макиато", серия SLIM, супер сатин хром</t>
  </si>
  <si>
    <t>Ручка дверная "Фрапе", серия SLIM, черный</t>
  </si>
  <si>
    <t>Ручка дверная "Фрапе", серия SLIM, матовый черный никель</t>
  </si>
  <si>
    <t>Ручка дверная "Фрапе", серия SLIM, никель супер матовый</t>
  </si>
  <si>
    <t>Ручка дверная "Фрапе", серия SLIM, матовый супер белый</t>
  </si>
  <si>
    <t>Ручка дверная "Фрапе", серия SLIM, супер сатин хром</t>
  </si>
  <si>
    <t>Ручка дверная "Ристретто", серия SLIM, черный</t>
  </si>
  <si>
    <t>Ручка дверная "Ристретто", серия SLIM, матовый черный никель</t>
  </si>
  <si>
    <t>Ручка дверная "Ристретто", серия SLIM, никель супер матовый</t>
  </si>
  <si>
    <t>Ручка дверная "Ристретто", серия SLIM, матовый супер белый</t>
  </si>
  <si>
    <t>Ручка дверная "Соффиони", серия SLIM, черный</t>
  </si>
  <si>
    <t>Ручка дверная "Соффиони", серия SLIM, матовый черный никель</t>
  </si>
  <si>
    <t>Ручка дверная "Соффиони", серия SLIM, никель супер матовый</t>
  </si>
  <si>
    <t>Ручка дверная "Соффиони", серия SLIM, никель матовый</t>
  </si>
  <si>
    <t>Ручка дверная "Куббаито", серия ZERO, черный</t>
  </si>
  <si>
    <t>Ручка дверная "Куббаито", серия ZERO, супер сатин хром</t>
  </si>
  <si>
    <t>Ручка дверная "Мокка", серия ZERO, черный</t>
  </si>
  <si>
    <t>Ручка дверная "Мокка", серия ZERO, супер сатин хром</t>
  </si>
  <si>
    <t>Ручка дверная "Савоярди", черный</t>
  </si>
  <si>
    <t>Ручка дверная "Савоярди", черный никель</t>
  </si>
  <si>
    <t>Ручка дверная "Савоярди", матовый черный никель</t>
  </si>
  <si>
    <t>Ручка дверная "Савоярди", никель супер матовый</t>
  </si>
  <si>
    <t>Ручка дверная "Савоярди", матовый супер белый</t>
  </si>
  <si>
    <t>Ручка дверная "Савоярди", бронза античная</t>
  </si>
  <si>
    <t>Ручка дверная "Савоярди", хром блестящий</t>
  </si>
  <si>
    <t>Ручка дверная "Савоярди", хром матовый/хром блестящий</t>
  </si>
  <si>
    <t>Ручка дверная "Савоярди", никель матовый/никель блестящий</t>
  </si>
  <si>
    <t>Ручка дверная "Рикотта", черный</t>
  </si>
  <si>
    <t>Ручка дверная "Рикотта", матовый супер белый</t>
  </si>
  <si>
    <t>Ручка дверная "Рикотта", черный никель/никель матовый</t>
  </si>
  <si>
    <t>Ручка дверная "Рикотта", матовый черный никель</t>
  </si>
  <si>
    <t>Ручка дверная "Рикотта", хром матовый/хром блестящий</t>
  </si>
  <si>
    <t>Ручка дверная "Рикотта", никель матовый/никель блестящий</t>
  </si>
  <si>
    <t>Ручка дверная "Песто", черный</t>
  </si>
  <si>
    <t>Ручка дверная "Песто", черный никель</t>
  </si>
  <si>
    <t>Ручка дверная "Песто", матовый черный никель</t>
  </si>
  <si>
    <t>Ручка дверная "Песто", матовый супер белый</t>
  </si>
  <si>
    <t>Ручка дверная "Песто", хром матовый/хром блестящий</t>
  </si>
  <si>
    <t>Ручка дверная "Песто", черный никель/никель матовый</t>
  </si>
  <si>
    <t>Ручка дверная "Песто", никель матовый/никель блестящий</t>
  </si>
  <si>
    <t>Ручка дверная "Чоколатини", черный никель</t>
  </si>
  <si>
    <t>Ручка дверная "Чоколатини", никель матовый/никель блестящий</t>
  </si>
  <si>
    <t>Ручка дверная "Чоколатини", хром матовый/хром блестящий</t>
  </si>
  <si>
    <t>Ручка дверная "Тирамису", черный</t>
  </si>
  <si>
    <t>Ручка дверная "Тирамису", матовый черный никель</t>
  </si>
  <si>
    <t>Ручка дверная "Тирамису", никель супер матовый</t>
  </si>
  <si>
    <t>Ручка дверная "Тирамису", матовый супер белый</t>
  </si>
  <si>
    <t>Ручка дверная "Тирамису", жемчужный</t>
  </si>
  <si>
    <t>Ручка дверная "Тирамису", никель матовый/никель блестящий</t>
  </si>
  <si>
    <t>Ручка дверная "Фриттата", никель супер матовый</t>
  </si>
  <si>
    <t>Ручка дверная "Фриттата", черный</t>
  </si>
  <si>
    <t>Ручка дверная "Фриттата", черный никель</t>
  </si>
  <si>
    <t>Ручка дверная "Фриттата", матовый супер белый</t>
  </si>
  <si>
    <t>Ручка дверная "Фриттата", матовый черный никель</t>
  </si>
  <si>
    <t>Ручка дверная "Фриттата", жемчужный</t>
  </si>
  <si>
    <t>Ручка дверная "Фриттата", никель матовый</t>
  </si>
  <si>
    <t>Ручка дверная "Ночиата", черный</t>
  </si>
  <si>
    <t>Ручка дверная "Ночиата", хром блестящий</t>
  </si>
  <si>
    <t>Ручка дверная "Ночиата", никель супер матовый</t>
  </si>
  <si>
    <t>Ручка дверная "Ночиата", матовый черный никель</t>
  </si>
  <si>
    <t>Ручка дверная "Ночиата", никель матовый</t>
  </si>
  <si>
    <t>Ручка дверная "Торроне", никель супер матовый</t>
  </si>
  <si>
    <t>Ручка дверная "Торроне", хром матовый/хром блестящий</t>
  </si>
  <si>
    <t>Ручка дверная "Торроне", никель матовый/никель блестящий</t>
  </si>
  <si>
    <t>Ручка дверная "Чиабатта", бронза черная с патиной</t>
  </si>
  <si>
    <t>Ручка дверная "Чиабатта", никель матовый/никель блестящий</t>
  </si>
  <si>
    <t>Ручка дверная "Фетучини", никель матовый/никель блестящий</t>
  </si>
  <si>
    <t>Ручка дверная "Пастьера", черный</t>
  </si>
  <si>
    <t>Ручка дверная "Пастьера", матовый черный никель</t>
  </si>
  <si>
    <t>Ручка дверная "Пастьера", никель супер матовый</t>
  </si>
  <si>
    <t>Ручка дверная "Пастьера", матовый супер белый</t>
  </si>
  <si>
    <t>Ручка дверная "Пастьера", никель матовый</t>
  </si>
  <si>
    <t>Ручка дверная "Пиньолата", черный</t>
  </si>
  <si>
    <t>Ручка дверная "Пиньолата", матовый черный никель</t>
  </si>
  <si>
    <t>Ручка дверная "Пиньолата", никель супер матовый</t>
  </si>
  <si>
    <t>Ручка дверная "Пиньолата", матовый супер белый</t>
  </si>
  <si>
    <t>Ручка дверная "Пиньолата", никель матовый</t>
  </si>
  <si>
    <t>Ручка дверная "Канноли", черный</t>
  </si>
  <si>
    <t>Ручка дверная "Канноли", матовый черный никель</t>
  </si>
  <si>
    <t>Ручка дверная "Канноли", никель супер матовый</t>
  </si>
  <si>
    <t>Ручка дверная "Канноли", матовый супер белый</t>
  </si>
  <si>
    <t>Ручка дверная "Канноли", никель матовый</t>
  </si>
  <si>
    <t>Ручка дверная "Нутелла", черный</t>
  </si>
  <si>
    <t>Ручка дверная "Нутелла", матовый черный никель</t>
  </si>
  <si>
    <t>Ручка дверная "Нутелла", никель супер матовый</t>
  </si>
  <si>
    <t>Ручка дверная "Нутелла", матовый супер белый</t>
  </si>
  <si>
    <t>Ручка дверная "Нутелла", никель матовый</t>
  </si>
  <si>
    <t>Ручка дверная "Полента", матовый супер белый/хром блестящий</t>
  </si>
  <si>
    <t>Ручка дверная "Дарио", черный никель/никель матовый</t>
  </si>
  <si>
    <t>Ручка дверная "Дарио", никель матовый/никель блестящий</t>
  </si>
  <si>
    <t>Ручка дверная "Ризотто", латунь матовая</t>
  </si>
  <si>
    <t>Ручка дверная "Ризотто", бронза античная</t>
  </si>
  <si>
    <t>Ручка дверная "Ризотто", никель матовый</t>
  </si>
  <si>
    <t>Ручка дверная "Диталини", бронза античная</t>
  </si>
  <si>
    <t>Ручка дверная "Диталини", никель матовый</t>
  </si>
  <si>
    <t>Ручка дверная "Брускетта", бронза античная</t>
  </si>
  <si>
    <t>Ручка дверная "Брускетта", никель матовый</t>
  </si>
  <si>
    <t>Ручка дверная "Капрезе", никель матовый/никель блестящий</t>
  </si>
  <si>
    <t>Ручка дверная "Кавалуччи", бронза античная</t>
  </si>
  <si>
    <t>Ручка дверная "Кавалуччи", никель матовый</t>
  </si>
  <si>
    <t>Ручка дверная "Джелато", бронза античная</t>
  </si>
  <si>
    <t>Ручка дверная "Джелато", латунь матовая/латунь блестящая</t>
  </si>
  <si>
    <t>Ручка дверная "Джелато", никель матовый/никель блестящий</t>
  </si>
  <si>
    <t>Ручка дверная "Панини", черный никель/никель матовый</t>
  </si>
  <si>
    <t>Ручка дверная "Панини", никель матовый/никель блестящий</t>
  </si>
  <si>
    <t>Ручка дверная "Конфетто", бронза античная</t>
  </si>
  <si>
    <t>Ручка дверная "Конфетто", никель матовый</t>
  </si>
  <si>
    <t>Ручка дверная "Амаретти", бронза античная</t>
  </si>
  <si>
    <t>Ручка дверная "Амаретти", никель матовый/никель блестящий</t>
  </si>
  <si>
    <t>Ручка дверная "Карпаччо", черный/хром блестящий</t>
  </si>
  <si>
    <t>Ручка дверная "Карпаччо", никель матовый</t>
  </si>
  <si>
    <t>Ручка дверная "Пиката", черный/хром блестящий</t>
  </si>
  <si>
    <t>Ручка дверная "Пиката", матовый супер белый/хром блестящий</t>
  </si>
  <si>
    <t>Ручка дверная "Пиката", никель матовый</t>
  </si>
  <si>
    <t>Ручка дверная "Минестроне", черный/хром блестящий</t>
  </si>
  <si>
    <t>Ручка дверная "Минестроне", матовый супер белый/хром блестящий</t>
  </si>
  <si>
    <t>Ручка дверная "Минестроне", никель матовый</t>
  </si>
  <si>
    <t>Ручка дверная "Равиоли", бронза античная</t>
  </si>
  <si>
    <t>Ручка дверная "Равиоли", никель матовый</t>
  </si>
  <si>
    <t>Ручка дверная "СОЛАНЖ", серебро античное</t>
  </si>
  <si>
    <t>Ручка дверная "НАПОЛИ", серебро античное</t>
  </si>
  <si>
    <t>Ручка дверная "АПОЛО", бронза матовая темная</t>
  </si>
  <si>
    <t>Ручка дверная ORO&amp;ORO, никель матовый</t>
  </si>
  <si>
    <t>Ручка дверная ORO&amp;ORO кофе tiger</t>
  </si>
  <si>
    <t>Ручка дверная ORO&amp;ORO, хром блестящий</t>
  </si>
  <si>
    <t>Ручка дверная ORO&amp;ORO, никель супер матовый</t>
  </si>
  <si>
    <t>Ручка дверная ORO&amp;ORO, кофе tiger</t>
  </si>
  <si>
    <t>Ручка дверная ORO&amp;ORO, хром матовый + белое стекло</t>
  </si>
  <si>
    <t>Ручка дверная ORO&amp;ORO, никель супер матовый/серый</t>
  </si>
  <si>
    <t>Ручка дверная ORO&amp;ORO, никель супер матовый/синий металлик</t>
  </si>
  <si>
    <t>Ручка дверная ORO&amp;ORO, белый/серый</t>
  </si>
  <si>
    <t>Ручка дверная ORO&amp;ORO хром мат КВ</t>
  </si>
  <si>
    <t>Ручка дверная ORO&amp;ORO ник мат КВ</t>
  </si>
  <si>
    <t>Ручка дверная ORO&amp;ORO ник супер матов КВ</t>
  </si>
  <si>
    <t>Ручка дверная "Винсенте", ник.супер мат.</t>
  </si>
  <si>
    <t>Ручка дверная"ФАБИО",титаниум супер мат.</t>
  </si>
  <si>
    <t>Завертка к ручкам PUERTO, серия SLIM, черный</t>
  </si>
  <si>
    <t>Завертка к ручкам PUERTO, серия SLIM, матовый черный никель</t>
  </si>
  <si>
    <t>Завертка к ручкам PUERTO, серия SLIM, никель супер матовый</t>
  </si>
  <si>
    <t>Завертка к ручкам PUERTO, серия SLIM, матовый супер белый</t>
  </si>
  <si>
    <t>Завертка к ручкам PUERTO, серия SLIM, никель матовый</t>
  </si>
  <si>
    <t>Завертка к ручкам PUERTO, серия SLIM, супер сатин хром</t>
  </si>
  <si>
    <t>Накладка на цилиндр PUERTO, серия SLIM, черный</t>
  </si>
  <si>
    <t>Накладка на цилиндр PUERTO, серия SLIM, матовый черный никель</t>
  </si>
  <si>
    <t>Накладка на цилиндр PUERTO, серия SLIM, никель супер матовый</t>
  </si>
  <si>
    <t>Накладка на цилиндр PUERTO, серия SLIM, матовый супер белый</t>
  </si>
  <si>
    <t>Накладка на цилиндр PUERTO, серия SLIM, никель матовый</t>
  </si>
  <si>
    <t>Накладка на цилиндр PUERTO, серия SLIM, супер сатин хром</t>
  </si>
  <si>
    <t>Завертка к ручкам PUERTO, серия ZERO, черный</t>
  </si>
  <si>
    <t>Завертка к ручкам PUERTO, серия ZERO, супер сатин хром</t>
  </si>
  <si>
    <t>170*170*35</t>
  </si>
  <si>
    <t>330*240*320</t>
  </si>
  <si>
    <t>70*80*60</t>
  </si>
  <si>
    <t>70*80*30</t>
  </si>
  <si>
    <t>260*195*453</t>
  </si>
  <si>
    <t>INMagn 2090 Black</t>
  </si>
  <si>
    <t>Комплекты дверные PUERTO</t>
  </si>
  <si>
    <t>SET 503-08 2070PL 2S SN/NP</t>
  </si>
  <si>
    <t>SET 503-08 5-45PL 2S SN/NP</t>
  </si>
  <si>
    <t>SET 514-02 2070PL 2S SN/NP</t>
  </si>
  <si>
    <t>SET 514-02 5-45PL 2S SN/NP</t>
  </si>
  <si>
    <t>SET 514-03 2070PL 2S Black</t>
  </si>
  <si>
    <t>SET 514-03 5-45PL 2S Black</t>
  </si>
  <si>
    <t>SET 521-02 2070PL 2S SN/NP</t>
  </si>
  <si>
    <t>SET 521-02 5-45PL 2S SN/NP</t>
  </si>
  <si>
    <t>SET 521-03 2070PL 2S Black</t>
  </si>
  <si>
    <t>SET 521-03 5-45PL 2S Black</t>
  </si>
  <si>
    <t>Комплект дверной фурнитуры PUERTO (ручка, защелка м/к, петли безВР), никель матовый/никель блестящий</t>
  </si>
  <si>
    <t>Комплект дверной фурнитуры PUERTO (ручка, защелка м/к, петли безВР), черный</t>
  </si>
  <si>
    <t>https://irbis-td.ru/upload/iblock/9cb/whb2aevcv7gncpf621eceqwmrk3l41gg.jpg</t>
  </si>
  <si>
    <t>https://irbis-td.ru/upload/iblock/21d/ickivmqmqicm0vn87djh1ugrlcd8t9ex.jpg</t>
  </si>
  <si>
    <t>https://irbis-td.ru/upload/iblock/f51/ymhmp1t8ouh7u801uyyc45j1j6mpwnzh.jpg</t>
  </si>
  <si>
    <t>https://irbis-td.ru/upload/iblock/035/kzeinez2d3z9b71dk4jp5c14g6x6pten.jpg</t>
  </si>
  <si>
    <t>https://irbis-td.ru/upload/iblock/b3e/6vai3s99f0i3w22uvk23nhbfi15esybz.jpg</t>
  </si>
  <si>
    <t>https://irbis-td.ru/upload/iblock/aa0/r3a5g8iu1h2auys5kt0pd5cilvxfq4hj.jpg</t>
  </si>
  <si>
    <t>https://irbis-td.ru/upload/iblock/cec/0bcy7igaymjptm5d9ie7clxn2necgwbl.jpg</t>
  </si>
  <si>
    <t>https://irbis-td.ru/upload/iblock/cf6/99ih0q3bja8hq5yajgxydc3v02fk4caa.jpg</t>
  </si>
  <si>
    <t>https://irbis-td.ru/upload/iblock/db1/yjgbms0r52d3l2r3c1gljsq6p8mg42vf.jpg</t>
  </si>
  <si>
    <t>https://irbis-td.ru/upload/iblock/732/sekc5obzsaetbm9v29jgm9gv4ja0q0b1.jpg</t>
  </si>
  <si>
    <t>https://irbis-td.ru/upload/iblock/40d/tcmolapa6e4p9gvmrrab7mynfdseb850.png</t>
  </si>
  <si>
    <t>https://irbis-td.ru/upload/iblock/c61/23ns3y7ic2ewa5h8esez7fx5b0mezugi.jpg</t>
  </si>
  <si>
    <t>https://irbis-td.ru/upload/iblock/44e/xyu0qfz79hwipidw8k5uzty0qowgy655.jpg</t>
  </si>
  <si>
    <t>https://irbis-td.ru/upload/iblock/4d4/ozzkhudq9ojt6bxz3oyays7s7d76t7kf.jpg</t>
  </si>
  <si>
    <t>460*385*295</t>
  </si>
  <si>
    <t>265*205*70</t>
  </si>
  <si>
    <t>265*165*70</t>
  </si>
  <si>
    <t>370*360*290</t>
  </si>
  <si>
    <t>https://irbis-td.ru/upload/iblock/384/2uraogp6782mcta8klb4amk2x1jwvukt.jpg</t>
  </si>
  <si>
    <t>https://irbis-td.ru/upload/iblock/152/k6d1zqz63vgo00p74db0j9kd6o29qndu.jpg</t>
  </si>
  <si>
    <t>https://irbis-td.ru/upload/iblock/ea7/6ywnpx74t2miboeio6jufr7wue12n2gr.jpg</t>
  </si>
  <si>
    <t>https://irbis-td.ru/upload/iblock/6b5/sk1547kgud3jn2s2llr5158uztvkhav4.jpg</t>
  </si>
  <si>
    <t>https://irbis-td.ru/upload/iblock/0b7/zt0tgklazd8274xxipqgm3ggw0c3rg1e.jpg</t>
  </si>
  <si>
    <t>https://irbis-td.ru/upload/iblock/dce/kgb5uxp7zkmo2y94i42lzh09sy7pzj5e.jpg</t>
  </si>
  <si>
    <t>https://irbis-td.ru/upload/iblock/9aa/xr6dfzxpe7giu5403b4473h1bs54scd8.jpg</t>
  </si>
  <si>
    <t>Ручка дверная "Лана", супер сатин хром</t>
  </si>
  <si>
    <t>INBK-K 02 Black</t>
  </si>
  <si>
    <t>INBK-K 08 Black</t>
  </si>
  <si>
    <t>Завертка кв. с ключом РЕНЦ, черный</t>
  </si>
  <si>
    <t>Завертка с ключом РЕНЦ, черный</t>
  </si>
  <si>
    <t>Комплект дверной фурнитуры PUERTO (ручка, завертка, защелка с/у, петли безВР), никель матовый/никель блестящий</t>
  </si>
  <si>
    <t>Комплект дверной фурнитуры PUERTO (ручка, завертка, защелка с/у, петли безВР), черный</t>
  </si>
  <si>
    <t>B2B 503-08 SN/CP</t>
  </si>
  <si>
    <t>B2B 503-08 Black</t>
  </si>
  <si>
    <t>B2B 514-02 SN/CP</t>
  </si>
  <si>
    <t>B2B 514-02 Black</t>
  </si>
  <si>
    <t>B2B BK AL 02 SN/CP</t>
  </si>
  <si>
    <t>B2B BK AL 02 Black</t>
  </si>
  <si>
    <t>B2B BK AL 08 SN/CP</t>
  </si>
  <si>
    <t>B2B BK AL 08 Black</t>
  </si>
  <si>
    <t>B2B ET AL 02 SN/CP</t>
  </si>
  <si>
    <t>B2B ET AL 02 Black</t>
  </si>
  <si>
    <t>B2B ET AL 08 SN/CP</t>
  </si>
  <si>
    <t>B2B ET AL 08 Black</t>
  </si>
  <si>
    <t>B2B LBM 5096 pl SN</t>
  </si>
  <si>
    <t>B2B LBM 5096 pl Black</t>
  </si>
  <si>
    <t>B2B LBM 5085 pl SN</t>
  </si>
  <si>
    <t>B2B LBM 5085 pl Black</t>
  </si>
  <si>
    <t>B2B LB 2070 plastic SN</t>
  </si>
  <si>
    <t>B2B LB 2070 plastic Black</t>
  </si>
  <si>
    <t>B2B L 5-45 plastic SN</t>
  </si>
  <si>
    <t>B2B L 5-45 plastic Black</t>
  </si>
  <si>
    <t>B2B 100-4S FH SN</t>
  </si>
  <si>
    <t>B2B 100-4S FH Black</t>
  </si>
  <si>
    <t>B2B 100-2S FH SNбезВР</t>
  </si>
  <si>
    <t>B2B 100-2S FH Black безВР</t>
  </si>
  <si>
    <t>165*77*60</t>
  </si>
  <si>
    <t>80*80*50</t>
  </si>
  <si>
    <t>210*90*20</t>
  </si>
  <si>
    <t>180*100*20</t>
  </si>
  <si>
    <t>90*70*25</t>
  </si>
  <si>
    <t>110*60*15</t>
  </si>
  <si>
    <t>110*50*15</t>
  </si>
  <si>
    <t>Ручка дверная, никель матовый/хром блестящий</t>
  </si>
  <si>
    <t>Ручка дверная, черный</t>
  </si>
  <si>
    <t>Завертка квадратная к ручкам, никель матовый/хром блестящий</t>
  </si>
  <si>
    <t>Завертка квадратная к ручкам, черный</t>
  </si>
  <si>
    <t>Завертка к ручкам, никель матовый/хром блестящий</t>
  </si>
  <si>
    <t>Завертка к ручкам, черный</t>
  </si>
  <si>
    <t>Накладка квадратная на цилиндр, никель матовый/хром блестящий</t>
  </si>
  <si>
    <t>Накладка квадратная на цилиндр, черный</t>
  </si>
  <si>
    <t>Накладка на цилиндр, никель матовый/хром блестящий</t>
  </si>
  <si>
    <t>Накладка на цилиндр, черный</t>
  </si>
  <si>
    <t>Защелка сантехническая магнитная с пластиковой ответной планкой, никель матовый</t>
  </si>
  <si>
    <t>Защелка сантехническая магнитная с пластиковой ответной планкой, черный</t>
  </si>
  <si>
    <t>Замок магнитный под цилиндр с пластиковой ответной планкой, никель матовый</t>
  </si>
  <si>
    <t>Замок магнитный под цилиндр с пластиковой ответной планкой, черный</t>
  </si>
  <si>
    <t>Защелка сантехническая, пластиковый язычок, никель матовый</t>
  </si>
  <si>
    <t>Защелка сантехническая, пластиковый язычок, черный</t>
  </si>
  <si>
    <t>Защелка межкомнатная, пластиковый язычок, никель матовый</t>
  </si>
  <si>
    <t>Защелка межкомнатная, пластиковый язычок, черный</t>
  </si>
  <si>
    <t>395*345*260</t>
  </si>
  <si>
    <t>335*240*320</t>
  </si>
  <si>
    <t>315*245*175</t>
  </si>
  <si>
    <t>450*360*180</t>
  </si>
  <si>
    <t>470*375*125</t>
  </si>
  <si>
    <t>530*410*125</t>
  </si>
  <si>
    <t>265*115*100</t>
  </si>
  <si>
    <t>230*155*120</t>
  </si>
  <si>
    <t>https://irbis-td.ru/upload/iblock/3b9/zbm2oe0skr3xi6z1is6yoelsqkrwbpuc.png</t>
  </si>
  <si>
    <t>INAL 549-03 slim B</t>
  </si>
  <si>
    <t>INAL 549-03 slim MSN</t>
  </si>
  <si>
    <t>INAL 549-03 slim MBN</t>
  </si>
  <si>
    <t>INAL 549-03 slim SN</t>
  </si>
  <si>
    <t>INAL 549-03 slim CP</t>
  </si>
  <si>
    <t>INAL 549-03 slim SSC</t>
  </si>
  <si>
    <t>INAL 552-03 slim B</t>
  </si>
  <si>
    <t>INAL 552-03 slim MSN</t>
  </si>
  <si>
    <t>INAL 552-03 slim MBN</t>
  </si>
  <si>
    <t>INAL 552-03 slim SN</t>
  </si>
  <si>
    <t>INAL 552-03 slim CP</t>
  </si>
  <si>
    <t>INAL 552-03 slim SSC</t>
  </si>
  <si>
    <t>INAL 553-03 slim B</t>
  </si>
  <si>
    <t>INAL 553-03 slim MSN</t>
  </si>
  <si>
    <t>INAL 553-03 slim MBN</t>
  </si>
  <si>
    <t>INAL 553-03 slim SN</t>
  </si>
  <si>
    <t>INAL 553-03 slim CP</t>
  </si>
  <si>
    <t>INAL 553-03 slim SSC</t>
  </si>
  <si>
    <t>INAL 554-03 slim B</t>
  </si>
  <si>
    <t>INAL 554-03 slim MSN</t>
  </si>
  <si>
    <t>INAL 554-03 slim MBN</t>
  </si>
  <si>
    <t>INAL 554-03 slim SN</t>
  </si>
  <si>
    <t>INAL 554-03 slim CP</t>
  </si>
  <si>
    <t>INAL 554-03 slim SSC</t>
  </si>
  <si>
    <t>INAL 555-03 slim B</t>
  </si>
  <si>
    <t>INAL 555-03 slim MSN</t>
  </si>
  <si>
    <t>INAL 555-03 slim MBN</t>
  </si>
  <si>
    <t>INAL 555-03 slim SN</t>
  </si>
  <si>
    <t>INAL 555-03 slim CP</t>
  </si>
  <si>
    <t>INAL 555-03 slim SSC</t>
  </si>
  <si>
    <t>INAL 555-03 slim SSG</t>
  </si>
  <si>
    <t>INAL 556-03 slim B/B</t>
  </si>
  <si>
    <t>INAL 556-03 slim B/W</t>
  </si>
  <si>
    <t>INAL 556-03 slim SSC/B</t>
  </si>
  <si>
    <t>INAL 547-06 slim SSG</t>
  </si>
  <si>
    <t>INBK AL 03 slim CP</t>
  </si>
  <si>
    <t>INBK AL 03 slim SSG</t>
  </si>
  <si>
    <t>INET AL 03 slim CP</t>
  </si>
  <si>
    <t>INET AL 03 slim SSG</t>
  </si>
  <si>
    <t>INBK AL 06 slim SSG</t>
  </si>
  <si>
    <t>INET AL 06 slim SSG</t>
  </si>
  <si>
    <t>INCS 60 Black</t>
  </si>
  <si>
    <t>INCC 60 Black</t>
  </si>
  <si>
    <t>INCS 60-H Black</t>
  </si>
  <si>
    <t>INCC 60-H Black</t>
  </si>
  <si>
    <t>INLBM 5085 PL SN</t>
  </si>
  <si>
    <t>INLBM 5096 PL BN</t>
  </si>
  <si>
    <t>INL 5-45 plastic MSN</t>
  </si>
  <si>
    <t>INL 5-45 MSN</t>
  </si>
  <si>
    <t>INMagn 5-50 MSN</t>
  </si>
  <si>
    <t>INL-BK 45 MSN</t>
  </si>
  <si>
    <t>IN100-4BB FH SSG</t>
  </si>
  <si>
    <t>IN100-2BB FH SSG безВР</t>
  </si>
  <si>
    <t>Завертка к ручкам PUERTO, серия SLIM, хром блестящий</t>
  </si>
  <si>
    <t>Завертка к ручкам PUERTO, серия SLIM, золото матовое сатинированное</t>
  </si>
  <si>
    <t>Накладка на цилиндр PUERTO, серия SLIM, хром блестящий</t>
  </si>
  <si>
    <t>Накладка на цилиндр PUERTO, серия SLIM, золото матовое сатинированное</t>
  </si>
  <si>
    <t>Петля стальная 100*75*2,5, 4 подшипника, б/колп., золото матовое сатинированное</t>
  </si>
  <si>
    <t>Петля стальная 100*75*2,5, 2 подшипника, б/колп., золото матовое сатинированное (без врезки)</t>
  </si>
  <si>
    <t>Защелка сантехническая магнитная РЕНЦ с пластиковой ответной планкой, черный никель</t>
  </si>
  <si>
    <t>Магнитная защелка межкомнатная РЕНЦ, никель супер матовый</t>
  </si>
  <si>
    <t>Защелка межкомнатная РЕНЦ, пластиковый язычок, никель супер матовый</t>
  </si>
  <si>
    <t>Защелка межкомнатная РЕНЦ, никель супер матовый</t>
  </si>
  <si>
    <t>Задвижка межкомнатная РЕНЦ, никель супер матовый</t>
  </si>
  <si>
    <t>Замок магнитный под цилиндр РЕНЦ с пластиковой ответной планкой, никель матовый</t>
  </si>
  <si>
    <t>Ручка дверная "Кастаньоле", серия SLIM, черный</t>
  </si>
  <si>
    <t>Ручка дверная "Кастаньоле", серия SLIM, никель супер матовый</t>
  </si>
  <si>
    <t>Ручка дверная "Кастаньоле", серия SLIM, матовый черный никель</t>
  </si>
  <si>
    <t>Ручка дверная "Кастаньоле", серия SLIM, хром блестящий</t>
  </si>
  <si>
    <t>Ручка дверная "Кастаньоле", серия SLIM, супер сатин хром</t>
  </si>
  <si>
    <t>Ручка дверная "Раф", серия SLIM, черный</t>
  </si>
  <si>
    <t>Ручка дверная "Раф", серия SLIM, никель супер матовый</t>
  </si>
  <si>
    <t>Ручка дверная "Раф", серия SLIM, матовый черный никель</t>
  </si>
  <si>
    <t>Ручка дверная "Раф", серия SLIM, никель матовый</t>
  </si>
  <si>
    <t>Ручка дверная "Раф", серия SLIM, хром блестящий</t>
  </si>
  <si>
    <t>Ручка дверная "Раф", серия SLIM, супер сатин хром</t>
  </si>
  <si>
    <t>Ручка дверная "Лунго", серия SLIM, черный</t>
  </si>
  <si>
    <t>Ручка дверная "Лунго", серия SLIM, никель супер матовый</t>
  </si>
  <si>
    <t>Ручка дверная "Лунго", серия SLIM, матовый черный никель</t>
  </si>
  <si>
    <t>Ручка дверная "Лунго", серия SLIM, никель матовый</t>
  </si>
  <si>
    <t>Ручка дверная "Лунго", серия SLIM, хром блестящий</t>
  </si>
  <si>
    <t>Ручка дверная "Лунго", серия SLIM, супер сатин хром</t>
  </si>
  <si>
    <t>Ручка дверная "Гляссе", серия SLIM, черный</t>
  </si>
  <si>
    <t>Ручка дверная "Гляссе", серия SLIM, никель супер матовый</t>
  </si>
  <si>
    <t>Ручка дверная "Гляссе", серия SLIM, матовый черный никель</t>
  </si>
  <si>
    <t>Ручка дверная "Гляссе", серия SLIM, никель матовый</t>
  </si>
  <si>
    <t>Ручка дверная "Гляссе", серия SLIM, хром блестящий</t>
  </si>
  <si>
    <t>Ручка дверная "Гляссе", серия SLIM, супер сатин хром</t>
  </si>
  <si>
    <t>Ручка дверная "Гляссе", серия SLIM, золото матовое сатинированное</t>
  </si>
  <si>
    <t>Ручка дверная "Романо", серия SLIM, черный - черный</t>
  </si>
  <si>
    <t>Ручка дверная "Романо", серия SLIM, черный - белый</t>
  </si>
  <si>
    <t>Ручка дверная "Романо", серия SLIM, супер сатин хром - черный</t>
  </si>
  <si>
    <t>Ручка дверная "Соффиони", серия SLIM, золото матовое сатинированное</t>
  </si>
  <si>
    <t>Цилиндр РЕНЦ 60 мм К-К, стандартный ключ, черный</t>
  </si>
  <si>
    <t>Цилиндр РЕНЦ 60 мм К-К, компьютерный ключ, черный</t>
  </si>
  <si>
    <t>Цилиндр РЕНЦ 60 мм К-З, стандартный ключ, черный</t>
  </si>
  <si>
    <t>Цилиндр РЕНЦ 60 мм К-З, компьютерный ключ, черный</t>
  </si>
  <si>
    <t>IN100-4S 70mm FH SN</t>
  </si>
  <si>
    <t>IN100-4S 70mm FH B</t>
  </si>
  <si>
    <t>Петля стальная 100*70*2,5, 4 кольца, плоский колпачок, черный</t>
  </si>
  <si>
    <t>Петля стальная 100*70*2,5, 4 кольца, плоский колпачок, никель матовый</t>
  </si>
  <si>
    <t>https://irbis-td.ru/upload/iblock/058/ymkrttvkda3l2s3yiu6k13d37lscv02e.png</t>
  </si>
  <si>
    <t>https://irbis-td.ru/upload/iblock/54a/597vj8dmpodz93vncudoel11lemam2qx.png</t>
  </si>
  <si>
    <t>https://irbis-td.ru/upload/iblock/59e/6fypbzmkbo839in9jabubzwvrka7d93i.png</t>
  </si>
  <si>
    <t>https://irbis-td.ru/upload/iblock/102/x0pl3iit5y1ajgt7z05r6e5mck30t6x4.png</t>
  </si>
  <si>
    <t>https://irbis-td.ru/upload/iblock/211/pqgcrt4subwyr4sutt4vqja84qnmgzsu.png</t>
  </si>
  <si>
    <t>https://irbis-td.ru/upload/iblock/80e/5t806em1nat33fai12dvf3mzmz2q57do.png</t>
  </si>
  <si>
    <t>https://irbis-td.ru/upload/iblock/c4d/2y354xmhbe7oeg9aoijqexdd8pav4a35.png</t>
  </si>
  <si>
    <t>https://irbis-td.ru/upload/iblock/5ed/0rp50sylig3kdlipg308bpltajki9fza.png</t>
  </si>
  <si>
    <t>https://irbis-td.ru/upload/iblock/193/t2kfpx10hlxyjxm9w8hrwo4pktdocejz.png</t>
  </si>
  <si>
    <t>https://irbis-td.ru/upload/iblock/e7a/lljg2c0njeysqzvx14fmydvrupfi53fw.png</t>
  </si>
  <si>
    <t>https://irbis-td.ru/upload/iblock/36b/9w8038p8l5u4ekyeh16i5r0hcq20a3q9.png</t>
  </si>
  <si>
    <t>https://irbis-td.ru/upload/iblock/376/eog46mjp9abn9251vg3q7b4elpu1uyjv.png</t>
  </si>
  <si>
    <t>https://irbis-td.ru/upload/iblock/0e8/e4n9j0iskpdgwa5cnkrebz423tacr9k4.png</t>
  </si>
  <si>
    <t>https://irbis-td.ru/upload/iblock/4b6/di4si0cuhj5e0ild5zcn7838fvulh3q9.png</t>
  </si>
  <si>
    <t>https://irbis-td.ru/upload/iblock/a85/zyzww5n3nsjh7ofy9hct7plabj0kh4gw.png</t>
  </si>
  <si>
    <t>https://irbis-td.ru/upload/iblock/5c1/i9i525tlp9dl4ovo0oqwfmqudvuhggel.png</t>
  </si>
  <si>
    <t>https://irbis-td.ru/upload/iblock/eb9/v6wxxp9qyj6s5tnvixdx2d7q5dh2krg1.png</t>
  </si>
  <si>
    <t>Ручки дверные РЕНЦ люкс</t>
  </si>
  <si>
    <t>Ручки дверные РЕНЦ на квадратной розетке</t>
  </si>
  <si>
    <t>INDH 315-01 B</t>
  </si>
  <si>
    <t>INDH 315-01 CP</t>
  </si>
  <si>
    <t>INDH 315-01 MBN</t>
  </si>
  <si>
    <t>INDH 315-01 MSN</t>
  </si>
  <si>
    <t>INDH 315-01 SN</t>
  </si>
  <si>
    <t>INDH 315-01 SSC</t>
  </si>
  <si>
    <t>INDH 316-01 B</t>
  </si>
  <si>
    <t>INDH 316-01 CP</t>
  </si>
  <si>
    <t>INDH 316-01 MBN</t>
  </si>
  <si>
    <t>INDH 316-01 MSN</t>
  </si>
  <si>
    <t>INDH 316-01 SN</t>
  </si>
  <si>
    <t>INDH 316-01 SSC</t>
  </si>
  <si>
    <t>INDH 317-01 B</t>
  </si>
  <si>
    <t>INDH 317-01 CP</t>
  </si>
  <si>
    <t>INDH 317-01 MBN</t>
  </si>
  <si>
    <t>INDH 317-01 MSN</t>
  </si>
  <si>
    <t>INDH 317-01 SN</t>
  </si>
  <si>
    <t>INDH 317-01 SSC</t>
  </si>
  <si>
    <t>INDH 318-06 B</t>
  </si>
  <si>
    <t>INDH 318-06 CP</t>
  </si>
  <si>
    <t>INDH 319-06 B</t>
  </si>
  <si>
    <t>INDH 319-06 CP</t>
  </si>
  <si>
    <t>INDH 319-06 MBN</t>
  </si>
  <si>
    <t>INDH 319-06 MSN</t>
  </si>
  <si>
    <t>INDH 319-06 SN</t>
  </si>
  <si>
    <t>INDH 319-06 SSC</t>
  </si>
  <si>
    <t>INDH 320-03 slim B</t>
  </si>
  <si>
    <t>INDH 320-03 slim CP</t>
  </si>
  <si>
    <t>INDH 320-03 slim MBN</t>
  </si>
  <si>
    <t>INDH 320-03 slim MSN</t>
  </si>
  <si>
    <t>INDH 320-03 slim SN</t>
  </si>
  <si>
    <t>INDH 320-03 slim SSC</t>
  </si>
  <si>
    <t>INDH 321-03 slim B</t>
  </si>
  <si>
    <t>INDH 321-03 slim CP</t>
  </si>
  <si>
    <t>INDH 321-03 slim MBN</t>
  </si>
  <si>
    <t>INDH 321-03 slim MSN</t>
  </si>
  <si>
    <t>INDH 321-03 slim SN</t>
  </si>
  <si>
    <t>INDH 321-03 slim SSC</t>
  </si>
  <si>
    <t>INDH 322-03 slim B</t>
  </si>
  <si>
    <t>INDH 322-03 slim CP</t>
  </si>
  <si>
    <t>INDH 322-03 slim MBN</t>
  </si>
  <si>
    <t>INDH 322-03 slim MSN</t>
  </si>
  <si>
    <t>INDH 322-03 slim SN</t>
  </si>
  <si>
    <t>INDH 322-03 slim SSC</t>
  </si>
  <si>
    <t>INDH 323-03 slim B</t>
  </si>
  <si>
    <t>INDH 323-03 slim CP</t>
  </si>
  <si>
    <t>INDH 323-03 slim MBN</t>
  </si>
  <si>
    <t>INDH 323-03 slim MSN</t>
  </si>
  <si>
    <t>INDH 323-03 slim SN</t>
  </si>
  <si>
    <t>INDH 323-03 slim SSC</t>
  </si>
  <si>
    <t>INDH 324-03 slim B</t>
  </si>
  <si>
    <t>INDH 324-03 slim CP</t>
  </si>
  <si>
    <t>INDH 324-03 slim MBN</t>
  </si>
  <si>
    <t>INDH 324-03 slim MSN</t>
  </si>
  <si>
    <t>INDH 324-03 slim SN</t>
  </si>
  <si>
    <t>INDH 324-03 slim SSC</t>
  </si>
  <si>
    <t>INDH 325-03 slim B</t>
  </si>
  <si>
    <t>INDH 325-03 slim CP</t>
  </si>
  <si>
    <t>INDH 325-03 slim MBN</t>
  </si>
  <si>
    <t>INDH 325-03 slim MSN</t>
  </si>
  <si>
    <t>INDH 325-03 slim SN</t>
  </si>
  <si>
    <t>INDH 325-03 slim SSC</t>
  </si>
  <si>
    <t>200*157*57</t>
  </si>
  <si>
    <t>420*325*300</t>
  </si>
  <si>
    <t>INBK 01 B</t>
  </si>
  <si>
    <t>INBK 01 CP</t>
  </si>
  <si>
    <t>INBK 01 MBN</t>
  </si>
  <si>
    <t>INBK 01 MSN</t>
  </si>
  <si>
    <t>INBK 01 SN</t>
  </si>
  <si>
    <t>INBK 01 SSC</t>
  </si>
  <si>
    <t>INBK 03 slim B</t>
  </si>
  <si>
    <t>INBK 03 slim CP</t>
  </si>
  <si>
    <t>INBK 03 slim MBN</t>
  </si>
  <si>
    <t>INBK 03 slim MSN</t>
  </si>
  <si>
    <t>INBK 03 slim SN</t>
  </si>
  <si>
    <t>INBK 03 slim SSC</t>
  </si>
  <si>
    <t>INBK 06 B</t>
  </si>
  <si>
    <t>INBK 06 CP</t>
  </si>
  <si>
    <t>INBK 06 MBN</t>
  </si>
  <si>
    <t>INBK 06 MSN</t>
  </si>
  <si>
    <t>INBK 06 SN</t>
  </si>
  <si>
    <t>INBK 06 SSC</t>
  </si>
  <si>
    <t>INET 01 B</t>
  </si>
  <si>
    <t>INET 01 CP</t>
  </si>
  <si>
    <t>INET 01 MBN</t>
  </si>
  <si>
    <t>INET 01 MSN</t>
  </si>
  <si>
    <t>INET 01 SN</t>
  </si>
  <si>
    <t>INET 01 SSC</t>
  </si>
  <si>
    <t>INET 03 slim B</t>
  </si>
  <si>
    <t>INET 03 slim CP</t>
  </si>
  <si>
    <t>INET 03 slim MBN</t>
  </si>
  <si>
    <t>INET 03 slim MSN</t>
  </si>
  <si>
    <t>INET 03 slim SN</t>
  </si>
  <si>
    <t>INET 03 slim SSC</t>
  </si>
  <si>
    <t>INET 06 B</t>
  </si>
  <si>
    <t>INET 06 CP</t>
  </si>
  <si>
    <t>INET 06 MBN</t>
  </si>
  <si>
    <t>INET 06 MSN</t>
  </si>
  <si>
    <t>INET 06 SN</t>
  </si>
  <si>
    <t>INET 06 SSC</t>
  </si>
  <si>
    <t>Завертка к ручкам РЕНЦ, черный</t>
  </si>
  <si>
    <t>Завертка к ручкам РЕНЦ, никель матовый</t>
  </si>
  <si>
    <t>Завертка к ручкам РЕНЦ, супер сатин хром</t>
  </si>
  <si>
    <t>Накладка на цилиндр РЕНЦ, черный</t>
  </si>
  <si>
    <t>Накладка на цилиндр РЕНЦ, никель матовый</t>
  </si>
  <si>
    <t>Накладка на цилиндр РЕНЦ, супер сатин хром</t>
  </si>
  <si>
    <t>https://irbis-td.ru/upload/iblock/08c/0y3u0j19m5gj7tx2603dhno16m7i0sjx.png</t>
  </si>
  <si>
    <t>https://irbis-td.ru/upload/iblock/c4b/o3vgohzly3lrg8dkswubfc0mynwph1sg.png</t>
  </si>
  <si>
    <t>https://irbis-td.ru/upload/iblock/f3e/6oxvpsyfvdlrwnypsqa3fx1bhxk56qxs.png</t>
  </si>
  <si>
    <t>https://irbis-td.ru/upload/iblock/bfb/9h5hve1cx2af3sfkc3nohn5yhni1btnd.png</t>
  </si>
  <si>
    <t>https://irbis-td.ru/upload/iblock/991/ezlq9fn5dlehiaywn52czhwhnklapr1y.png</t>
  </si>
  <si>
    <t>https://irbis-td.ru/upload/iblock/9ba/ptlyq640rz1xgxkngx11mba1g4jpfaen.png</t>
  </si>
  <si>
    <t>https://irbis-td.ru/upload/iblock/362/26pstbkkndzb03qvwlo8nyjphm013n6e.png</t>
  </si>
  <si>
    <t>https://irbis-td.ru/upload/iblock/3d8/dlbir05aixikatg0x46xh9r1msndc79l.png</t>
  </si>
  <si>
    <t>https://irbis-td.ru/upload/iblock/dc7/ag85mx4y2vps2b8i6gd7t28kt1sg9hz7.png</t>
  </si>
  <si>
    <t>https://irbis-td.ru/upload/iblock/d64/ylvowm1gl0sefp340o2a2lozryunp428.png</t>
  </si>
  <si>
    <t>https://irbis-td.ru/upload/iblock/4a8/gr5x9vqgr4srsrkpio9ekzh343hnu8mc.png</t>
  </si>
  <si>
    <t>https://irbis-td.ru/upload/iblock/bb3/3dcffoohf5smrfqcxh60qkx80h1o5fac.png</t>
  </si>
  <si>
    <t>https://irbis-td.ru/upload/iblock/5b4/g52y5p15zt6t3yitaltdlg3zfy02ue54.png</t>
  </si>
  <si>
    <t>https://irbis-td.ru/upload/iblock/66d/uswjp2afjhifg4l82ax2nqf5pqg23eqk.png</t>
  </si>
  <si>
    <t>https://irbis-td.ru/upload/iblock/d06/i4qxntiraflml3lqi19hyvxd9y081foh.png</t>
  </si>
  <si>
    <t>https://irbis-td.ru/upload/iblock/e4e/fpmb0773swr4isal862kcm14u1nmxh3j.png</t>
  </si>
  <si>
    <t>https://irbis-td.ru/upload/iblock/1fa/20sjjxc3djcaw5vqwoeda57kim4mrwoc.png</t>
  </si>
  <si>
    <t>https://irbis-td.ru/upload/iblock/8e1/juqt26bzinjpkabfbhby1v48r78fvymt.png</t>
  </si>
  <si>
    <t>https://irbis-td.ru/upload/iblock/1d4/ka015fwwyqi2wmoh0ocp1nu8ofm522jp.png</t>
  </si>
  <si>
    <t>https://irbis-td.ru/upload/iblock/547/fk7jvton82oupj1wz7q5y8gw7beif40r.png</t>
  </si>
  <si>
    <t>https://irbis-td.ru/upload/iblock/456/mc3n7fl9l2k98jnl25m2s4190oy623f8.png</t>
  </si>
  <si>
    <t>https://irbis-td.ru/upload/iblock/1c4/4ail08hrkacynfhw0t1oy112xejmdrcc.png</t>
  </si>
  <si>
    <t>https://irbis-td.ru/upload/iblock/ca7/hi8p4qz6kdygq3igotgpri0inijw7ndu.png</t>
  </si>
  <si>
    <t>https://irbis-td.ru/upload/iblock/e72/f3m0vp8ne2rewsomqui2e1v6phy401ug.png</t>
  </si>
  <si>
    <t>https://irbis-td.ru/upload/iblock/de0/pgdymunl1e03ap1bs8l39pkwsmr0leo1.png</t>
  </si>
  <si>
    <t>https://irbis-td.ru/upload/iblock/1fb/4w1ut5u62ysydib7bf2oyct2xjx5wpr0.png</t>
  </si>
  <si>
    <t>https://irbis-td.ru/upload/iblock/8d6/56v20xep801g1ju61g3dupeehpwc2m7r.png</t>
  </si>
  <si>
    <t>https://irbis-td.ru/upload/iblock/b14/8fgzqv08v7t50vmu0qomxzsm2q9ac1cg.png</t>
  </si>
  <si>
    <t>https://irbis-td.ru/upload/iblock/6dc/k6kiyn2nf1o19m7c2n2wzx633nieovo8.png</t>
  </si>
  <si>
    <t>https://irbis-td.ru/upload/iblock/122/zp7kmd8vtc3x7rubr4ex80cjmt41ydft.png</t>
  </si>
  <si>
    <t>https://irbis-td.ru/upload/iblock/93f/dndbnmdy0jzrkjfrcditm8ve2vk4oved.png</t>
  </si>
  <si>
    <t>https://irbis-td.ru/upload/iblock/0d8/gg7g4ydpwenhlg4y8uchktx0eeyuan1w.png</t>
  </si>
  <si>
    <t>https://irbis-td.ru/upload/iblock/85c/12lf2btfmg51uc8u9040ni2f138rmw6c.png</t>
  </si>
  <si>
    <t>https://irbis-td.ru/upload/iblock/13a/lifs2qdjbbk61f9yybqn5gs4cbx5zfgv.png</t>
  </si>
  <si>
    <t>https://irbis-td.ru/upload/iblock/b39/u9n50yyw2v5tmcxu2yivb8679j42nbya.png</t>
  </si>
  <si>
    <t>https://irbis-td.ru/upload/iblock/c36/hots60bj0irqg68pdicnbgxpiea661l1.png</t>
  </si>
  <si>
    <t>https://irbis-td.ru/upload/iblock/6a0/mvq0cv4uskqxlcnrnn8tfuqruyvrd1cl.png</t>
  </si>
  <si>
    <t>https://irbis-td.ru/upload/iblock/78f/jb2nsr3k6of3c3tnpiwjceqsqjf37kok.png</t>
  </si>
  <si>
    <t>https://irbis-td.ru/upload/iblock/893/h3g7vqgk1hlnma2qcriirt67s678p5lz.png</t>
  </si>
  <si>
    <t>https://irbis-td.ru/upload/iblock/3ca/jg49n1062z0qubcx4at6883e9kh8md2z.png</t>
  </si>
  <si>
    <t>https://irbis-td.ru/upload/iblock/0ca/l1d00zvctqxgou9wzfyiqg14tyodgl48.png</t>
  </si>
  <si>
    <t>https://irbis-td.ru/upload/iblock/db4/c55ayy1nxwe09gywhidb541nkvqdyfkj.png</t>
  </si>
  <si>
    <t>https://irbis-td.ru/upload/iblock/5e5/gip038d70a102ero98xn6z8uf08j66v2.png</t>
  </si>
  <si>
    <t>https://irbis-td.ru/upload/iblock/ad4/8qeuxa3ru4rfoo4tl7ov69v3in2pn6vj.png</t>
  </si>
  <si>
    <t>https://irbis-td.ru/upload/iblock/d90/tmkd7itdvdrtodyolsbvp5ztnstyth1o.png</t>
  </si>
  <si>
    <t>https://irbis-td.ru/upload/iblock/fb2/dt1gg0nggaz4giuibpdv9seaw3x032vw.png</t>
  </si>
  <si>
    <t>https://irbis-td.ru/upload/iblock/f51/vr3xxusxqeazpf6njyape02n2alx3mey.png</t>
  </si>
  <si>
    <t>https://irbis-td.ru/upload/iblock/05f/q6twrurhxncn5ju9w0i6yy0uo1g7ltmu.png</t>
  </si>
  <si>
    <t>https://irbis-td.ru/upload/iblock/a59/jy28dxypr1ha41yjbqab1nrudwy26ivw.png</t>
  </si>
  <si>
    <t>https://irbis-td.ru/upload/iblock/c06/quj7ip7bt61vnly2s7d13pri73a753d9.png</t>
  </si>
  <si>
    <t>https://irbis-td.ru/upload/iblock/f9e/24y89d1h8ctd0yin3jg4qikex2rc5oq9.png</t>
  </si>
  <si>
    <t>https://irbis-td.ru/upload/iblock/10e/b44db00idacc91gg7htsrw8ua98gp8zp.png</t>
  </si>
  <si>
    <t>https://irbis-td.ru/upload/iblock/7e0/3vqsny72b0gr50yr71nmakahwgch8wi2.png</t>
  </si>
  <si>
    <t>https://irbis-td.ru/upload/iblock/a05/jkhgart37g1fzrviexrwpn6dzoiy5c4g.png</t>
  </si>
  <si>
    <t>https://irbis-td.ru/upload/iblock/5fc/gbh30ceepvhi42uq0nkobvzl48lcgcrd.png</t>
  </si>
  <si>
    <t>https://irbis-td.ru/upload/iblock/929/voeedd9c69qp1l2nyfnl0swr1tm8kmt1.png</t>
  </si>
  <si>
    <t>https://irbis-td.ru/upload/iblock/e58/is0np8ue3oai112rwou1syc4k0y0yjwl.png</t>
  </si>
  <si>
    <t>https://irbis-td.ru/upload/iblock/211/wr2hyx70oq2x9vk2xnspjn79igbnjkk9.png</t>
  </si>
  <si>
    <t>https://irbis-td.ru/upload/iblock/bf0/tsczyitqgj16k13294dql9j7yr2kv655.png</t>
  </si>
  <si>
    <t>https://irbis-td.ru/upload/iblock/80a/h22esw0g410rm2lgo792f5psgo2bcf9a.png</t>
  </si>
  <si>
    <t>https://irbis-td.ru/upload/iblock/c31/ae5oy9im8kxr72w1eqfidz52zgmccjbi.png</t>
  </si>
  <si>
    <t>https://irbis-td.ru/upload/iblock/b7a/skglgzo5sb40t1x2c0eclbt9iuzyd7y3.png</t>
  </si>
  <si>
    <t>https://irbis-td.ru/upload/iblock/4db/ujj7ya3oz3brcby204sqde406r5evpya.png</t>
  </si>
  <si>
    <t>https://irbis-td.ru/upload/iblock/657/zpj600z0x6ehrcieh7tanddxnzo2n2nl.png</t>
  </si>
  <si>
    <t>https://irbis-td.ru/upload/iblock/121/72lxfaneclxq08mfj8qi9f2x7n25abla.png</t>
  </si>
  <si>
    <t>https://irbis-td.ru/upload/iblock/622/tzjwh0dncaj4pg08ht1poqiqe7571gfo.png</t>
  </si>
  <si>
    <t>https://irbis-td.ru/upload/iblock/9a4/71lopp60wirug4g3zy3quinwbeec25y3.png</t>
  </si>
  <si>
    <t>https://irbis-td.ru/upload/iblock/180/rlnaakt16fq7s5pg45ehmpczvt71oeer.png</t>
  </si>
  <si>
    <t>https://irbis-td.ru/upload/iblock/1c2/n3vu89j5zwotwgtdnd2j811r9xoawz51.png</t>
  </si>
  <si>
    <t>https://irbis-td.ru/upload/iblock/322/fhvmf3f8hrdbz03xt7yxzqwq7p14wjmg.png</t>
  </si>
  <si>
    <t>https://irbis-td.ru/upload/iblock/5a2/euipqzmdn3ns0do4fe0itvs2f0ajce7b.png</t>
  </si>
  <si>
    <t>https://irbis-td.ru/upload/iblock/2b0/0ys81a77cv7np2d0j3apwh4bpeievvia.png</t>
  </si>
  <si>
    <t>https://irbis-td.ru/upload/iblock/b31/ekaqjemiutrjku3uo6un8watzzmazr5q.png</t>
  </si>
  <si>
    <t>https://irbis-td.ru/upload/iblock/cfb/0uaezpm1muwygnxgy0zw6hbmuv4cfb0f.png</t>
  </si>
  <si>
    <t>https://irbis-td.ru/upload/iblock/2da/74l0yzcdbj2rt54uawzgna3fhq499mic.png</t>
  </si>
  <si>
    <t>https://irbis-td.ru/upload/iblock/951/5f5u94hjj4sjekwaxm84ylq0p1i5k7s0.png</t>
  </si>
  <si>
    <t>https://irbis-td.ru/upload/iblock/ef5/t6roql6qlnm11wvgu7htw83lguo8l31q.png</t>
  </si>
  <si>
    <t>https://irbis-td.ru/upload/iblock/581/qocyn3g1wcw7b5mppohcrozhgdonrs8n.png</t>
  </si>
  <si>
    <t>https://irbis-td.ru/upload/iblock/083/wzcscdnfbk5nxdn5e4b2tdk8yz9bwe1j.png</t>
  </si>
  <si>
    <t>https://irbis-td.ru/upload/iblock/9f5/30g5f7drlari7vrln8h0okstf3slltr2.png</t>
  </si>
  <si>
    <t>https://irbis-td.ru/upload/iblock/15a/9exoc507iijhh0yh83m6kansitxgq81y.png</t>
  </si>
  <si>
    <t>https://irbis-td.ru/upload/iblock/429/g05ohonrpm4hbejqwnbs82f3swugym37.png</t>
  </si>
  <si>
    <t xml:space="preserve">https://irbis-td.ru/upload/iblock/771/6c80fwwno0pgruzizyef7ule3mbe8rpf.png </t>
  </si>
  <si>
    <t xml:space="preserve">https://irbis-td.ru/upload/iblock/af8/15ww5uwkt0j671shvxgryn0utft4tsds.png </t>
  </si>
  <si>
    <t xml:space="preserve">https://irbis-td.ru/upload/iblock/da0/dksce1oeczr6kdbqzlhb3xbzdfhnq27h.png </t>
  </si>
  <si>
    <t xml:space="preserve">https://irbis-td.ru/upload/iblock/595/mpsyxugxm3sobd62ruzctnpatcwpqifs.png </t>
  </si>
  <si>
    <t xml:space="preserve">https://irbis-td.ru/upload/iblock/4ca/n967bz31w4uys7tsei3d6gak4i9m2gzl.png </t>
  </si>
  <si>
    <t xml:space="preserve">https://irbis-td.ru/upload/iblock/2d5/qqa9pcibzyeqb5qt08fi3grzm3oe0r6m.png </t>
  </si>
  <si>
    <t xml:space="preserve">https://irbis-td.ru/upload/iblock/96a/c7f2bl1iqmzbb41m7n8avjtbst1kfhnv.png </t>
  </si>
  <si>
    <t xml:space="preserve">https://irbis-td.ru/upload/iblock/8a2/mq4hfpncp4t7y7hf71os2eizsyvbm00l.png </t>
  </si>
  <si>
    <t xml:space="preserve">https://irbis-td.ru/upload/iblock/d12/r57s3bnavz9cwvc1uvtkrnwi94ml4i7f.png </t>
  </si>
  <si>
    <t xml:space="preserve">https://irbis-td.ru/upload/iblock/bb0/r7kl8n88q6mq3xpjtueiii4t8nrc3rkj.png </t>
  </si>
  <si>
    <t xml:space="preserve">https://irbis-td.ru/upload/iblock/76d/1aj4k2ha0g6717yqhia5zuy3d7nomt91.png </t>
  </si>
  <si>
    <t>https://irbis-td.ru/upload/iblock/edb/0ruoa444xkwe9bq086d5uvuhrfze1biy.png</t>
  </si>
  <si>
    <t>https://irbis-td.ru/upload/iblock/57f/xfhjjm21nb6390vg4u2fvlljg6pvegmu.png</t>
  </si>
  <si>
    <t xml:space="preserve">https://irbis-td.ru/upload/iblock/dab/fk5znck1gejxngtdg1rgb9lkws7lugix.png </t>
  </si>
  <si>
    <t xml:space="preserve">https://irbis-td.ru/upload/iblock/167/flke2iaviv04hge7sqay04vik1t93vrr.png </t>
  </si>
  <si>
    <t xml:space="preserve">https://irbis-td.ru/upload/iblock/c5b/vhw7byxfewjxz8ruwz9yjzfsu19rva3m.png </t>
  </si>
  <si>
    <t xml:space="preserve">https://irbis-td.ru/upload/iblock/173/c0usn99po7nteiljt9p5qsjgypdey3r3.png </t>
  </si>
  <si>
    <t xml:space="preserve">https://irbis-td.ru/upload/iblock/bf8/f2142oph9xgt7acau82w5mbjs7zi3vge.png </t>
  </si>
  <si>
    <t>INAL 514-03 slim B</t>
  </si>
  <si>
    <t>INAL 514-03 slim MSN</t>
  </si>
  <si>
    <t>INAL 514-03 slim SC/CP</t>
  </si>
  <si>
    <t>INAL 514-03 slim SN/NP</t>
  </si>
  <si>
    <t>INAL 527-03 slim B</t>
  </si>
  <si>
    <t>INAL 527-03 slim MSN</t>
  </si>
  <si>
    <t>INAL 527-03 slim MBN</t>
  </si>
  <si>
    <t>INAL 524-03 slim B</t>
  </si>
  <si>
    <t>INAL 524-03 slim MSN</t>
  </si>
  <si>
    <t>INAL 524-03 slim MBN</t>
  </si>
  <si>
    <t>INAL 536-03 slim B</t>
  </si>
  <si>
    <t>INAL 536-03 slim MSN</t>
  </si>
  <si>
    <t>INAL 536-03 slim MBN</t>
  </si>
  <si>
    <t>INAL 536-03 slim SSC</t>
  </si>
  <si>
    <t>INAL 531-03 slim B</t>
  </si>
  <si>
    <t>INAL 531-03 slim MSN</t>
  </si>
  <si>
    <t>INAL 531-03 slim MBN</t>
  </si>
  <si>
    <t>INAL 535-03 slim B</t>
  </si>
  <si>
    <t>INAL 535-03 slim MSN</t>
  </si>
  <si>
    <t>INAL 535-03 slim MBN</t>
  </si>
  <si>
    <t>IN100-2BB FH SSC безВР</t>
  </si>
  <si>
    <t>IN100-2S FH SSC безВР</t>
  </si>
  <si>
    <t>INL 100 FH B</t>
  </si>
  <si>
    <t>INR 100 FH B</t>
  </si>
  <si>
    <t>Петля стальная 100*75*2,5, 2 подшипника, б/колп., супер сатин хром (без врезки)</t>
  </si>
  <si>
    <t>Петля стальная, плоский колпачок, супер сатин хром (без врезки)</t>
  </si>
  <si>
    <t>Петля стальная 100*75*2,5, левая, б/колп., черный</t>
  </si>
  <si>
    <t>Петля стальная 100*75*2,5, правая, б/колп., черный</t>
  </si>
  <si>
    <t>https://irbis-td.ru/upload/iblock/65f/dysq69n4crhbshhv4ht1un4zulffcr0l.png</t>
  </si>
  <si>
    <t>https://irbis-td.ru/upload/iblock/9d1/nlqeq1j7fdzrrftbjvq3s0wlgjx4ve5y.png</t>
  </si>
  <si>
    <t>INR 140 Black</t>
  </si>
  <si>
    <t>Ригель РЕНЦ 140 мм, черный</t>
  </si>
  <si>
    <t>https://irbis-td.ru/upload/iblock/b1c/dxsjfeo2zytx7qh3qr4piqbnyritei6h.png</t>
  </si>
  <si>
    <t>https://irbis-td.ru/upload/iblock/81d/lxhwbjivai2ujjssa6c31602hc9kpi6q.png</t>
  </si>
  <si>
    <t>https://irbis-td.ru/upload/iblock/46a/mwa9b5uuxi41k4b40u8wc0omtyhkdtke.png</t>
  </si>
  <si>
    <t>https://irbis-td.ru/upload/iblock/709/jx24mqb9na1dx8e4q20263dc8yntk3x2.png</t>
  </si>
  <si>
    <t>https://irbis-td.ru/upload/iblock/73f/45wbi6gnf48eo9g493ojmh59iyxhzg0j.png</t>
  </si>
  <si>
    <t>https://irbis-td.ru/upload/iblock/04d/pziz4eaj7wkxjiy8oqiuuwcsbnbdrpli.png</t>
  </si>
  <si>
    <t>https://irbis-td.ru/upload/iblock/8e3/rxvo7zilc147byiuumkij1y0q411n3fz.png</t>
  </si>
  <si>
    <t>https://irbis-td.ru/upload/iblock/52a/zcgu1vefrdb69hln60flgg0gl80mx08t.png</t>
  </si>
  <si>
    <t>https://irbis-td.ru/upload/iblock/f65/i8j0w7nbvukn8bd8usi3xr2a5fwkf11b.png</t>
  </si>
  <si>
    <t>https://irbis-td.ru/upload/iblock/9e8/8ulkkx3a69aq99e3ucmiev5s69iimg2e.png</t>
  </si>
  <si>
    <t>https://irbis-td.ru/upload/iblock/add/eal9wr8dc0np03hbw33app33fv8m6jul.png</t>
  </si>
  <si>
    <t>https://irbis-td.ru/upload/iblock/e47/x884uk96sfhxfq8hju7ueed1wndi7f7x.png</t>
  </si>
  <si>
    <t>https://irbis-td.ru/upload/iblock/66b/5wn5wsdybvs069euq9ukrjuk6zgkjfhi.png</t>
  </si>
  <si>
    <t>https://irbis-td.ru/upload/iblock/9ac/cfuev2k0h7osg4wng3s4kiujk5ugnqoz.png</t>
  </si>
  <si>
    <t>https://irbis-td.ru/upload/iblock/5b7/0epa4k34cihtc67n3zn8amprmtdr4jwn.png</t>
  </si>
  <si>
    <t>https://irbis-td.ru/upload/iblock/a98/ay4t3ibhjhzwqn70xmoqi6p1i0jb1172.png</t>
  </si>
  <si>
    <t>https://irbis-td.ru/upload/iblock/953/x6cjtek13unyzo0hjomm4wjamge3zjaf.png</t>
  </si>
  <si>
    <t>https://irbis-td.ru/upload/iblock/8e5/rxuenrnnpeuutbwwtrz3k4cpet38ranx.png</t>
  </si>
  <si>
    <t>https://irbis-td.ru/upload/iblock/f5a/povh11v0h64bl1yme3ct863lpjlimwop.png</t>
  </si>
  <si>
    <t>https://irbis-td.ru/upload/iblock/7a7/a4l4daxcynf6iubzr2nmwo8a2r85sujy.png</t>
  </si>
  <si>
    <t>https://irbis-td.ru/upload/iblock/2b4/5dnsptr8t7we04coyoej4bj1jpq01gxv.png</t>
  </si>
  <si>
    <t>https://irbis-td.ru/upload/iblock/04e/y5vaj9sdk7ndxdthrfwgpi391df01lyu.png</t>
  </si>
  <si>
    <t>https://irbis-td.ru/upload/iblock/53e/ag151gbzxlvp7nya1avjm96r98qt2yaw.png</t>
  </si>
  <si>
    <t>https://irbis-td.ru/upload/iblock/5c9/s55rml8b4ysdijv3nbf49lyk08h0giqa.png</t>
  </si>
  <si>
    <t>https://irbis-td.ru/upload/iblock/a1c/66ywx1wufvnoddex5qx11p6ioqjik5od.png</t>
  </si>
  <si>
    <t>https://irbis-td.ru/upload/iblock/199/v9h6xkgzu1ds3q3it9t0td9l2e4gs4rw.png</t>
  </si>
  <si>
    <t>https://irbis-td.ru/upload/iblock/5c8/1yw2j5i5m4ugh3au7a37797yge4lhqlt.png</t>
  </si>
  <si>
    <t>https://irbis-td.ru/upload/iblock/a50/7x7sm8tfdho999iqlw7myznl9w8vqor1.png</t>
  </si>
  <si>
    <t>https://irbis-td.ru/upload/iblock/41b/61u7qqn8n6exuik1mhx92fl59kfw6sho.png</t>
  </si>
  <si>
    <t>https://irbis-td.ru/upload/iblock/11c/aedvbsox0m33cop36lz9amxmo71761nk.png</t>
  </si>
  <si>
    <t>https://irbis-td.ru/upload/iblock/c51/69pafzks2lh9utt1tj54fwqvt3nqb6ji.png</t>
  </si>
  <si>
    <t>https://irbis-td.ru/upload/iblock/ff9/0rm5ianqpbwtfmn5rqj8orqi9unkqiis.png</t>
  </si>
  <si>
    <t>https://irbis-td.ru/upload/iblock/476/yoek3mwxkdtutrbth36m9isobj4sig87.png</t>
  </si>
  <si>
    <t>https://irbis-td.ru/upload/iblock/c74/b6xbsuxnhtku05doyhec06atfazo5nba.png</t>
  </si>
  <si>
    <t>https://irbis-td.ru/upload/iblock/601/i1wu6u0ppu6lla1ny86l2b7g2mm5p5jo.png</t>
  </si>
  <si>
    <t>https://irbis-td.ru/upload/iblock/f46/tsnefmk338sbyoyu19ziz6ofm6t33aod.png</t>
  </si>
  <si>
    <t>https://irbis-td.ru/upload/iblock/eeb/6wbexts1o5h8dsrpcvnvfm5s0kv6r1di.png</t>
  </si>
  <si>
    <t>https://irbis-td.ru/upload/iblock/b0e/sl6b7k60q35vqqcqselcq935cu0wmqsj.png</t>
  </si>
  <si>
    <t>https://irbis-td.ru/upload/iblock/a43/ehcts0e3hw5qbsl3u8bxdaqsdt29zbmc.png</t>
  </si>
  <si>
    <t>https://irbis-td.ru/upload/iblock/6a2/2rwpw3oyurkk61vf7ai4jbkv68bj0ehh.png</t>
  </si>
  <si>
    <t>https://irbis-td.ru/upload/iblock/1ad/e0e117hjurhh9tve7j7exiuef36p87ms.png</t>
  </si>
  <si>
    <t>https://irbis-td.ru/upload/iblock/977/9txw87w3c74uhqoodt3exbv8pokcqwas.png</t>
  </si>
  <si>
    <t>https://irbis-td.ru/upload/iblock/be4/r0y3p66twqxpsmma25p6cnfqhrcohauy.png</t>
  </si>
  <si>
    <t>https://irbis-td.ru/upload/iblock/d83/sx79rmnmn1h1oiay9owrin7p1pgwozn4.png</t>
  </si>
  <si>
    <t>https://irbis-td.ru/upload/iblock/c6c/1992vbfur9dg5hbpjeip7f3tfruabspq.png</t>
  </si>
  <si>
    <t>https://irbis-td.ru/upload/iblock/609/c42tit2n1lxitmirzzivwfoz37tqwfud.png</t>
  </si>
  <si>
    <t>https://irbis-td.ru/upload/iblock/46a/7ydaqycrvg3emdin7iv3ijy5qz70t7u2.png</t>
  </si>
  <si>
    <t>https://irbis-td.ru/upload/iblock/35c/yssan1id30y6is9mxljyunfw80vi86bh.png</t>
  </si>
  <si>
    <t>IN100-4BB FH AB (2шт)</t>
  </si>
  <si>
    <t>IN100-4BB FH AC (2шт)</t>
  </si>
  <si>
    <t>IN100-4BB FH B (2шт)</t>
  </si>
  <si>
    <t>IN100-4BB FH B/CP (2шт)</t>
  </si>
  <si>
    <t>IN100-4BB FH BN (2шт)</t>
  </si>
  <si>
    <t>IN100-4BB FH CF (2шт)</t>
  </si>
  <si>
    <t>IN100-4BB FH CP (2шт)</t>
  </si>
  <si>
    <t>IN100-4BB FH Grey (2шт)</t>
  </si>
  <si>
    <t>IN100-4BB FH MAB (2шт)</t>
  </si>
  <si>
    <t>IN100-4BB FH MBN (2шт)</t>
  </si>
  <si>
    <t>IN100-4BB FH MSN (2шт)</t>
  </si>
  <si>
    <t>IN100-4BB FH PB (2шт)</t>
  </si>
  <si>
    <t>IN100-4BB FH SB (2шт)</t>
  </si>
  <si>
    <t>IN100-4BB FH SN (2шт)</t>
  </si>
  <si>
    <t>IN100-4BB FH SSC (2шт)</t>
  </si>
  <si>
    <t>IN100-4BB FH SSG (2шт)</t>
  </si>
  <si>
    <t>IN100-4BB FH SW (2шт)</t>
  </si>
  <si>
    <t>IN100-4BB FH SW/CP (2шт)</t>
  </si>
  <si>
    <t>IN100-4BB FH W (2шт)</t>
  </si>
  <si>
    <t>IN100-4BB FH W/CP (2шт)</t>
  </si>
  <si>
    <t>IN100-4BB CH AB (2шт)</t>
  </si>
  <si>
    <t>IN100-4BB CH CF (2шт)</t>
  </si>
  <si>
    <t>IN100-4BB CH PB (2шт)</t>
  </si>
  <si>
    <t>IN100-4BB CH SN (2шт)</t>
  </si>
  <si>
    <t>IN100-4BB CH SW/PB (2шт)</t>
  </si>
  <si>
    <t>IN100-4BB CH W/PB (2шт)</t>
  </si>
  <si>
    <t>IN125-4BB FH AB (2шт)</t>
  </si>
  <si>
    <t>IN125-4BB FH B (2шт)</t>
  </si>
  <si>
    <t>IN125-4BB FH PB (2шт)</t>
  </si>
  <si>
    <t>IN125-4BB FH SN (2шт)</t>
  </si>
  <si>
    <t>IN100-2BB FH AB безВР (2шт)</t>
  </si>
  <si>
    <t>IN100-2BB FH AC безВР (2шт)</t>
  </si>
  <si>
    <t>IN100-2BB FH B безВР (2шт)</t>
  </si>
  <si>
    <t>IN100-2BBFH B/CPбезВР (2шт)</t>
  </si>
  <si>
    <t>IN100-2BB FH BN безВР (2шт)</t>
  </si>
  <si>
    <t>IN100-2BB FH CF безВР (2шт)</t>
  </si>
  <si>
    <t>IN100-2BB FH CP безВР (2шт)</t>
  </si>
  <si>
    <t>IN100-2BB FH MAB безВР (2шт)</t>
  </si>
  <si>
    <t>IN100-2BB FH MBN безВР (2шт)</t>
  </si>
  <si>
    <t>IN100-2BB FH MSN безВР (2шт)</t>
  </si>
  <si>
    <t>IN100-2BB FH PB безВР (2шт)</t>
  </si>
  <si>
    <t>IN100-2BB FH SB безВР (2шт)</t>
  </si>
  <si>
    <t>IN100-2BB FH SN безВР (2шт)</t>
  </si>
  <si>
    <t>IN100-2BB FH SSC безВР (2шт)</t>
  </si>
  <si>
    <t>IN100-2BB FH SSG безВР (2шт)</t>
  </si>
  <si>
    <t>IN100-2BB FH SW безВР (2шт)</t>
  </si>
  <si>
    <t>IN100-2BB FH SW/CP безВР (2шт)</t>
  </si>
  <si>
    <t>IN100-2BB FH SW/PB безВР (2шт)</t>
  </si>
  <si>
    <t>IN100-2BB FH W безВР (2шт)</t>
  </si>
  <si>
    <t>IN100-2BBFH W/CPбезВР (2шт)</t>
  </si>
  <si>
    <t>INL 100 FH B (2шт)</t>
  </si>
  <si>
    <t>INL 100 FH SN (2шт)</t>
  </si>
  <si>
    <t>INR 100 FH B (2шт)</t>
  </si>
  <si>
    <t>INR 100 FH SN (2шт)</t>
  </si>
  <si>
    <t>IN100-4S FH AB (2шт)</t>
  </si>
  <si>
    <t>IN100-4S FH B (2шт)</t>
  </si>
  <si>
    <t>IN100-4S FH B/CP (2шт)</t>
  </si>
  <si>
    <t>IN100-4S FH BN (2шт)</t>
  </si>
  <si>
    <t>IN100-4S FH CF (2шт)</t>
  </si>
  <si>
    <t>IN100-4S FH CP (2шт)</t>
  </si>
  <si>
    <t>IN100-4S FH MAB (2шт)</t>
  </si>
  <si>
    <t>IN100-4S FH MBN (2шт)</t>
  </si>
  <si>
    <t>IN100-4S FH MSN (2шт)</t>
  </si>
  <si>
    <t>IN100-4S FH SB (2шт)</t>
  </si>
  <si>
    <t>IN100-4S FH SN (2шт)</t>
  </si>
  <si>
    <t>IN100-4S FH SSC (2шт)</t>
  </si>
  <si>
    <t>IN100-4S FH SW (2шт)</t>
  </si>
  <si>
    <t>IN100-4S FH SW/CP (2шт)</t>
  </si>
  <si>
    <t>IN100-4S 70mm FH SN (2шт)</t>
  </si>
  <si>
    <t>IN100-4S 70mm FH B (2шт)</t>
  </si>
  <si>
    <t>IN100-2S FH ABбезВР (2шт)</t>
  </si>
  <si>
    <t>IN100-2S FH B безВР (2шт)</t>
  </si>
  <si>
    <t>IN100-2S FH B/CPбезВР (2шт)</t>
  </si>
  <si>
    <t>IN100-2S FH BNбезВР (2шт)</t>
  </si>
  <si>
    <t>IN100-2S FH CFбезВР (2шт)</t>
  </si>
  <si>
    <t>IN100-2S FH CPбезВР (2шт)</t>
  </si>
  <si>
    <t>IN100-2S FH MBNбезВР (2шт)</t>
  </si>
  <si>
    <t>IN100-2S FH MSNбезВР (2шт)</t>
  </si>
  <si>
    <t>IN100-2S FH SBбезВР (2шт)</t>
  </si>
  <si>
    <t>IN100-2S FH SNбезВР (2шт)</t>
  </si>
  <si>
    <t>IN100-2S FH SSC безВР (2шт)</t>
  </si>
  <si>
    <t>IN100-2S FH SW безВР (2шт)</t>
  </si>
  <si>
    <t>IN100-2S FH SW/CPбезВР (2шт)</t>
  </si>
  <si>
    <t>INLBM 5096 pl SSC</t>
  </si>
  <si>
    <t>INLBM 5096 pl SSG</t>
  </si>
  <si>
    <t>Защелка сантехническая магнитная РЕНЦ с пластиковой ответной планкой, супер сатин хром</t>
  </si>
  <si>
    <t>Защелка сантехническая магнитная РЕНЦ с пластиковой ответной планкой, золото матовое сатинированное</t>
  </si>
  <si>
    <t>Магнитная защелка сантехническая РЕНЦ, латунь блестящая</t>
  </si>
  <si>
    <t>INOB 08 MSW/CP</t>
  </si>
  <si>
    <t>INOB 02 MSW/CP</t>
  </si>
  <si>
    <t>Ручка дверная "Чиэра", черный/хром блестящий</t>
  </si>
  <si>
    <t>Накладка под сувальдный ключ РЕНЦ, матовый супер белый/хром блестящий</t>
  </si>
  <si>
    <t>INGDH 70 SN (2шт)</t>
  </si>
  <si>
    <t>https://irbis-td.ru/upload/iblock/fb4/ado46kiujs28rmbs5sb2c7lbaepet70p.PNG</t>
  </si>
  <si>
    <t>https://irbis-td.ru/upload/iblock/09a/axgmdjlwbank5lbci4bw5365o9695dgo.PNG</t>
  </si>
  <si>
    <t>https://irbis-td.ru/upload/iblock/957/7wp58o15lq8d0x9h1ncvjtf4kxits3qp.PNG</t>
  </si>
  <si>
    <t>https://irbis-td.ru/upload/iblock/537/x1gfxildv9dfdvz8d4uqxxod9o3u6ag3.PNG</t>
  </si>
  <si>
    <t>https://irbis-td.ru/upload/iblock/2e5/0yodcko4xz8rbu2q5k3atwgeorh2g44q.PNG</t>
  </si>
  <si>
    <t>https://irbis-td.ru/upload/iblock/f60/xhhhpl316hjd17e8asz92ifqmxs0n5zy.png</t>
  </si>
  <si>
    <t>https://irbis-td.ru/upload/iblock/7a2/qjoxxufsrzuk0aoxadh01xzdqm0fokny.png</t>
  </si>
  <si>
    <t>https://irbis-td.ru/upload/iblock/ca7/83cdtbcedybj0t1m8m6lton4xqn0ugjp.png</t>
  </si>
  <si>
    <t>https://irbis-td.ru/upload/iblock/731/j85u57po1qsd1k26ruy3osw2q189qivx.jpg</t>
  </si>
  <si>
    <t>https://irbis-td.ru/upload/iblock/aa7/1zw1kyp4quy03b0cm3bniry80jsb7x09.jpg</t>
  </si>
  <si>
    <t>https://irbis-td.ru/upload/iblock/8da/sgeq8cfaaif1kj5dza3yi7j31t8lo4oi.png</t>
  </si>
  <si>
    <t>https://irbis-td.ru/upload/iblock/3b2/m88m9p7bo44omgmwe1bhga52k2b5o8j5.png</t>
  </si>
  <si>
    <t>https://irbis-td.ru/upload/iblock/a16/v9cyysd05b8018tay1eobrekdkncqpew.png</t>
  </si>
  <si>
    <t>https://irbis-td.ru/upload/iblock/923/arxubq5ph6f9rbb7a1l4xw31pbzwwmsn.png</t>
  </si>
  <si>
    <t>https://irbis-td.ru/upload/iblock/dc5/b9phzab3zvj9rv48vjnbz1lyfh9fkonz.png</t>
  </si>
  <si>
    <t>Ручка дверная "Доллио", серия SLIM, черный</t>
  </si>
  <si>
    <t>Ручка дверная "Доллио", серия SLIM, никель супер матовый</t>
  </si>
  <si>
    <t>Ручка дверная "Доллио", серия SLIM, матовый черный никель</t>
  </si>
  <si>
    <t>Ручка дверная "Доллио", серия SLIM, никель матовый</t>
  </si>
  <si>
    <t>Ручка дверная "Доллио", серия SLIM, хром блестящий</t>
  </si>
  <si>
    <t>Ручка дверная "Доллио", серия SLIM, супер сатин хром</t>
  </si>
  <si>
    <t>INLBM 5085 PL MSN</t>
  </si>
  <si>
    <t>INLBM 5085 PL MBN</t>
  </si>
  <si>
    <t>INLBM 5085 PL White</t>
  </si>
  <si>
    <t>INMagn 2090 MBN</t>
  </si>
  <si>
    <t>INMagn 2090 MSN</t>
  </si>
  <si>
    <t>INMagn 85 Black</t>
  </si>
  <si>
    <t>INDS 44 MSN</t>
  </si>
  <si>
    <t>INDS 44 MBN</t>
  </si>
  <si>
    <t>INR 140 MSN</t>
  </si>
  <si>
    <t>INR 140 MBN</t>
  </si>
  <si>
    <t>Магнитная защелка сантехническая РЕНЦ, матовый черный никель</t>
  </si>
  <si>
    <t>Магнитная защелка сантехническая РЕНЦ, никель супер матовый</t>
  </si>
  <si>
    <t>Магнитный замок РЕНЦ под цилиндр, черный</t>
  </si>
  <si>
    <t>Замок магнитный под цилиндр РЕНЦ с пластиковой ответной планкой, никель супер матовый</t>
  </si>
  <si>
    <t>Замок магнитный под цилиндр РЕНЦ с пластиковой ответной планкой, матовый черный никель</t>
  </si>
  <si>
    <t>Ограничитель дверной РЕНЦ напольный, никель супер матовый</t>
  </si>
  <si>
    <t>Ограничитель дверной РЕНЦ напольный, матовый черный никель</t>
  </si>
  <si>
    <t>Ригель РЕНЦ 140 мм, никель супер матовый</t>
  </si>
  <si>
    <t>Ригель РЕНЦ 140 мм, матовый черный никель</t>
  </si>
  <si>
    <t>B2B 521-02 SN/CP</t>
  </si>
  <si>
    <t>B2B 521-02 Black</t>
  </si>
  <si>
    <t>https://irbis-td.ru/upload/iblock/c22/cb1ch7w23iv0aty94c01w0sdh54tqx6z.PNG</t>
  </si>
  <si>
    <t>https://irbis-td.ru/upload/iblock/194/t5nzaqvjn6y2fhznsorok2xfp981e8gr.PNG</t>
  </si>
  <si>
    <t>https://irbis-td.ru/upload/iblock/908/isuhkkinjpwb4tak9aez9c8gktwn8c71.PNG</t>
  </si>
  <si>
    <t>https://irbis-td.ru/upload/iblock/42b/pe4hnmspd4rc68c3cg238vfhn1j8rzr2.PNG</t>
  </si>
  <si>
    <t>https://irbis-td.ru/upload/iblock/fd3/hgurftwuc6xfcsp6alxchwtmsldvu6zh.PNG</t>
  </si>
  <si>
    <t>https://irbis-td.ru/upload/iblock/5e4/15g4q5k2re8n7hon1znolfr0bndvgpmb.PNG</t>
  </si>
  <si>
    <t>https://irbis-td.ru/upload/iblock/edc/cdepj4bzh68gx2yta2dar13iuarftjxt.PNG</t>
  </si>
  <si>
    <t>https://irbis-td.ru/upload/iblock/3f7/6vtrploskpu4c19r5k1wrnl2p8obo904.PNG</t>
  </si>
  <si>
    <t>https://irbis-td.ru/upload/iblock/ee6/41sd74ue7ibbsn1oihf20t1fn0gy2kxv.PNG</t>
  </si>
  <si>
    <t>https://irbis-td.ru/upload/iblock/4c7/vkjfuhafjz0e9fmgluoo8sux81j85cd7.PNG</t>
  </si>
  <si>
    <t>B2B Magn 2090 SN</t>
  </si>
  <si>
    <t>B2B Magn 2090 Black</t>
  </si>
  <si>
    <t>B2B LB 96 pl SN</t>
  </si>
  <si>
    <t>B2B LB 96 pl Black</t>
  </si>
  <si>
    <t>B2B LB 85 pl SN</t>
  </si>
  <si>
    <t>B2B LB 85 pl Black</t>
  </si>
  <si>
    <t>Магнитная защелка сантехническая, никель матовый</t>
  </si>
  <si>
    <t>Магнитная защелка сантехническая, черный</t>
  </si>
  <si>
    <t>Защелка сантехническая, никель матовый</t>
  </si>
  <si>
    <t>Защелка сантехническая, черный</t>
  </si>
  <si>
    <t>Замок под цилиндр, никель матовый</t>
  </si>
  <si>
    <t>Замок под цилиндр, черный</t>
  </si>
  <si>
    <t>INDS 34 MBN/Black</t>
  </si>
  <si>
    <t>INDS 34 MSN/White</t>
  </si>
  <si>
    <t>Ограничитель дверной РЕНЦ напольный, матовый черный никель/черный</t>
  </si>
  <si>
    <t>Ограничитель дверной РЕНЦ напольный, никель супер матовый/белый</t>
  </si>
  <si>
    <t>https://irbis-td.ru/upload/iblock/5b1/b9e4m2f5d6p4bspsov6p6thogs88r78l.png</t>
  </si>
  <si>
    <t>https://irbis-td.ru/upload/iblock/753/qa9p5z5tz1soolauytrcanfxib5k49qj.png</t>
  </si>
  <si>
    <t>https://irbis-td.ru/upload/iblock/773/3h73cypl7a8yzj1jwiqvp6btkxgr4c57.png</t>
  </si>
  <si>
    <t>https://irbis-td.ru/upload/iblock/bf9/dtdt00f7dm2fci8eto5e10elycvotcnr.png</t>
  </si>
  <si>
    <t>https://irbis-td.ru/upload/iblock/0ce/0bm41vc2zy0pn971upws6k88kejgfuoz.png</t>
  </si>
  <si>
    <t>https://irbis-td.ru/upload/iblock/471/1yaw53hmeop137wursxed1s7f98ohde4.png</t>
  </si>
  <si>
    <t>https://irbis-td.ru/upload/iblock/66f/t6114glkhoi3tm37c8vbrpczwxf96a2s.png</t>
  </si>
  <si>
    <t>https://irbis-td.ru/upload/iblock/b3b/hoj74nyhelbc1q4gh4tozb7tdhn77cbu.png</t>
  </si>
  <si>
    <t>https://irbis-td.ru/upload/iblock/edc/a9ny12zik72p5yq43wkndtjgx2zticz4.png</t>
  </si>
  <si>
    <t>https://irbis-td.ru/upload/iblock/bdb/l8jfp9zcpritcg14nwp3izts8rytfv5q.png</t>
  </si>
  <si>
    <t>https://irbis-td.ru/upload/iblock/14e/mmwuytkdg26wmv70lz897pk61s7tslsr.png</t>
  </si>
  <si>
    <t>https://irbis-td.ru/upload/iblock/7a9/ctci6swm5qxwgiy0ux1fi0f98ivfoycu.png</t>
  </si>
  <si>
    <t>https://irbis-td.ru/upload/iblock/da4/xncj8zb5k28v9xrpjboo8u47syx4vo0d.png</t>
  </si>
  <si>
    <t>https://irbis-td.ru/upload/iblock/ac7/zwrr776awxpdfbj18sm4e7x3k9047aiw.png</t>
  </si>
  <si>
    <t>https://irbis-td.ru/upload/iblock/d1b/xm0m5sle8umpee4m0wz4fjsioy3nffn5.png</t>
  </si>
  <si>
    <t>https://irbis-td.ru/upload/iblock/dcb/j1t79w1up5sezg14r5jlznxk20dgsjbl.png</t>
  </si>
  <si>
    <t>https://irbis-td.ru/upload/iblock/5cc/0gt55ttlkkg73nrnokeig6s9kzgxekm1.png</t>
  </si>
  <si>
    <t>https://irbis-td.ru/upload/iblock/dbc/rixkwsafj0tf9hyp8nocl93wyn8iqdeh.png</t>
  </si>
  <si>
    <t>https://irbis-td.ru/upload/iblock/d80/tyqqavron18doxe7midu8wcg037z8w08.png</t>
  </si>
  <si>
    <t>https://irbis-td.ru/upload/iblock/80c/qbm4ya9367yv4ols65mbl6f48cfv227s.png</t>
  </si>
  <si>
    <t>https://irbis-td.ru/upload/iblock/53d/0o8hh1of30si4zz5rqr21vor31ip0ml7.png</t>
  </si>
  <si>
    <t>https://irbis-td.ru/upload/iblock/d4b/sgura8f1ie5z60cwigoh5vfjukvi6q55.png</t>
  </si>
  <si>
    <t>https://irbis-td.ru/upload/iblock/7d3/eorxlvhjaw85bbcstjgfhfkkt4n6s7i7.png</t>
  </si>
  <si>
    <t>https://irbis-td.ru/upload/iblock/d05/er5y2ht9wztby31ocfl8zglb0ylr0wzl.png</t>
  </si>
  <si>
    <t>https://irbis-td.ru/upload/iblock/655/vlvxnqx9kk8swytl251t62jbcwnsws0z.jpg</t>
  </si>
  <si>
    <t>https://irbis-td.ru/upload/iblock/5b6/8aau6t1aa9uouca1tiv6ntmhwex3o24o.png</t>
  </si>
  <si>
    <t>https://irbis-td.ru/upload/iblock/c6e/jzq50i3qpov79g680xaxb4nqn8xtjpbj.png</t>
  </si>
  <si>
    <t>INDH 318-06 SSG</t>
  </si>
  <si>
    <t>INDH 322-03 slim SSG</t>
  </si>
  <si>
    <t>INBK 06 SSG</t>
  </si>
  <si>
    <t>INET 06 SSG</t>
  </si>
  <si>
    <t>INBK 03 slim SSG</t>
  </si>
  <si>
    <t>INET 03 slim SSG</t>
  </si>
  <si>
    <t>Завертка к ручкам РЕНЦ, золото матовое сатинированное</t>
  </si>
  <si>
    <t>Накладка на цилиндр РЕНЦ, золото матовое сатинированное</t>
  </si>
  <si>
    <t>https://irbis-td.ru/upload/iblock/03c/tiiv9fa223012etgfuqiu0ky13wp470z.png</t>
  </si>
  <si>
    <t>https://irbis-td.ru/upload/iblock/cdd/t6taa6d5q2g2i075vvtqy71anpuw55x3.png</t>
  </si>
  <si>
    <t>https://irbis-td.ru/upload/iblock/175/voiq8ho2d6lwi1eyvb2dfez40gujsjlj.png</t>
  </si>
  <si>
    <t>https://irbis-td.ru/upload/iblock/b7d/up5s95ugl5u074rl1g4lkkuarnv12qfz.png</t>
  </si>
  <si>
    <t>https://irbis-td.ru/upload/iblock/4ec/8yncn8npxg5qij81dmimdi38pymkkc16.png</t>
  </si>
  <si>
    <t>https://irbis-td.ru/upload/iblock/90f/quiqinx1hqtojzxt2bi1bkmsblnorkva.png</t>
  </si>
  <si>
    <t>https://irbis-td.ru/upload/iblock/4e8/5e4lmcavprsgh4w18fguoo8jotxg8njm.png</t>
  </si>
  <si>
    <t>Петли скрытой установки VAL DE FIORI</t>
  </si>
  <si>
    <t>CDH-3D 135x27 MCR (2шт)</t>
  </si>
  <si>
    <t>CDH-3D 135x27 MBL (2шт)</t>
  </si>
  <si>
    <t>CDH-3D 135x27-S MBL (2шт)</t>
  </si>
  <si>
    <t>CDH-3D 135x27-S MCR (2шт)</t>
  </si>
  <si>
    <t>Петля дверная скрытой установки 135х27мм, соосная, универсальная, с 3D-регулировкой, хром матовый</t>
  </si>
  <si>
    <t>Петля дверная скрытой установки 135х27мм, соосная, универсальная, с 3D-регулировкой, черный матовый</t>
  </si>
  <si>
    <t>Петля дверная скрытой установки 135х27мм, со смещ., универсальная, с 3D-регулировкой, черный матовый</t>
  </si>
  <si>
    <t>Петля дверная скрытой установки 135х27мм, со смещ., универсальная, с 3D-регулировкой, хром матовый</t>
  </si>
  <si>
    <t>140*80*65</t>
  </si>
  <si>
    <t>140*80*75</t>
  </si>
  <si>
    <t>420*300*150</t>
  </si>
  <si>
    <t>420*300*170</t>
  </si>
  <si>
    <t>https://irbis-td.ru/upload/iblock/e66/x58s96nun2rfegu0qpg6zjgt1adi0mz1.png</t>
  </si>
  <si>
    <t>https://irbis-td.ru/upload/iblock/963/dobvnji60dopigfqtjfoapxeb6u01gaq.PNG</t>
  </si>
  <si>
    <t>https://irbis-td.ru/upload/iblock/a8a/gfp2b0ugfoon5kh9ij4urglmvix4ur0f.PNG</t>
  </si>
  <si>
    <t>https://irbis-td.ru/upload/iblock/b7e/45v21aaxj4158xf5tek6ixgc80jcppbh.PNG</t>
  </si>
  <si>
    <t>https://irbis-td.ru/upload/iblock/43e/rrwnrb56vwionrhtzygrp11jsufycn6b.PNG</t>
  </si>
  <si>
    <t>https://irbis-td.ru/upload/iblock/6a3/34gqwitjt3kp90ejjj3tibjfc2rrcd28.PNG</t>
  </si>
  <si>
    <t>Ручки дверные PUERTO на прямоугольном основании</t>
  </si>
  <si>
    <t>INAL 557-01 B</t>
  </si>
  <si>
    <t>INAL 557-01 MBN</t>
  </si>
  <si>
    <t>INAL 557-01 MSN</t>
  </si>
  <si>
    <t>INAL 558-01 B</t>
  </si>
  <si>
    <t>INAL 558-01 MBN</t>
  </si>
  <si>
    <t>INAL 558-01 MSN</t>
  </si>
  <si>
    <t>INAL 559-01 B/B</t>
  </si>
  <si>
    <t>INAL 559-01 B/W</t>
  </si>
  <si>
    <t>INAL 559-01 SSC/B</t>
  </si>
  <si>
    <t>INBK AL 01 B</t>
  </si>
  <si>
    <t>INBK AL 01 MBN</t>
  </si>
  <si>
    <t>INBK AL 01 MSN</t>
  </si>
  <si>
    <t>INBK AL 01 SSC</t>
  </si>
  <si>
    <t>INET AL 01 B</t>
  </si>
  <si>
    <t>INET AL 01 MBN</t>
  </si>
  <si>
    <t>INET AL 01 MSN</t>
  </si>
  <si>
    <t>INET AL 01 SSC</t>
  </si>
  <si>
    <t>Завертка к ручкам PUERTO, черный</t>
  </si>
  <si>
    <t>Завертка к ручкам PUERTO, матовый черный никель</t>
  </si>
  <si>
    <t>Завертка к ручкам PUERTO, никель супер матовый</t>
  </si>
  <si>
    <t>Завертка к ручкам PUERTO, супер сатин хром</t>
  </si>
  <si>
    <t>Накладка на цилиндр PUERTO, черный</t>
  </si>
  <si>
    <t>Накладка на цилиндр PUERTO, матовый черный никель</t>
  </si>
  <si>
    <t>Накладка на цилиндр PUERTO, никель супер матовый</t>
  </si>
  <si>
    <t>Накладка на цилиндр PUERTO, супер сатин хром</t>
  </si>
  <si>
    <t>165*158*60</t>
  </si>
  <si>
    <t>355*325*325</t>
  </si>
  <si>
    <t>LM AL 542-03 slim MSW</t>
  </si>
  <si>
    <t>LM AL 523-02 SN/NP</t>
  </si>
  <si>
    <t>LM AL 537-03 MSW</t>
  </si>
  <si>
    <t>LM AL 544-06 slim B</t>
  </si>
  <si>
    <t>LM AL 544-06 slim MBN</t>
  </si>
  <si>
    <t>LM AL 544-06 slim MSN</t>
  </si>
  <si>
    <t>LM AL 544-06 slim SN</t>
  </si>
  <si>
    <t>LM AL 544-06 slim SSC</t>
  </si>
  <si>
    <t>LM AL 546-06 slim MBN</t>
  </si>
  <si>
    <t>LM AL 547-06 slim SN</t>
  </si>
  <si>
    <t>LM AL 551-08 PW</t>
  </si>
  <si>
    <t>LM DH 17-10 W/GP</t>
  </si>
  <si>
    <t>LM DH 424-08 B/CP</t>
  </si>
  <si>
    <t>LM DH 424-08 W/CP</t>
  </si>
  <si>
    <t>LM DH 427-08 B/CP</t>
  </si>
  <si>
    <t>LM DH 427-08 W/CP</t>
  </si>
  <si>
    <t>LM DH 61-10 W/GP</t>
  </si>
  <si>
    <t>LM DH 625-16 W/GP</t>
  </si>
  <si>
    <t>LM DH 69-19 CF</t>
  </si>
  <si>
    <t>LM DH 71-02 AB</t>
  </si>
  <si>
    <t>LM DH 78-02 SN</t>
  </si>
  <si>
    <t>LM DH 97-02 W/CP</t>
  </si>
  <si>
    <t>DIY100-4BB FH SN</t>
  </si>
  <si>
    <t>DIY100-4BB FH B</t>
  </si>
  <si>
    <t>DIY100-2BB FH SN безВР</t>
  </si>
  <si>
    <t>Ручка дверная, никель матовый/никель блестящий, подложка DIY</t>
  </si>
  <si>
    <t>Ручка дверная "Канноли", матовый супер белый, подложка DIY</t>
  </si>
  <si>
    <t>Ручка дверная "Эспрессо", серия SLIM, матовый супер белый, подложка DIY</t>
  </si>
  <si>
    <t>Ручка дверная "Макиато", серия SLIM, черный, подложка DIY</t>
  </si>
  <si>
    <t>Ручка дверная "Макиато", серия SLIM, матовый черный никель, подложка DIY</t>
  </si>
  <si>
    <t>Ручка дверная "Макиато", серия SLIM, супер сатин хром, подложка DIY</t>
  </si>
  <si>
    <t>Ручка дверная "Равиоли", жемчужный, подложка DIY</t>
  </si>
  <si>
    <t>Ручка дверная "Моретти", черный/хром блестящий, подложка DIY</t>
  </si>
  <si>
    <t>Ручка дверная "Моретти", белый/хром блестящий, подложка DIY</t>
  </si>
  <si>
    <t>Ручка дверная "Модена", черный/хром блестящий, подложка DIY</t>
  </si>
  <si>
    <t>Ручка дверная "Модена", белый/хром блестящий, подложка DIY</t>
  </si>
  <si>
    <t>Ручка дверная "Лари", бронза античная, подложка DIY</t>
  </si>
  <si>
    <t>Ручка дверная "Боско", никель матовый, подложка DIY</t>
  </si>
  <si>
    <t>Ручка дверная "Кераско", белый/хром блестящий, подложка DIY</t>
  </si>
  <si>
    <t>https://irbis-td.ru/upload/iblock/c27/dneq0c41eosbfavyedvltf8sbsweykfb.PNG</t>
  </si>
  <si>
    <t>https://irbis-td.ru/upload/iblock/1c2/qvzqnxfgw2bq268in58bqvb9gy25n71d.PNG</t>
  </si>
  <si>
    <t>https://irbis-td.ru/upload/iblock/320/8xfhmljdmorjg3d4qew559qft95ckclj.PNG</t>
  </si>
  <si>
    <t>https://irbis-td.ru/upload/iblock/5a2/kfujsdrww2wu328ifts6hgylfzhjvf8l.PNG</t>
  </si>
  <si>
    <t>https://irbis-td.ru/upload/iblock/285/5x5bd3i4xbxoqnd5py7dpll04laflw49.PNG</t>
  </si>
  <si>
    <t>https://irbis-td.ru/upload/iblock/787/kd3szm3bwxjs7ivcbmr4teeyubooc0q3.PNG</t>
  </si>
  <si>
    <t>https://irbis-td.ru/upload/iblock/0d3/lzqblj6ucgw1nwzw341v9i5dkiyilnem.PNG</t>
  </si>
  <si>
    <t>https://irbis-td.ru/upload/iblock/f51/7jwtygeurxo6mfwg0itcyykhnhepv1zo.PNG</t>
  </si>
  <si>
    <t>https://irbis-td.ru/upload/iblock/584/gs8g005i5uhv2bmetwipdkps5rk44bbw.PNG</t>
  </si>
  <si>
    <t>https://irbis-td.ru/upload/iblock/a8e/93ugjozpuzzz2utf5bw0wag8gyxl3hd2.PNG</t>
  </si>
  <si>
    <t>https://irbis-td.ru/upload/iblock/eb4/byv66xjqprq9stt8l0dn0jt20t99uyxu.PNG</t>
  </si>
  <si>
    <t>https://irbis-td.ru/upload/iblock/dc7/n9ltnfh6561vrbddzc7p6d42igmy7lau.PNG</t>
  </si>
  <si>
    <t>https://irbis-td.ru/upload/iblock/2d4/mdtezl973wdly8uaic1wz3uqu31e2ty8.PNG</t>
  </si>
  <si>
    <t>https://irbis-td.ru/upload/iblock/c99/uh4t0y994qowq3cal07cna9d12emwo4k.PNG</t>
  </si>
  <si>
    <t>https://irbis-td.ru/upload/iblock/bd6/4xpzd0pqb2yl8jiprn0y7i186ylhz3vx.PNG</t>
  </si>
  <si>
    <t>https://irbis-td.ru/upload/iblock/ad0/4v5xtt9er7af0tox66kmvvd0ub03mj8a.png</t>
  </si>
  <si>
    <t>LM DH 13-08 SN</t>
  </si>
  <si>
    <t>LM ET 08 W/CP</t>
  </si>
  <si>
    <t>LM AL 538-03 MSW</t>
  </si>
  <si>
    <t>Накладка на цилиндр (круглая) MARTINELLI, хром матовый</t>
  </si>
  <si>
    <t>Завертка к ручкам РЕНЦ, черный никель</t>
  </si>
  <si>
    <t>Накладка кв. на цилиндр РЕНЦ, бронза античная матовая</t>
  </si>
  <si>
    <t>Накладка на цилиндр РЕНЦ, белый/хром блестящий, DIY</t>
  </si>
  <si>
    <t>165*150*60</t>
  </si>
  <si>
    <t>6/24</t>
  </si>
  <si>
    <t>РРЦ</t>
  </si>
  <si>
    <t>INMagn 5-50 SSG</t>
  </si>
  <si>
    <t>INL 5-45 plastic SSG</t>
  </si>
  <si>
    <t>INL 5-45 SSG</t>
  </si>
  <si>
    <t>INL-BK 45 SSG</t>
  </si>
  <si>
    <t>INDS 44 SSG</t>
  </si>
  <si>
    <t>INR 140 SSG</t>
  </si>
  <si>
    <t>Магнитная защелка межкомнатная РЕНЦ, золото матовое сатинированное</t>
  </si>
  <si>
    <t>Защелка межкомнатная РЕНЦ, пластиковый язычок, золото матовое сатинированное</t>
  </si>
  <si>
    <t>Защелка межкомнатная РЕНЦ, золото матовое сатинированное</t>
  </si>
  <si>
    <t>Задвижка межкомнатная РЕНЦ, золото матовое сатинированное</t>
  </si>
  <si>
    <t>Ограничитель дверной РЕНЦ напольный, золото матовое сатинированное</t>
  </si>
  <si>
    <t>Ригель РЕНЦ 140 мм, золото матовое сатинированное</t>
  </si>
  <si>
    <t>INDH 315-01 SSG</t>
  </si>
  <si>
    <t>INDH 316-01 SSG</t>
  </si>
  <si>
    <t>INDH 317-01 SSG</t>
  </si>
  <si>
    <t>INDH 319-06 SSG</t>
  </si>
  <si>
    <t>INDH 321-03 slim SSG</t>
  </si>
  <si>
    <t>INDH 323-03 slim SSG</t>
  </si>
  <si>
    <t>INBK 01 SSG</t>
  </si>
  <si>
    <t>INET 01 SSG</t>
  </si>
  <si>
    <t>INAL 557-01 SSG</t>
  </si>
  <si>
    <t>INAL 558-01 SSG</t>
  </si>
  <si>
    <t>INAL 559-01 SSG/B</t>
  </si>
  <si>
    <t>INAL 540-03 slim SSG</t>
  </si>
  <si>
    <t>INAL 541-03 slim SSG</t>
  </si>
  <si>
    <t>INAL 542-03 slim SSG</t>
  </si>
  <si>
    <t>INAL 543-03 slim SSG</t>
  </si>
  <si>
    <t>INAL 556-03 slim SSG/B</t>
  </si>
  <si>
    <t>INAL 546-06 slim SSG</t>
  </si>
  <si>
    <t>INBK AL 01 SSG</t>
  </si>
  <si>
    <t>INET AL 01 SSG</t>
  </si>
  <si>
    <t>Ручка дверная "Бискотти", серия SLIM, золото матовое сатинированное</t>
  </si>
  <si>
    <t>Ручка дверная "Куббаито", серия SLIM, золото матовое сатинированное</t>
  </si>
  <si>
    <t>Ручка дверная "Эспрессо", серия SLIM, золото матовое сатинированное</t>
  </si>
  <si>
    <t>Ручка дверная "Латте", серия SLIM, золото матовое сатинированное</t>
  </si>
  <si>
    <t>Ручка дверная "Романо", серия SLIM, золото матовое сатинированное - черный</t>
  </si>
  <si>
    <t>Ручка дверная "Ристретто", серия SLIM, золото матовое сатинированное</t>
  </si>
  <si>
    <t>Завертка к ручкам PUERTO, золото матовое сатинированное</t>
  </si>
  <si>
    <t>Накладка на цилиндр PUERTO, золото матовое сатинированное</t>
  </si>
  <si>
    <t>Замок магнитный под цилиндр РЕНЦ с пластиковой ответной планкой, белый</t>
  </si>
  <si>
    <t>INM 1</t>
  </si>
  <si>
    <t>Направляющая НИЖНЯЯ для раздвижных дверей "П"-образная, длина 1 м.</t>
  </si>
  <si>
    <t>https://irbis-td.ru/upload/iblock/9ac/mgejyzc44ik0kv2p1mqywsv4mc70dks2.PNG</t>
  </si>
  <si>
    <t>https://irbis-td.ru/upload/iblock/f82/vkb4zugqs9wgjk2cnvzn0bjyo90cr8g7.PNG</t>
  </si>
  <si>
    <t>https://irbis-td.ru/upload/iblock/169/ds04xh2g87o70m3asfahuh9ubv01c9db.PNG</t>
  </si>
  <si>
    <t>https://irbis-td.ru/upload/iblock/233/nc23adh21f6sjum7dm6ngk2kq2e3dk8t.PNG</t>
  </si>
  <si>
    <t>https://irbis-td.ru/upload/iblock/516/ph6oxaf51vi7exp87vg4pqribuao97y7.PNG</t>
  </si>
  <si>
    <t>https://irbis-td.ru/upload/iblock/631/iatcu68408uik83n4t82rxhzkqjgd9hn.PNG</t>
  </si>
  <si>
    <t>https://irbis-td.ru/upload/iblock/eb5/b1h0wefse90ztnfbywcsgeg2bra4xge7.PNG</t>
  </si>
  <si>
    <t>https://irbis-td.ru/upload/iblock/030/kwidgkyg3cb2whafkrxn30sauog3zi4p.PNG</t>
  </si>
  <si>
    <t>https://irbis-td.ru/upload/iblock/67c/mf7d3unp4ihz0bueo1ucjl46ulvteo2n.PNG</t>
  </si>
  <si>
    <t>https://irbis-td.ru/upload/iblock/ff6/i9p6pwsakb1jpqxe595e1lbgmhbb0c23.PNG</t>
  </si>
  <si>
    <t>https://irbis-td.ru/upload/iblock/0fe/7rmrf6nhhq8ae0jvy7butxtovv92d525.PNG</t>
  </si>
  <si>
    <t>https://irbis-td.ru/upload/iblock/8b2/ujt5jxkcairbzux09f6xhfxhtu2arfmi.PNG</t>
  </si>
  <si>
    <t>https://irbis-td.ru/upload/iblock/3d9/wxe999z8331io13fiikb9p67mpmrrmdx.PNG</t>
  </si>
  <si>
    <t>https://irbis-td.ru/upload/iblock/f60/4jspkyy8tbawa1a9260p0q0w1repd6b5.PNG</t>
  </si>
  <si>
    <t>https://irbis-td.ru/upload/iblock/a85/39dm3v76nd02joy274ry8ukdavk10rni.PNG</t>
  </si>
  <si>
    <t>https://irbis-td.ru/upload/iblock/af7/byui046l02sv41da3f7jsji4lypi6uvw.PNG</t>
  </si>
  <si>
    <t>https://irbis-td.ru/upload/iblock/980/b1485gn7soevrdhy4l3i7zyryrhruh8u.PNG</t>
  </si>
  <si>
    <t>https://irbis-td.ru/upload/iblock/d75/g8gth2rblhgg3nf83b1s40xxd5ve7ykk.PNG</t>
  </si>
  <si>
    <t>https://irbis-td.ru/upload/iblock/fa8/iux0p2639d6q3fu0lz0noo2j6xrgulyj.PNG</t>
  </si>
  <si>
    <t>https://irbis-td.ru/upload/iblock/61e/dlidbxeq20fq1h7g0mp4otqs3cfchscz.PNG</t>
  </si>
  <si>
    <t>https://irbis-td.ru/upload/iblock/08e/tscpi0n03zqu4re1g4522odkebzfj73v.PNG</t>
  </si>
  <si>
    <t>https://irbis-td.ru/upload/iblock/9f2/ra5o1tpaaezylvihz8z3cy5r59h557tl.PNG</t>
  </si>
  <si>
    <t>https://irbis-td.ru/upload/iblock/fdf/ecv138ytyl22yxuh9s7f5a30lrkkg02c.png</t>
  </si>
  <si>
    <t>https://irbis-td.ru/upload/iblock/dce/pkb3z187poj4zqh6of2gxt4syl6slex0.png</t>
  </si>
  <si>
    <t>https://irbis-td.ru/upload/iblock/581/76o40gmwwva8s0jjv165md47xyplb71d.png</t>
  </si>
  <si>
    <t>https://irbis-td.ru/upload/iblock/bf5/83x6que25eewrtymweon6eru8gk011f4.png</t>
  </si>
  <si>
    <t>https://irbis-td.ru/upload/iblock/b42/w5n57u4geql1k1qdu5gsrwbye1ou1c3t.png</t>
  </si>
  <si>
    <t>https://irbis-td.ru/upload/iblock/40d/nq59sgkv7t8k4r50jlkfjkwzysngbgg6.png</t>
  </si>
  <si>
    <t>https://irbis-td.ru/upload/iblock/50c/u07mneot11pwr6udqmrpvnk65g3nq082.png</t>
  </si>
  <si>
    <t>https://irbis-td.ru/upload/iblock/0fa/nivf15tsuq4gzfws87gz83sgenw6k9t0.png</t>
  </si>
  <si>
    <t>https://irbis-td.ru/upload/iblock/d13/et4ks7gql5tt6at7pu0q3hx1a7p0asvb.png</t>
  </si>
  <si>
    <t>https://irbis-td.ru/upload/iblock/ac4/vs5rtcg7pjaz6wrcrxziltny7q3gc820.png</t>
  </si>
  <si>
    <t>https://irbis-td.ru/upload/iblock/7f2/b6q691s2jtgg4wou5wcgh26983sb8wq4.png</t>
  </si>
  <si>
    <t>https://irbis-td.ru/upload/iblock/9ab/tlbnorq6fm3e01o43uabs6jvx9cioxvr.png</t>
  </si>
  <si>
    <t>https://irbis-td.ru/upload/iblock/6f0/k38zwhmb51v1gcfqqaocjcnbw37jdwt7.png</t>
  </si>
  <si>
    <t>https://irbis-td.ru/upload/iblock/0c4/9gb9bhx2re2p5hp5y2jbipeceathqsrx.png</t>
  </si>
  <si>
    <t>https://irbis-td.ru/upload/iblock/477/mszh1cdptvjsloyy1cg4mp9dqsi0fw8y.png</t>
  </si>
  <si>
    <t>https://irbis-td.ru/upload/iblock/8f8/jph1h1jchwuwwhtcvkx6679jcvuyfr9v.png</t>
  </si>
  <si>
    <t>https://irbis-td.ru/upload/iblock/d03/4wvz30i2413jj8tg65bmo8tk9hwe8jsq.png</t>
  </si>
  <si>
    <t>https://irbis-td.ru/upload/iblock/e98/ogfb9gd7wb83rqghsuxpnxdwtbzv5y3u.png</t>
  </si>
  <si>
    <t>https://irbis-td.ru/upload/iblock/a59/x4s4a0hbm8q7nl7yz8trtdabi02p27ze.png</t>
  </si>
  <si>
    <t>https://irbis-td.ru/upload/iblock/9ff/w3fjsbk0hme3v2wtqz1i1rwrdhkwvetw.png</t>
  </si>
  <si>
    <t>https://irbis-td.ru/upload/iblock/b32/t6fm8hlwim11og3rwmeh3ed5f9b3bn1c.png</t>
  </si>
  <si>
    <t>https://irbis-td.ru/upload/iblock/ae5/lewvrc2cwixaj9q9fjhjwxlcdap17mjj.png</t>
  </si>
  <si>
    <t>https://irbis-td.ru/upload/iblock/e8f/y2jmkj3k99i39esfvgk4hmyxoc0fysm6.png</t>
  </si>
  <si>
    <t>https://irbis-td.ru/upload/iblock/c31/jpva32vd6157f4ct2g0eq1lpfm4dkhxz.png</t>
  </si>
  <si>
    <t>https://irbis-td.ru/upload/iblock/deb/d9oqcj9cwfguqg8pba9at8zu3jbvxk1i.PNG</t>
  </si>
  <si>
    <t>LM ET AL 02 MBN</t>
  </si>
  <si>
    <t>Накладка кв. на цилиндр PUERTO, матовый черный никель, DIY</t>
  </si>
  <si>
    <t>LM ET 08 B/CP</t>
  </si>
  <si>
    <t>Накладка на цилиндр РЕНЦ, черный/хром блестящий, DIY</t>
  </si>
  <si>
    <t>Количество</t>
  </si>
  <si>
    <t>Штрихкод</t>
  </si>
  <si>
    <t>https://irbis-td.ru/upload/iblock/af6/txqvicpoclv2ps8mtv69na92icii7xnf.jpeg</t>
  </si>
  <si>
    <t>https://irbis-td.ru/upload/iblock/58c/3z04q85roqnlydjibj0uihg6596qndxp.jpeg</t>
  </si>
  <si>
    <t>https://irbis-td.ru/upload/iblock/5e9/2rwfrtj4v50ccqfmrjn96lk5ri0wq7la.png</t>
  </si>
  <si>
    <t>190*252*420</t>
  </si>
  <si>
    <t>190*252*421</t>
  </si>
  <si>
    <t>190*252*422</t>
  </si>
  <si>
    <t>190*252*423</t>
  </si>
  <si>
    <t>190*252*424</t>
  </si>
  <si>
    <t>CDH-3D 135x27 SSG (2шт)</t>
  </si>
  <si>
    <t>B2B CDH-3D 110x30 MBL (2шт)</t>
  </si>
  <si>
    <t>B2B CDH-3D 115x23 MCR (2шт)</t>
  </si>
  <si>
    <t>B2B CDH-3D 115x23 MBL (2шт)</t>
  </si>
  <si>
    <t>B2B CDH-3D 110x30 MCR (2шт)</t>
  </si>
  <si>
    <t>Петля дверная скрытой установки 110х30мм, соосная, универсальная, с 3D-регулировкой, черный матовый</t>
  </si>
  <si>
    <t>Петля дверная скрытой установки 110х30мм, соосная, универсальная, с 3D-регулировкой, хром матовый</t>
  </si>
  <si>
    <t>Петля дверная скрытой установки 115х23мм, соосная, универсальная, с 3D-регулировкой, черный матовый</t>
  </si>
  <si>
    <t>Петля дверная скрытой установки 115х23мм, соосная, универсальная, с 3D-регулировкой, хром матовый</t>
  </si>
  <si>
    <t>125*65*55</t>
  </si>
  <si>
    <t>340*270*140</t>
  </si>
  <si>
    <t>115*70*70</t>
  </si>
  <si>
    <t>370*260*160</t>
  </si>
  <si>
    <t>Петля дверная скрытой установки 135х27мм, соосная, универсальная, с 3D-регулировкой, золото матовое сатинированное</t>
  </si>
  <si>
    <t>https://irbis-td.ru/upload/iblock/9cc/k1utx0gtgukr9wgqmbgrsleo6bqawimo.PNG</t>
  </si>
  <si>
    <t>https://irbis-td.ru/upload/iblock/dac/jc1fcy6c61tur6ma4utb67okg4smk29y.PNG</t>
  </si>
  <si>
    <t>https://irbis-td.ru/upload/iblock/ea9/rmleaixkt71erfmlsutgsabar4w9pk3n.PNG</t>
  </si>
  <si>
    <t>https://irbis-td.ru/upload/iblock/3cf/4b4b61saoxqr2j7k4wqx6qphy5qdgd1z.PNG</t>
  </si>
  <si>
    <t>https://irbis-td.ru/upload/iblock/cce/rgj3c36ggshuz16tro8p3s1aez2cywbo.PNG</t>
  </si>
  <si>
    <t>https://irbis-td.ru/upload/iblock/b4a/wqpj0g10luiygeiq9uc794g119v51m58.jpg</t>
  </si>
  <si>
    <t>CDH-3D 135x27-S SSG (2шт)</t>
  </si>
  <si>
    <t>INL 2 (Steel)</t>
  </si>
  <si>
    <t>INL 3 (Steel)</t>
  </si>
  <si>
    <t>Направляющая для раздвижных дверей, сталь, длина 2 м</t>
  </si>
  <si>
    <t>Направляющая для раздвижных дверей, сталь, длина 3 м</t>
  </si>
  <si>
    <t>https://irbis-td.ru/upload/iblock/e85/53lu055mwg0xirnzzmbp7b2jjb9l5jxm.jpg</t>
  </si>
  <si>
    <t>https://irbis-td.ru/upload/iblock/4e7/nf07ycz434x6z35bvowpt9862wwx4t19.jpg</t>
  </si>
  <si>
    <t>https://irbis-td.ru/upload/iblock/6cf/vbt0mdefgbehpnu6nmbaliq7w7rh2xz0.jpg</t>
  </si>
  <si>
    <t>https://irbis-td.ru/upload/iblock/2d3/671bns4t7btfnny25pnu28bzxy620700.jpg</t>
  </si>
  <si>
    <t>https://irbis-td.ru/upload/iblock/fc6/yttgorzhg2s2bbdkjw7zsdd54kwkluwe.jpg</t>
  </si>
  <si>
    <t>https://irbis-td.ru/upload/iblock/fc6/5gy8f95y46os3qhvmbskzmsxwngfzs85.jpg</t>
  </si>
  <si>
    <t>https://irbis-td.ru/upload/iblock/1bb/ncnmj9kuoc10grb7vu99iz13ry9wmfeb.jpg</t>
  </si>
  <si>
    <t>https://irbis-td.ru/upload/iblock/5f8/ewsxlfc3wtgbp7e685yvig0i8qoptz8g.jpg</t>
  </si>
  <si>
    <t>https://irbis-td.ru/upload/iblock/994/dt3hd2zt5q9thdyburoj1n8h7yunarl7.jpg</t>
  </si>
  <si>
    <t>https://irbis-td.ru/upload/iblock/cc9/w5iu2ihjednszk3pacxq7uxq7b4x39hq.jpg</t>
  </si>
  <si>
    <t>https://irbis-td.ru/upload/iblock/b17/51nmv13n1frevhacdfw0qxxv4f436n9g.jpg</t>
  </si>
  <si>
    <t>Ручки дверные PUERTO серии Slim на квадратном основании</t>
  </si>
  <si>
    <t>Ручки дверные PUERTO серии Slim на круглом основании</t>
  </si>
  <si>
    <t>Петли скрытой установки B2B</t>
  </si>
  <si>
    <t>Защелки сантехнические магнитные 5096 B2B</t>
  </si>
  <si>
    <t>Защелки сантехнические магнитные 5096 РЕНЦ</t>
  </si>
  <si>
    <t>Замки врезные цилиндровые магнитные 5085 РЕНЦ</t>
  </si>
  <si>
    <t>Замки врезные цилиндровые магнитные 5085 B2B</t>
  </si>
  <si>
    <t>Защелки сантехнические магнитные 2090 РЕНЦ</t>
  </si>
  <si>
    <t>Защелки сантехнические магнитные 2090 B2B</t>
  </si>
  <si>
    <t>Защелки сантехнические магнитные 2070 РЕНЦ</t>
  </si>
  <si>
    <t>Защелки сантехнические с пластиковым язычком 96 РЕНЦ</t>
  </si>
  <si>
    <t>Защелки сантехнические с пластиковым язычком 96 B2B</t>
  </si>
  <si>
    <t>Замки врезные цилиндровые с пластиковым язычком 85 РЕНЦ</t>
  </si>
  <si>
    <t>Замки врезные цилиндровые с пластиковым язычком 85 B2B</t>
  </si>
  <si>
    <t>Защелки сантехнические с пластиковым язычком 2070 B2B</t>
  </si>
  <si>
    <t>Защелки сантехнические с пластиковым язычком 2070 РЕНЦ</t>
  </si>
  <si>
    <t>Защелки сантехнические со стальным язычком 2070 РЕНЦ</t>
  </si>
  <si>
    <t>Защелки сантехнические со стальным язычком 2070 PUERTO</t>
  </si>
  <si>
    <t>Замки врезные цилиндровые магнитные 85 РЕНЦ</t>
  </si>
  <si>
    <t>Замки врезные цилиндровые с выдвижным ригелем РЕНЦ</t>
  </si>
  <si>
    <t>Защелки межкомнатные со стальным язычком PUERTO</t>
  </si>
  <si>
    <t>Защелки межкомнатные с пластиковым язычком B2B</t>
  </si>
  <si>
    <t>Задвижки межкомнатные РЕНЦ</t>
  </si>
  <si>
    <t>Ручки дверные на квадратном основании</t>
  </si>
  <si>
    <t>Ручки дверные на круглом основании</t>
  </si>
  <si>
    <t>Петли врезные универсальные 100мм с плоским колпачком РЕНЦ</t>
  </si>
  <si>
    <t>Петли врезные универсальные 100мм с плоским колпачком PUERTO</t>
  </si>
  <si>
    <t>Петли врезные универсальные 100мм с плоским колпачком B2B</t>
  </si>
  <si>
    <t>Петли врезные универсальные 100мм с фигурным колпачком РЕНЦ</t>
  </si>
  <si>
    <t>Петли врезные универсальные 125мм с плоским колпачком РЕНЦ</t>
  </si>
  <si>
    <t>Петли накладные универсальные 100мм РЕНЦ</t>
  </si>
  <si>
    <t>Петли накладные универсальные 100мм PUERTO</t>
  </si>
  <si>
    <t>Петли накладные универсальные 100мм B2B</t>
  </si>
  <si>
    <t>Петли врезные разъемные 100мм РЕНЦ</t>
  </si>
  <si>
    <t>INDH 326-01 B</t>
  </si>
  <si>
    <t>INDH 326-01 MSN</t>
  </si>
  <si>
    <t>INDH 326-01 SSG</t>
  </si>
  <si>
    <t>INDH 327-01 B</t>
  </si>
  <si>
    <t>INDH 327-01 MSN</t>
  </si>
  <si>
    <t>INDH 327-01 SSG</t>
  </si>
  <si>
    <t>INDH 328-06 B</t>
  </si>
  <si>
    <t>INDH 328-06 MSN</t>
  </si>
  <si>
    <t>INDH 328-06 SSG</t>
  </si>
  <si>
    <t>INAL 560-01 B</t>
  </si>
  <si>
    <t>INAL 560-01 MSN</t>
  </si>
  <si>
    <t>INAL 560-01 SSG</t>
  </si>
  <si>
    <t>INAL 561-01 B</t>
  </si>
  <si>
    <t>INAL 561-01 MSN</t>
  </si>
  <si>
    <t>INAL 561-01 SSG</t>
  </si>
  <si>
    <t>INAL 562-06 slim B</t>
  </si>
  <si>
    <t>INAL 562-06 slim SSG</t>
  </si>
  <si>
    <t>Ручки дверные TIXX серии Slim на квадратном основании</t>
  </si>
  <si>
    <t>TIXX 230-03 slim B</t>
  </si>
  <si>
    <t>TIXX 230-03 slim MSN</t>
  </si>
  <si>
    <t>TIXX 230-03 slim SSG</t>
  </si>
  <si>
    <t>TIXX 231-03 slim B</t>
  </si>
  <si>
    <t>TIXX 231-03 slim MSN</t>
  </si>
  <si>
    <t>TIXX 231-03 slim SSG</t>
  </si>
  <si>
    <t>TIXX 232-03 slim B</t>
  </si>
  <si>
    <t>TIXX 232-03 slim MSN</t>
  </si>
  <si>
    <t>TIXX 232-03 slim SSG</t>
  </si>
  <si>
    <t>TIXX 233-03 slim B</t>
  </si>
  <si>
    <t>TIXX 233-03 slim MSN</t>
  </si>
  <si>
    <t>TIXX 233-03 slim SSG</t>
  </si>
  <si>
    <t>TIXX 234-03 slim B</t>
  </si>
  <si>
    <t>TIXX 234-03 slim MSN</t>
  </si>
  <si>
    <t>TIXX 234-03 slim SSG</t>
  </si>
  <si>
    <t>TIXX 235-03 slim B</t>
  </si>
  <si>
    <t>TIXX 235-03 slim MSN</t>
  </si>
  <si>
    <t>TIXX 235-03 slim SSG</t>
  </si>
  <si>
    <t>TIXX 236-03 slim B</t>
  </si>
  <si>
    <t>TIXX 236-03 slim MSN</t>
  </si>
  <si>
    <t>TIXX 236-03 slim SSG</t>
  </si>
  <si>
    <t>TIXX 237-03 slim B/B</t>
  </si>
  <si>
    <t>TIXX 237-03 slim B/W</t>
  </si>
  <si>
    <t>TIXX 237-03 slim MSN/B</t>
  </si>
  <si>
    <t>TIXX 237-03 slim SSG/B</t>
  </si>
  <si>
    <t>TIXX BK AL 03 slim B</t>
  </si>
  <si>
    <t>TIXX BK AL 03 slim MSN</t>
  </si>
  <si>
    <t>TIXX BK AL 03 slim SSG</t>
  </si>
  <si>
    <t>TIXX ET AL 03 slim B</t>
  </si>
  <si>
    <t>TIXX ET AL 03 slim MSN</t>
  </si>
  <si>
    <t>TIXX ET AL 03 slim SSG</t>
  </si>
  <si>
    <t>Ручки дверные TIXX на круглом основании (ЦАМ)</t>
  </si>
  <si>
    <t>Петли накладные универсальные 100мм TIXX</t>
  </si>
  <si>
    <t>TIXX 100-2S FH B</t>
  </si>
  <si>
    <t>TIXX 100-2S FH MSN</t>
  </si>
  <si>
    <t>TIXX 100-2S FH SSG</t>
  </si>
  <si>
    <t>Защелки сантехнические магнитные 5096 TIXX</t>
  </si>
  <si>
    <t>TIXX LBM 5096 pl Black</t>
  </si>
  <si>
    <t>TIXX LBM 5096 pl MSN</t>
  </si>
  <si>
    <t>TIXX LBM 5096 pl SSG</t>
  </si>
  <si>
    <t>Замки врезные цилиндровые магнитные 5085 TIXX</t>
  </si>
  <si>
    <t>TIXX LBM 5085 pl Black</t>
  </si>
  <si>
    <t>TIXX LBM 5085 pl MSN</t>
  </si>
  <si>
    <t>TIXX LBM 5085 pl SSG</t>
  </si>
  <si>
    <t>Защелки межкомнатные с пластиковым язычком TIXX</t>
  </si>
  <si>
    <t>TIXX L 5-45 plastic Black</t>
  </si>
  <si>
    <t>TIXX L 5-45 plastic MSN</t>
  </si>
  <si>
    <t>TIXX L 5-45 plastic SSG</t>
  </si>
  <si>
    <t>Ограничители дверные РЕНЦ</t>
  </si>
  <si>
    <t>Ограничители дверные TIXX</t>
  </si>
  <si>
    <t>TIXX DS 44 Black</t>
  </si>
  <si>
    <t>TIXX DS 44 SN</t>
  </si>
  <si>
    <t>TIXX DS 44 SSG</t>
  </si>
  <si>
    <t>TIXX DS Magn PL</t>
  </si>
  <si>
    <t>Цилиндровые механизмы РЕНЦ (латунь)</t>
  </si>
  <si>
    <t>Цилиндровые механизмы TIXX (алюминий+ЦАМ)</t>
  </si>
  <si>
    <t>TIXX CS 60 Black</t>
  </si>
  <si>
    <t>TIXX CS 60 SN</t>
  </si>
  <si>
    <t>TIXX CS 60 SSG</t>
  </si>
  <si>
    <t>TIXX CS 60-H Black</t>
  </si>
  <si>
    <t>TIXX CS 60-H SN</t>
  </si>
  <si>
    <t>TIXX CS 60-H SSG</t>
  </si>
  <si>
    <t>TIXX CC 60 Black</t>
  </si>
  <si>
    <t>TIXX CC 60 SN</t>
  </si>
  <si>
    <t>TIXX CC 60 SSG</t>
  </si>
  <si>
    <t>TIXX CC 60-H Black</t>
  </si>
  <si>
    <t>TIXX CC 60-H SN</t>
  </si>
  <si>
    <t>TIXX CC 60-H SSG</t>
  </si>
  <si>
    <t>Цилиндровые механизмы PUERTO (ЦАМ)</t>
  </si>
  <si>
    <t>INDS Magn ST Black</t>
  </si>
  <si>
    <t>INDS Magn ST SSC</t>
  </si>
  <si>
    <t>INDS Magn ST SSG</t>
  </si>
  <si>
    <t>INLBM 5085 PL SSG</t>
  </si>
  <si>
    <t>IN6х6х100 (20 шт)</t>
  </si>
  <si>
    <t>SP 5096/5085 PL Black (10 шт)</t>
  </si>
  <si>
    <t>SP 5096/5085 PL Gray (10 шт)</t>
  </si>
  <si>
    <t>Ручки B2B</t>
  </si>
  <si>
    <t>Ручки Puerto</t>
  </si>
  <si>
    <t>80*80*49</t>
  </si>
  <si>
    <t>335*240*319</t>
  </si>
  <si>
    <t>60*60*26</t>
  </si>
  <si>
    <t>315*245*176</t>
  </si>
  <si>
    <t>760*195*97</t>
  </si>
  <si>
    <t>760*195*100</t>
  </si>
  <si>
    <t>760*195*103</t>
  </si>
  <si>
    <t>760*195*106</t>
  </si>
  <si>
    <t>85*37*27</t>
  </si>
  <si>
    <t>85*37*30</t>
  </si>
  <si>
    <t>85*37*33</t>
  </si>
  <si>
    <t>85*37*36</t>
  </si>
  <si>
    <t>360*175*155</t>
  </si>
  <si>
    <t>60*32*30</t>
  </si>
  <si>
    <t>100*60*20</t>
  </si>
  <si>
    <t>150*100*20</t>
  </si>
  <si>
    <t>100*80*15</t>
  </si>
  <si>
    <t>Завертка к ручкам TIXX, серия SLIM, черный</t>
  </si>
  <si>
    <t>Завертка к ручкам TIXX, серия SLIM, никель супер матовый</t>
  </si>
  <si>
    <t>Завертка к ручкам TIXX, серия SLIM, золото матовое сатинированное</t>
  </si>
  <si>
    <t>Накладка на цилиндр TIXX, серия SLIM, черный</t>
  </si>
  <si>
    <t>Накладка на цилиндр TIXX, серия SLIM, никель супер матовый</t>
  </si>
  <si>
    <t>Накладка на цилиндр TIXX, серия SLIM, золото матовое сатинированное</t>
  </si>
  <si>
    <t>Петля стальная TIXX без врезки, черный</t>
  </si>
  <si>
    <t>Петля стальная TIXX без врезки, никель супер матовый</t>
  </si>
  <si>
    <t>Петля стальная TIXX без врезки, золото матовое сатинированное</t>
  </si>
  <si>
    <t>Защелка сантехническая магнитная TIXX с пластиковой ответной планкой, черный</t>
  </si>
  <si>
    <t>Защелка сантехническая магнитная TIXX с пластиковой ответной планкой, никель супер матовый</t>
  </si>
  <si>
    <t>Защелка сантехническая магнитная TIXX с пластиковой ответной планкой, золото матовое сатинированное</t>
  </si>
  <si>
    <t>Замок магнитный под цилиндр РЕНЦ с пластиковой ответной планкой, золото матовое сатинированное</t>
  </si>
  <si>
    <t>Замок магнитный под цилиндр TIXX с пластиковой ответной планкой, черный</t>
  </si>
  <si>
    <t>Замок магнитный под цилиндр TIXX с пластиковой ответной планкой, никель супер матовый</t>
  </si>
  <si>
    <t>Замок магнитный под цилиндр TIXX с пластиковой ответной планкой, золото матовое сатинированное</t>
  </si>
  <si>
    <t>Защелка межкомнатная TIXX, пластиковый язычок, черный</t>
  </si>
  <si>
    <t>Защелка межкомнатная TIXX, пластиковый язычок, никель супер матовый</t>
  </si>
  <si>
    <t>Защелка межкомнатная TIXX, пластиковый язычок, золото матовое сатинированное</t>
  </si>
  <si>
    <t>Цилиндр TIXX 60 мм К-К, стандартный ключ, черный</t>
  </si>
  <si>
    <t>Цилиндр TIXX 60 мм К-К, стандартный ключ, никель матовый</t>
  </si>
  <si>
    <t>Цилиндр TIXX 60 мм К-К, стандартный ключ, золото матовое сатинированное</t>
  </si>
  <si>
    <t>Цилиндр TIXX 60 мм К-З, стандартный ключ, черный</t>
  </si>
  <si>
    <t>Цилиндр TIXX 60 мм К-З, стандартный ключ, никель матовый</t>
  </si>
  <si>
    <t>Цилиндр TIXX 60 мм К-З, стандартный ключ, золото матовое сатинированное</t>
  </si>
  <si>
    <t>Цилиндр TIXX 60 мм К-К, компьютерный ключ, черный</t>
  </si>
  <si>
    <t>Цилиндр TIXX 60 мм К-К, компьютерный ключ, никель матовый</t>
  </si>
  <si>
    <t>Цилиндр TIXX 60 мм К-К, компьютерный ключ, золото матовое сатинированное</t>
  </si>
  <si>
    <t>Цилиндр TIXX 60 мм К-З, компьютерный ключ, черный</t>
  </si>
  <si>
    <t>Цилиндр TIXX 60 мм К-З, компьютерный ключ, никель матовый</t>
  </si>
  <si>
    <t>Цилиндр TIXX 60 мм К-З, компьютерный ключ, золото матовое сатинированное</t>
  </si>
  <si>
    <t>Ограничитель дверной РЕНЦ напольный, скрытого монтажа, магнитный, черный</t>
  </si>
  <si>
    <t>Ограничитель дверной РЕНЦ напольный, скрытого монтажа, магнитный, супер сатин хром</t>
  </si>
  <si>
    <t>Ограничитель дверной РЕНЦ напольный, скрытого монтажа, магнитный, золото матовое сатинированное</t>
  </si>
  <si>
    <t>Ограничитель дверной TIXX напольный, скрытого монтажа, магнитный, универсальный</t>
  </si>
  <si>
    <t>Ограничитель дверной TIXX напольный, черный</t>
  </si>
  <si>
    <t>Ограничитель дверной TIXX напольный, никель матовый</t>
  </si>
  <si>
    <t>Ограничитель дверной TIXX напольный, золото матовое сатинированное</t>
  </si>
  <si>
    <t>Ответная планка магнитная для 5096/5085 (упаковка 20шт), черный</t>
  </si>
  <si>
    <t>Ответная планка магнитная для 5096/5085 (упаковка 20шт), серый</t>
  </si>
  <si>
    <t>Квадрат под ручку 8х150 мм (упаковка 20шт)</t>
  </si>
  <si>
    <t>Квадрат под завертку 6х100 мм (упаковка 20шт)</t>
  </si>
  <si>
    <t>Ручка дверная "Арко", черный</t>
  </si>
  <si>
    <t>Ручка дверная "Арко", хром блестящий</t>
  </si>
  <si>
    <t>Ручка дверная "Арко", матовый черный никель</t>
  </si>
  <si>
    <t>Ручка дверная "Арко", никель супер матовый</t>
  </si>
  <si>
    <t>Ручка дверная "Арко", никель матовый</t>
  </si>
  <si>
    <t>Ручка дверная "Арко", супер сатин хром</t>
  </si>
  <si>
    <t>Ручка дверная "Арко", золото матовое сатинированное</t>
  </si>
  <si>
    <t>Ручка дверная "Бавено", черный</t>
  </si>
  <si>
    <t>Ручка дверная "Бавено", хром блестящий</t>
  </si>
  <si>
    <t>Ручка дверная "Бавено", матовый черный никель</t>
  </si>
  <si>
    <t>Ручка дверная "Бавено", никель супер матовый</t>
  </si>
  <si>
    <t>Ручка дверная "Бавено", никель матовый</t>
  </si>
  <si>
    <t>Ручка дверная "Бавено", супер сатин хром</t>
  </si>
  <si>
    <t>Ручка дверная "Бавено", золото матовое сатинированное</t>
  </si>
  <si>
    <t>Ручка дверная "Ното", черный</t>
  </si>
  <si>
    <t>Ручка дверная "Ното", хром блестящий</t>
  </si>
  <si>
    <t>Ручка дверная "Ното", матовый черный никель</t>
  </si>
  <si>
    <t>Ручка дверная "Ното", никель супер матовый</t>
  </si>
  <si>
    <t>Ручка дверная "Ното", никель матовый</t>
  </si>
  <si>
    <t>Ручка дверная "Ното", супер сатин хром</t>
  </si>
  <si>
    <t>Ручка дверная "Ното", золото матовое сатинированное</t>
  </si>
  <si>
    <t>Ручка дверная "Авеллино", черный</t>
  </si>
  <si>
    <t>Ручка дверная "Авеллино", никель супер матовый</t>
  </si>
  <si>
    <t>Ручка дверная "Авеллино", золото матовое сатинированное</t>
  </si>
  <si>
    <t>Ручка дверная "Минори", черный</t>
  </si>
  <si>
    <t>Ручка дверная "Минори", никель супер матовый</t>
  </si>
  <si>
    <t>Ручка дверная "Минори", золото матовое сатинированное</t>
  </si>
  <si>
    <t>Ручка дверная "Кроне", черный</t>
  </si>
  <si>
    <t>Ручка дверная "Кроне", хром блестящий</t>
  </si>
  <si>
    <t>Ручка дверная "Кроне", матовый черный никель</t>
  </si>
  <si>
    <t>Ручка дверная "Кроне", никель супер матовый</t>
  </si>
  <si>
    <t>Ручка дверная "Кроне", никель матовый</t>
  </si>
  <si>
    <t>Ручка дверная "Кроне", супер сатин хром</t>
  </si>
  <si>
    <t>Ручка дверная "Сорренто", черный</t>
  </si>
  <si>
    <t>Ручка дверная "Сорренто", хром блестящий</t>
  </si>
  <si>
    <t>Ручка дверная "Сорренто", матовый черный никель</t>
  </si>
  <si>
    <t>Ручка дверная "Сорренто", никель супер матовый</t>
  </si>
  <si>
    <t>Ручка дверная "Сорренто", никель матовый</t>
  </si>
  <si>
    <t>Ручка дверная "Сорренто", супер сатин хром</t>
  </si>
  <si>
    <t>Ручка дверная "Сорренто", золото матовое сатинированное</t>
  </si>
  <si>
    <t>Ручка дверная "Латина", черный</t>
  </si>
  <si>
    <t>Ручка дверная "Латина", хром блестящий</t>
  </si>
  <si>
    <t>Ручка дверная "Латина", матовый черный никель</t>
  </si>
  <si>
    <t>Ручка дверная "Латина", никель супер матовый</t>
  </si>
  <si>
    <t>Ручка дверная "Латина", никель матовый</t>
  </si>
  <si>
    <t>Ручка дверная "Латина", супер сатин хром</t>
  </si>
  <si>
    <t>Ручка дверная "Латина", золото матовое сатинированное</t>
  </si>
  <si>
    <t>Ручка дверная "Корсико", черный</t>
  </si>
  <si>
    <t>Ручка дверная "Корсико", хром блестящий</t>
  </si>
  <si>
    <t>Ручка дверная "Корсико", матовый черный никель</t>
  </si>
  <si>
    <t>Ручка дверная "Корсико", никель супер матовый</t>
  </si>
  <si>
    <t>Ручка дверная "Корсико", никель матовый</t>
  </si>
  <si>
    <t>Ручка дверная "Корсико", супер сатин хром</t>
  </si>
  <si>
    <t>Ручка дверная "Корсико", золото матовое сатинированное</t>
  </si>
  <si>
    <t>Ручка дверная "Турин", черный</t>
  </si>
  <si>
    <t>Ручка дверная "Турин", хром блестящий</t>
  </si>
  <si>
    <t>Ручка дверная "Турин", матовый черный никель</t>
  </si>
  <si>
    <t>Ручка дверная "Турин", никель супер матовый</t>
  </si>
  <si>
    <t>Ручка дверная "Турин", никель матовый</t>
  </si>
  <si>
    <t>Ручка дверная "Турин", супер сатин хром</t>
  </si>
  <si>
    <t>Ручка дверная "Румо", черный</t>
  </si>
  <si>
    <t>Ручка дверная "Румо", хром блестящий</t>
  </si>
  <si>
    <t>Ручка дверная "Румо", матовый черный никель</t>
  </si>
  <si>
    <t>Ручка дверная "Румо", никель супер матовый</t>
  </si>
  <si>
    <t>Ручка дверная "Румо", никель матовый</t>
  </si>
  <si>
    <t>Ручка дверная "Румо", супер сатин хром</t>
  </si>
  <si>
    <t>Ручка дверная "Асти", черный</t>
  </si>
  <si>
    <t>Ручка дверная "Асти", хром блестящий</t>
  </si>
  <si>
    <t>Ручка дверная "Асти", золото матовое сатинированное</t>
  </si>
  <si>
    <t>Ручка дверная "Мерано", черный</t>
  </si>
  <si>
    <t>Ручка дверная "Мерано", хром блестящий</t>
  </si>
  <si>
    <t>Ручка дверная "Мерано", матовый черный никель</t>
  </si>
  <si>
    <t>Ручка дверная "Мерано", никель супер матовый</t>
  </si>
  <si>
    <t>Ручка дверная "Мерано", никель матовый</t>
  </si>
  <si>
    <t>Ручка дверная "Мерано", супер сатин хром</t>
  </si>
  <si>
    <t>Ручка дверная "Мерано", золото матовое сатинированное</t>
  </si>
  <si>
    <t>Ручка дверная "Новелло", черный</t>
  </si>
  <si>
    <t>Ручка дверная "Новелло", никель супер матовый</t>
  </si>
  <si>
    <t>Ручка дверная "Новелло", золото матовое сатинированное</t>
  </si>
  <si>
    <t>Ручка дверная "Лингуине", черный</t>
  </si>
  <si>
    <t>Ручка дверная "Лингуине", матовый черный никель</t>
  </si>
  <si>
    <t>Ручка дверная "Лингуине", никель супер матовый</t>
  </si>
  <si>
    <t>Ручка дверная "Лингуине", золото матовое сатинированное</t>
  </si>
  <si>
    <t>Ручка дверная "Капеллини", черный</t>
  </si>
  <si>
    <t>Ручка дверная "Капеллини", матовый черный никель</t>
  </si>
  <si>
    <t>Ручка дверная "Капеллини", никель супер матовый</t>
  </si>
  <si>
    <t>Ручка дверная "Капеллини", золото матовое сатинированное</t>
  </si>
  <si>
    <t>Ручка дверная "Букатини", черный/черный</t>
  </si>
  <si>
    <t>Ручка дверная "Букатини", черный/белый</t>
  </si>
  <si>
    <t>Ручка дверная "Букатини", супер сатин хром/черный</t>
  </si>
  <si>
    <t>Ручка дверная "Букатини", золото матовое сатинированное/черный</t>
  </si>
  <si>
    <t>Ручка дверная "Панакота", черный</t>
  </si>
  <si>
    <t>Ручка дверная "Панакота", никель супер матовый</t>
  </si>
  <si>
    <t>Ручка дверная "Панакота", золото матовое сатинированное</t>
  </si>
  <si>
    <t>Ручка дверная "Маскарпоне", черный</t>
  </si>
  <si>
    <t>Ручка дверная "Маскарпоне", никель супер матовый</t>
  </si>
  <si>
    <t>Ручка дверная "Маскарпоне", золото матовое сатинированное</t>
  </si>
  <si>
    <t>Ручка дверная "Савоярди", серия SLIM, черный</t>
  </si>
  <si>
    <t>Ручка дверная "Савоярди", серия SLIM, никель супер матовый</t>
  </si>
  <si>
    <t>Ручка дверная "Савоярди", серия SLIM, хром матовый/хром блестящий</t>
  </si>
  <si>
    <t>Ручка дверная "Савоярди", серия SLIM, никель матовый/никель блестящий</t>
  </si>
  <si>
    <t>Ручка дверная "Тирамису", серия SLIM, черный</t>
  </si>
  <si>
    <t>Ручка дверная "Тирамису", серия SLIM, никель супер матовый</t>
  </si>
  <si>
    <t>Ручка дверная "Тирамису", серия SLIM, матовый черный никель</t>
  </si>
  <si>
    <t>Ручка дверная "Фриттата", серия SLIM, черный</t>
  </si>
  <si>
    <t>Ручка дверная "Фриттата", серия SLIM, никель супер матовый</t>
  </si>
  <si>
    <t>Ручка дверная "Фриттата", серия SLIM, матовый черный никель</t>
  </si>
  <si>
    <t>Ручка дверная "Ночиата", серия SLIM, черный</t>
  </si>
  <si>
    <t>Ручка дверная "Ночиата", серия SLIM, никель супер матовый</t>
  </si>
  <si>
    <t>Ручка дверная "Ночиата", серия SLIM, матовый черный никель</t>
  </si>
  <si>
    <t>Ручка дверная "Пастьера", серия SLIM, черный</t>
  </si>
  <si>
    <t>Ручка дверная "Пастьера", серия SLIM, никель супер матовый</t>
  </si>
  <si>
    <t>Ручка дверная "Пастьера", серия SLIM, матовый черный никель</t>
  </si>
  <si>
    <t>Ручка дверная "Пиньолата", серия SLIM, черный</t>
  </si>
  <si>
    <t>Ручка дверная "Пиньолата", серия SLIM, никель супер матовый</t>
  </si>
  <si>
    <t>Ручка дверная "Пиньолата", серия SLIM, матовый черный никель</t>
  </si>
  <si>
    <t>Ручка дверная "Пиньолата", серия SLIM, супер сатин хром</t>
  </si>
  <si>
    <t>Ручка дверная "Моккачино", черный</t>
  </si>
  <si>
    <t>Ручка дверная "Моккачино", золото матовое сатинированное</t>
  </si>
  <si>
    <t>Ручка дверная "Магнолия", черный</t>
  </si>
  <si>
    <t>Ручка дверная "Магнолия", никель супер матовый</t>
  </si>
  <si>
    <t>Ручка дверная "Магнолия", золото матовое сатинированное</t>
  </si>
  <si>
    <t>Ручка дверная "Примула", черный</t>
  </si>
  <si>
    <t>Ручка дверная "Примула", никель супер матовый</t>
  </si>
  <si>
    <t>Ручка дверная "Примула", золото матовое сатинированное</t>
  </si>
  <si>
    <t>Ручка дверная "Вербена", черный</t>
  </si>
  <si>
    <t>Ручка дверная "Вербена", никель супер матовый</t>
  </si>
  <si>
    <t>Ручка дверная "Вербена", золото матовое сатинированное</t>
  </si>
  <si>
    <t>Ручка дверная "Акация", черный</t>
  </si>
  <si>
    <t>Ручка дверная "Акация", никель супер матовый</t>
  </si>
  <si>
    <t>Ручка дверная "Акация", золото матовое сатинированное</t>
  </si>
  <si>
    <t>Ручка дверная "Нерина", черный</t>
  </si>
  <si>
    <t>Ручка дверная "Нерина", никель супер матовый</t>
  </si>
  <si>
    <t>Ручка дверная "Нерина", золото матовое сатинированное</t>
  </si>
  <si>
    <t>Ручка дверная "Калатея", черный</t>
  </si>
  <si>
    <t>Ручка дверная "Калатея", никель супер матовый</t>
  </si>
  <si>
    <t>Ручка дверная "Калатея", золото матовое сатинированное</t>
  </si>
  <si>
    <t>Ручка дверная "Сцилла", черный</t>
  </si>
  <si>
    <t>Ручка дверная "Сцилла", никель супер матовый</t>
  </si>
  <si>
    <t>Ручка дверная "Сцилла", золото матовое сатинированное</t>
  </si>
  <si>
    <t>Ручка дверная "Кария", черный/черный</t>
  </si>
  <si>
    <t>Ручка дверная "Кария", черный/белый</t>
  </si>
  <si>
    <t>Ручка дверная "Кария", никель супер матовый/черный</t>
  </si>
  <si>
    <t>Ручка дверная "Кария", золото матовое сатинированное/черный</t>
  </si>
  <si>
    <t>80*50*20</t>
  </si>
  <si>
    <t>80*70*40</t>
  </si>
  <si>
    <t>335*320*240</t>
  </si>
  <si>
    <t>400*330*290</t>
  </si>
  <si>
    <t>https://irbis-td.ru/upload/iblock/c2d/8pswh021q8ra2z9vavy7ahsnshwfl966.PNG</t>
  </si>
  <si>
    <t>https://irbis-td.ru/upload/iblock/13f/b6ed21d3i7fkmxoo1dc2ttqawj128lvw.PNG</t>
  </si>
  <si>
    <t>https://irbis-td.ru/upload/iblock/6b8/8abcg1gjmqcwicxoj6fvs37jwr0q2ks0.PNG</t>
  </si>
  <si>
    <t>https://irbis-td.ru/upload/iblock/3c4/v1uf3ktys96u6omupu41okrpg29ab161.PNG</t>
  </si>
  <si>
    <t>https://irbis-td.ru/upload/iblock/a44/j2o5xmsypcovc7vrva233nbzmoiac6tx.PNG</t>
  </si>
  <si>
    <t>https://irbis-td.ru/upload/iblock/fe0/mhyvl2euxrtovlr2hokg2zx2m6zzi3n7.PNG</t>
  </si>
  <si>
    <t>https://irbis-td.ru/upload/iblock/4e8/4gtu66hrej21ug64qz379md2ll2ctawt.PNG</t>
  </si>
  <si>
    <t>https://irbis-td.ru/upload/iblock/a22/89kzsb316rwi30wgsfto31xah93vntom.PNG</t>
  </si>
  <si>
    <t>https://irbis-td.ru/upload/iblock/bbe/qqvkbubv2j8p2u94d5ypum1r8i9e4f8v.PNG</t>
  </si>
  <si>
    <t>https://irbis-td.ru/upload/iblock/428/ccqrl7hi62ai249jj4ks8fnpkrzgtcfg.PNG</t>
  </si>
  <si>
    <t>https://irbis-td.ru/upload/iblock/853/y3vqbdlo62q200hc39imcvrh1ijo2dxz.PNG</t>
  </si>
  <si>
    <t>https://irbis-td.ru/upload/iblock/0f8/9iq9ds8dt286yms1jeiqsek00vih9it0.png</t>
  </si>
  <si>
    <t>https://irbis-td.ru/upload/iblock/fbe/ja6nrfeg5pabhj5obqot11i641uycorh.jpg</t>
  </si>
  <si>
    <t>https://irbis-td.ru/upload/iblock/d45/0hr4o39siqhgp2fjlbjsoo9nifqzdjam.jpg</t>
  </si>
  <si>
    <t>https://irbis-td.ru/upload/iblock/439/fbmdo7pupaznetgjglc2utn9xtkeg2sr.jpg</t>
  </si>
  <si>
    <t>https://irbis-td.ru/upload/iblock/3a3/htara3q2sh8675kks69uxwtx0qwmtbqa.PNG</t>
  </si>
  <si>
    <t>https://irbis-td.ru/upload/iblock/734/t24pt77jjrnjwskn2a7gv86aitsj18ks.PNG</t>
  </si>
  <si>
    <t>https://irbis-td.ru/upload/iblock/1b5/z30eq88vpkzcrjm4rddtyvutispq2lhq.jpg</t>
  </si>
  <si>
    <t>https://irbis-td.ru/upload/iblock/8d2/dk6th2my11g7c2rh76zgdn997norq4b7.jpg</t>
  </si>
  <si>
    <t>https://irbis-td.ru/upload/iblock/f08/b7trx5jbyol8x927ls12wsz797cjnqdh.PNG</t>
  </si>
  <si>
    <t>https://irbis-td.ru/upload/iblock/995/v7avoaebqzt56yti32sr5b5z2hnxisfp.png</t>
  </si>
  <si>
    <t>https://irbis-td.ru/upload/iblock/bac/ww7flsblhztfdateeksoc3ea38xxl3bs.png</t>
  </si>
  <si>
    <t>https://irbis-td.ru/upload/iblock/270/circ2jjhfbrf2fwsuytgxjet5gz7dn1y.jpeg</t>
  </si>
  <si>
    <t>https://irbis-td.ru/upload/iblock/227/xshniato7ylevgwznpxrnvqbv4y1f4gv.jpg</t>
  </si>
  <si>
    <t>https://irbis-td.ru/upload/iblock/13f/eat91gwnc04t2c23xztoecw8djdddcqf.jpg</t>
  </si>
  <si>
    <t>https://irbis-td.ru/upload/iblock/cc4/7rt58laxro5rrm9amflgi2gxnt00296g.PNG</t>
  </si>
  <si>
    <t>https://irbis-td.ru/upload/iblock/3a8/vks7x2hhthfl471y5u9icdxya70qwqw3.png</t>
  </si>
  <si>
    <t>https://irbis-td.ru/upload/iblock/1d8/g9ptzgh7e39147cucs05sl9o5uwg02yn.png</t>
  </si>
  <si>
    <t>https://irbis-td.ru/upload/iblock/7a5/oiph3bwncad47pazo1il8nf90eh8deol.PNG</t>
  </si>
  <si>
    <t>https://irbis-td.ru/upload/iblock/ff0/kfzv99l9so20gxruu6q8r8vff7bgk1ny.png</t>
  </si>
  <si>
    <t>https://irbis-td.ru/upload/iblock/c15/yoz4m90iviv3i3cqkbjvzsoj6a1qobcl.png</t>
  </si>
  <si>
    <t>https://irbis-td.ru/upload/iblock/62b/89mhwefx5cbxcnrfe203iqyc2nhewmi2.PNG</t>
  </si>
  <si>
    <t>https://irbis-td.ru/upload/iblock/11d/x8iio6dy5qf4nl5o9x5lfqv11i5rmtij.png</t>
  </si>
  <si>
    <t>https://irbis-td.ru/upload/iblock/f45/bre5m9stothcip16ku1sqfhjfnhll1yo.png</t>
  </si>
  <si>
    <t>https://irbis-td.ru/upload/iblock/dae/twzh24kly13yw0otsika8x7kslmirvau.png</t>
  </si>
  <si>
    <t>https://irbis-td.ru/upload/iblock/d8f/v23756w5ufu58g3svyxftsu5baaeagtx.PNG</t>
  </si>
  <si>
    <t>https://irbis-td.ru/upload/iblock/6e2/3celzh6n7b5bz7kxxg9u03avbqhvxh03.PNG</t>
  </si>
  <si>
    <t>https://irbis-td.ru/upload/iblock/013/6bupjm50p2vghh71odpdm4octxmytc9l.PNG</t>
  </si>
  <si>
    <t>https://irbis-td.ru/upload/iblock/fa6/dscdfwets6c3phj5y4csa41h3xqfxglu.PNG</t>
  </si>
  <si>
    <t>https://irbis-td.ru/upload/iblock/b4f/g9cyn637ci2hpd2d6q5pui2ie6prejte.PNG</t>
  </si>
  <si>
    <t>https://irbis-td.ru/upload/iblock/03a/eo3pujycqhz17eo4i6husvhab126r60g.PNG</t>
  </si>
  <si>
    <t>https://irbis-td.ru/upload/iblock/735/4birvng77ldcf1rsni07jdprs0uen2if.PNG</t>
  </si>
  <si>
    <t>https://irbis-td.ru/upload/iblock/34e/5aprqiy4mjdp61gp3j8nrpo3hthtd159.jpg</t>
  </si>
  <si>
    <t>https://irbis-td.ru/upload/iblock/805/vsy16nlksg7o12aa06w51tsn4s9ggde2.jpeg</t>
  </si>
  <si>
    <t>https://irbis-td.ru/upload/iblock/1fd/z31awz11xq89io1smrf6rbcn3bo6wdji.png</t>
  </si>
  <si>
    <t>https://irbis-td.ru/upload/iblock/7f4/4o1p9p25lay11zk2no6wb23vkllgey68.png</t>
  </si>
  <si>
    <t>https://irbis-td.ru/upload/iblock/c5f/fsayd7hxzbubis6rtryd24qqaz196asu.png</t>
  </si>
  <si>
    <t>https://irbis-td.ru/upload/iblock/8b8/6c8vqoc3xcquwq8fauxifsxrc8g34qjz.JPG</t>
  </si>
  <si>
    <t>https://irbis-td.ru/upload/iblock/983/agzuqt5xqr6mdgglcohodwl8vb0j2kr7.JPG</t>
  </si>
  <si>
    <t>https://irbis-td.ru/upload/iblock/c3e/car3cnjw0635613nj8gejoqwlzlsvha1.JPG</t>
  </si>
  <si>
    <t>https://irbis-td.ru/upload/iblock/b2e/b6vchqqw2rcs84rpg23cnug1gx85gz6f.jpg</t>
  </si>
  <si>
    <t>https://irbis-td.ru/upload/iblock/dc9/atyjtw8olojno15j8kb06g646209gm5b.jpg</t>
  </si>
  <si>
    <t>https://irbis-td.ru/upload/iblock/c6c/xa0ou4x2fjl6wdedothrnkwqkbi8r1gi.jpg</t>
  </si>
  <si>
    <t>https://irbis-td.ru/upload/iblock/1d3/07z3dvybdxsu9l83swlwz8wbdm82us21.jpg</t>
  </si>
  <si>
    <t>https://irbis-td.ru/upload/iblock/107/nfoqwx0zvwed24f2xsfoxz2741or0p5f.jpg</t>
  </si>
  <si>
    <t>https://irbis-td.ru/upload/iblock/44a/i4demo3npr6ra14sgcayptcwkgmzm8sg.jpg</t>
  </si>
  <si>
    <t>https://irbis-td.ru/upload/iblock/1e6/37oux4psaa3br9ef2ne9z0cww4tqoub7.jpg</t>
  </si>
  <si>
    <t>https://irbis-td.ru/upload/iblock/ec5/2tj66n1kcgo14vwekt8kednai880p7q7.jpg</t>
  </si>
  <si>
    <t>https://irbis-td.ru/upload/iblock/357/ak68vgiatx9gsk2r1okf25zmm47v9dan.jpg</t>
  </si>
  <si>
    <t>https://irbis-td.ru/upload/iblock/d35/b8iy4p7b1pqobdq6gq2bz82yxnw8usrg.PNG</t>
  </si>
  <si>
    <t>https://irbis-td.ru/upload/iblock/08f/5o3k79u7ugvnvo28dvfva017aidcfm2o.PNG</t>
  </si>
  <si>
    <t>https://irbis-td.ru/upload/iblock/1aa/uq4zorjp5j8hn7fte9xq0apzjbb3sns9.jpg</t>
  </si>
  <si>
    <t>https://irbis-td.ru/upload/iblock/a3b/004ybogi1kvjpiu3n7k4cozwu0bp4ycg.PNG</t>
  </si>
  <si>
    <t>https://irbis-td.ru/upload/iblock/2d9/wyv5954vxjl1i7tqz4mcnr81v77fqzwv.PNG</t>
  </si>
  <si>
    <t>https://irbis-td.ru/upload/iblock/5c7/0j4ewbzwzt1ddyt5x1djrxl8sjs5wz02.PNG</t>
  </si>
  <si>
    <t>https://irbis-td.ru/upload/iblock/bde/x09tleog63noccbj08rjodwqicmmlzkl.PNG</t>
  </si>
  <si>
    <t>https://irbis-td.ru/upload/iblock/217/l8hxime78bwsyr8dwc4ooye2gons5zkl.PNG</t>
  </si>
  <si>
    <t>https://irbis-td.ru/upload/iblock/2e9/m7ruf6hrjbxx8ys2fdmvnovly69bqgdc.PNG</t>
  </si>
  <si>
    <t>https://irbis-td.ru/upload/iblock/29f/x2u3bo7ww695q56r16x4y6z2aj1lu02h.PNG</t>
  </si>
  <si>
    <t>https://irbis-td.ru/upload/iblock/52f/17mhkoq0w541i9ceybdjdsvy7f3olvdh.PNG</t>
  </si>
  <si>
    <t>https://irbis-td.ru/upload/iblock/f2e/g50hxv2tqbtzn0t5ylxifmsb2g52qmh3.PNG</t>
  </si>
  <si>
    <t>https://irbis-td.ru/upload/iblock/198/jv1c2nofwjdmpoilh8d7pc7sci3wx027.PNG</t>
  </si>
  <si>
    <t>https://irbis-td.ru/upload/iblock/7db/uqhw3ky2exdm9wy6qqg8xbyn46kz0php.PNG</t>
  </si>
  <si>
    <t>https://irbis-td.ru/upload/iblock/8c8/w4z8sx241uy3vquqb4ma8ss57pmrm240.PNG</t>
  </si>
  <si>
    <t>https://irbis-td.ru/upload/iblock/d47/ucivqg6d7amlrjhsls1r7djg2aiwaxcy.PNG</t>
  </si>
  <si>
    <t>https://irbis-td.ru/upload/iblock/de3/4tf4q00nbwshlxeofh1r2j2gno3jl8pw.PNG</t>
  </si>
  <si>
    <t>https://irbis-td.ru/upload/iblock/e94/ethixidv9mmzqeka4d2evxvb74m61mgu.PNG</t>
  </si>
  <si>
    <t>https://irbis-td.ru/upload/iblock/227/xdm4m90fkvcyvy2ojbw8bfhqyagoi39q.jpg</t>
  </si>
  <si>
    <t>Ручка дверная "Макиато", серия SLIM, никель матовый</t>
  </si>
  <si>
    <t>Петля дверная скрытой установки 135х27мм, со смещ., универсальная, с 3D-регулировкой, золото матовое сатинированное</t>
  </si>
  <si>
    <t>LM AL 556-03 slim B/B</t>
  </si>
  <si>
    <t>LM AL 556-03 slim B/W</t>
  </si>
  <si>
    <t>Ручка дверная "Романо", серия SLIM, черный - черный, подложка DIY</t>
  </si>
  <si>
    <t>Ручка дверная "Романо", серия SLIM, черный - белый, подложка DIY</t>
  </si>
  <si>
    <t>Наличие (14.04.2026)</t>
  </si>
  <si>
    <t>Акция (до 30.04.2026)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</si>
</sst>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.00\ [$₽-419]_-;\-* #,##0.00\ [$₽-419]_-;_-* &quot;-&quot;??\ [$₽-419]_-;_-@_-"/>
    <numFmt numFmtId="166" formatCode="#,##0.0"/>
  </numFmts>
  <fonts count="10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2"/>
      <name val="Arial Cyr"/>
      <charset val="204"/>
    </font>
    <font>
      <sz val="12"/>
      <name val="宋体"/>
      <charset val="134"/>
    </font>
    <font>
      <b/>
      <sz val="8"/>
      <color indexed="10"/>
      <name val="Arial Cyr"/>
      <charset val="204"/>
    </font>
    <font>
      <sz val="9"/>
      <name val="Arial Cyr"/>
      <charset val="204"/>
    </font>
    <font>
      <b/>
      <sz val="8"/>
      <color indexed="10"/>
      <name val="Arial"/>
      <family val="2"/>
      <charset val="204"/>
    </font>
    <font>
      <sz val="9"/>
      <name val="Arial"/>
      <family val="2"/>
      <charset val="204"/>
    </font>
    <font>
      <b/>
      <sz val="9"/>
      <color indexed="10"/>
      <name val="Arial Cyr"/>
      <charset val="204"/>
    </font>
    <font>
      <b/>
      <sz val="9"/>
      <name val="Arial Cyr"/>
      <charset val="204"/>
    </font>
    <font>
      <b/>
      <sz val="9"/>
      <color indexed="10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b/>
      <sz val="12"/>
      <color indexed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2"/>
      <name val="Arial Cyr"/>
      <charset val="204"/>
    </font>
    <font>
      <b/>
      <u/>
      <sz val="12"/>
      <name val="Arial"/>
      <family val="2"/>
      <charset val="204"/>
    </font>
    <font>
      <b/>
      <i/>
      <u/>
      <sz val="9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u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9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000000"/>
      <name val="Arial"/>
      <family val="2"/>
      <charset val="204"/>
    </font>
    <font>
      <b/>
      <sz val="9"/>
      <color theme="4" tint="-0.249977111117893"/>
      <name val="Arial Cyr"/>
      <charset val="204"/>
    </font>
    <font>
      <b/>
      <sz val="12"/>
      <name val="Calibri"/>
      <family val="2"/>
      <charset val="204"/>
      <scheme val="minor"/>
    </font>
    <font>
      <sz val="9"/>
      <color rgb="FFFF0000"/>
      <name val="Arial Cyr"/>
      <charset val="204"/>
    </font>
    <font>
      <b/>
      <sz val="8"/>
      <color theme="0"/>
      <name val="Arial Cyr"/>
      <charset val="204"/>
    </font>
    <font>
      <b/>
      <sz val="9"/>
      <color theme="0"/>
      <name val="Arial Cyr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36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C00000"/>
      <name val="Arial Cyr"/>
      <charset val="204"/>
    </font>
    <font>
      <b/>
      <sz val="15"/>
      <color rgb="FFC00000"/>
      <name val="Arial Cyr"/>
      <charset val="204"/>
    </font>
    <font>
      <b/>
      <sz val="12"/>
      <color rgb="FFC00000"/>
      <name val="Calibri"/>
      <family val="2"/>
      <charset val="204"/>
      <scheme val="minor"/>
    </font>
    <font>
      <sz val="10"/>
      <color theme="1" tint="0.499984740745262"/>
      <name val="Arial Cyr"/>
      <charset val="204"/>
    </font>
    <font>
      <sz val="12"/>
      <color theme="1" tint="0.499984740745262"/>
      <name val="Arial Cyr"/>
      <charset val="204"/>
    </font>
    <font>
      <b/>
      <sz val="10"/>
      <color theme="0"/>
      <name val="Calibri"/>
      <family val="2"/>
      <charset val="204"/>
      <scheme val="minor"/>
    </font>
    <font>
      <sz val="22"/>
      <name val="Arial Cyr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b/>
      <sz val="48"/>
      <name val="Cold Night for Alligators(RUS B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5"/>
      <name val="Cold Night for Alligators(RUS B"/>
      <charset val="204"/>
    </font>
    <font>
      <sz val="8"/>
      <color theme="0"/>
      <name val="Arial"/>
      <family val="2"/>
      <charset val="204"/>
    </font>
    <font>
      <b/>
      <sz val="8"/>
      <color theme="0"/>
      <name val="Times New Roman"/>
      <family val="1"/>
      <charset val="204"/>
    </font>
    <font>
      <sz val="20"/>
      <color theme="1"/>
      <name val="Arial Cyr"/>
      <charset val="204"/>
    </font>
    <font>
      <sz val="22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rgb="FF000000"/>
      <name val="Calibri"/>
      <family val="2"/>
      <charset val="204"/>
    </font>
    <font>
      <b/>
      <u/>
      <sz val="10"/>
      <color theme="3" tint="0.7999816888943144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9"/>
      <color theme="0" tint="-0.499984740745262"/>
      <name val="Arial"/>
      <family val="2"/>
      <charset val="204"/>
    </font>
    <font>
      <sz val="9"/>
      <color theme="0" tint="-0.499984740745262"/>
      <name val="Arial Cyr"/>
      <charset val="204"/>
    </font>
    <font>
      <sz val="8"/>
      <color theme="0" tint="-0.499984740745262"/>
      <name val="Arial"/>
      <family val="2"/>
      <charset val="204"/>
    </font>
    <font>
      <b/>
      <sz val="9"/>
      <color theme="0" tint="-0.499984740745262"/>
      <name val="Arial Cyr"/>
      <charset val="204"/>
    </font>
    <font>
      <b/>
      <i/>
      <sz val="10"/>
      <name val="Arial"/>
      <family val="2"/>
      <charset val="204"/>
    </font>
    <font>
      <b/>
      <sz val="24"/>
      <color rgb="FFFF0000"/>
      <name val="Arial Cyr"/>
      <charset val="204"/>
    </font>
    <font>
      <b/>
      <u/>
      <sz val="12"/>
      <color rgb="FFC00000"/>
      <name val="Calibri"/>
      <family val="2"/>
      <charset val="204"/>
      <scheme val="minor"/>
    </font>
    <font>
      <i/>
      <sz val="9"/>
      <name val="Arial Cyr"/>
      <charset val="204"/>
    </font>
    <font>
      <b/>
      <sz val="8"/>
      <name val="Times New Roman"/>
      <family val="1"/>
      <charset val="204"/>
    </font>
    <font>
      <b/>
      <sz val="8"/>
      <name val="Cold Night for Alligators(RUS B"/>
      <charset val="204"/>
    </font>
    <font>
      <sz val="8"/>
      <color theme="0" tint="-0.499984740745262"/>
      <name val="Arial Cyr"/>
      <charset val="204"/>
    </font>
    <font>
      <b/>
      <sz val="8"/>
      <color theme="0" tint="-0.499984740745262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5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0332"/>
        <bgColor indexed="64"/>
      </patternFill>
    </fill>
    <fill>
      <patternFill patternType="solid">
        <fgColor rgb="FFE68E94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47">
    <xf numFmtId="0" fontId="0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8" borderId="1" applyNumberFormat="0" applyAlignment="0" applyProtection="0"/>
    <xf numFmtId="0" fontId="20" fillId="8" borderId="1" applyNumberFormat="0" applyAlignment="0" applyProtection="0"/>
    <xf numFmtId="0" fontId="21" fillId="21" borderId="2" applyNumberFormat="0" applyAlignment="0" applyProtection="0"/>
    <xf numFmtId="0" fontId="21" fillId="21" borderId="2" applyNumberFormat="0" applyAlignment="0" applyProtection="0"/>
    <xf numFmtId="0" fontId="22" fillId="21" borderId="1" applyNumberFormat="0" applyAlignment="0" applyProtection="0"/>
    <xf numFmtId="0" fontId="22" fillId="21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4" fontId="40" fillId="0" borderId="0" applyFon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22" borderId="7" applyNumberFormat="0" applyAlignment="0" applyProtection="0"/>
    <xf numFmtId="0" fontId="34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4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2" fillId="0" borderId="0"/>
    <xf numFmtId="0" fontId="40" fillId="0" borderId="0"/>
    <xf numFmtId="0" fontId="44" fillId="0" borderId="0"/>
    <xf numFmtId="0" fontId="42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9" fillId="0" borderId="0"/>
    <xf numFmtId="0" fontId="6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3" borderId="0" applyNumberFormat="0" applyBorder="0" applyAlignment="0" applyProtection="0"/>
    <xf numFmtId="0" fontId="30" fillId="0" borderId="0" applyNumberFormat="0" applyFill="0" applyBorder="0" applyAlignment="0" applyProtection="0"/>
    <xf numFmtId="0" fontId="6" fillId="24" borderId="8" applyNumberFormat="0" applyFont="0" applyAlignment="0" applyProtection="0"/>
    <xf numFmtId="0" fontId="6" fillId="24" borderId="8" applyNumberFormat="0" applyFont="0" applyAlignment="0" applyProtection="0"/>
    <xf numFmtId="9" fontId="40" fillId="0" borderId="0" applyFont="0" applyFill="0" applyBorder="0" applyAlignment="0" applyProtection="0"/>
    <xf numFmtId="0" fontId="31" fillId="0" borderId="9" applyNumberFormat="0" applyFill="0" applyAlignment="0" applyProtection="0"/>
    <xf numFmtId="0" fontId="18" fillId="0" borderId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58" fillId="0" borderId="0"/>
    <xf numFmtId="0" fontId="59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60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2" fillId="0" borderId="0" applyFont="0" applyFill="0" applyBorder="0" applyAlignment="0" applyProtection="0"/>
    <xf numFmtId="0" fontId="42" fillId="0" borderId="0"/>
    <xf numFmtId="0" fontId="69" fillId="0" borderId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0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78" fillId="0" borderId="0"/>
  </cellStyleXfs>
  <cellXfs count="349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" fontId="8" fillId="0" borderId="0" xfId="0" applyNumberFormat="1" applyFont="1" applyAlignment="1" applyProtection="1">
      <alignment vertical="center"/>
      <protection hidden="1"/>
    </xf>
    <xf numFmtId="4" fontId="8" fillId="0" borderId="0" xfId="0" applyNumberFormat="1" applyFont="1" applyAlignment="1" applyProtection="1">
      <alignment vertical="center"/>
      <protection hidden="1"/>
    </xf>
    <xf numFmtId="4" fontId="5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" fontId="8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 wrapText="1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3" fontId="16" fillId="0" borderId="0" xfId="0" applyNumberFormat="1" applyFont="1" applyAlignment="1" applyProtection="1">
      <alignment horizontal="center" vertical="center"/>
      <protection hidden="1"/>
    </xf>
    <xf numFmtId="0" fontId="9" fillId="25" borderId="0" xfId="0" applyFont="1" applyFill="1" applyAlignment="1">
      <alignment horizontal="left" vertical="center"/>
    </xf>
    <xf numFmtId="0" fontId="38" fillId="25" borderId="0" xfId="0" applyFont="1" applyFill="1" applyAlignment="1">
      <alignment vertical="center"/>
    </xf>
    <xf numFmtId="0" fontId="38" fillId="0" borderId="0" xfId="0" applyFont="1" applyAlignment="1">
      <alignment horizontal="center" vertical="center"/>
    </xf>
    <xf numFmtId="4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3" fontId="50" fillId="0" borderId="0" xfId="0" applyNumberFormat="1" applyFont="1" applyAlignment="1" applyProtection="1">
      <alignment horizontal="center" vertical="center" wrapText="1"/>
      <protection hidden="1"/>
    </xf>
    <xf numFmtId="3" fontId="51" fillId="0" borderId="0" xfId="0" applyNumberFormat="1" applyFont="1" applyProtection="1">
      <protection hidden="1"/>
    </xf>
    <xf numFmtId="0" fontId="8" fillId="0" borderId="0" xfId="0" applyFont="1" applyAlignment="1">
      <alignment horizontal="left" vertical="center"/>
    </xf>
    <xf numFmtId="0" fontId="10" fillId="25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10" fillId="25" borderId="0" xfId="0" applyFont="1" applyFill="1" applyAlignment="1" applyProtection="1">
      <alignment horizontal="left" vertical="center"/>
      <protection hidden="1"/>
    </xf>
    <xf numFmtId="4" fontId="8" fillId="0" borderId="0" xfId="0" applyNumberFormat="1" applyFont="1" applyAlignment="1" applyProtection="1">
      <alignment horizontal="left" vertical="center"/>
      <protection hidden="1"/>
    </xf>
    <xf numFmtId="0" fontId="13" fillId="25" borderId="0" xfId="0" applyFont="1" applyFill="1" applyAlignment="1">
      <alignment horizontal="left" vertical="center"/>
    </xf>
    <xf numFmtId="0" fontId="8" fillId="25" borderId="0" xfId="0" applyFont="1" applyFill="1" applyAlignment="1">
      <alignment vertical="center"/>
    </xf>
    <xf numFmtId="4" fontId="8" fillId="0" borderId="0" xfId="0" applyNumberFormat="1" applyFont="1" applyAlignment="1">
      <alignment horizontal="left" vertical="center"/>
    </xf>
    <xf numFmtId="0" fontId="13" fillId="25" borderId="0" xfId="0" applyFont="1" applyFill="1" applyAlignment="1">
      <alignment horizontal="center" vertical="center"/>
    </xf>
    <xf numFmtId="2" fontId="10" fillId="0" borderId="0" xfId="0" applyNumberFormat="1" applyFont="1" applyAlignment="1" applyProtection="1">
      <alignment vertical="center"/>
      <protection hidden="1"/>
    </xf>
    <xf numFmtId="0" fontId="10" fillId="25" borderId="0" xfId="0" applyFont="1" applyFill="1" applyAlignment="1">
      <alignment horizontal="center" vertical="center"/>
    </xf>
    <xf numFmtId="0" fontId="52" fillId="26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2" fillId="27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6" fillId="4" borderId="11" xfId="0" applyFont="1" applyFill="1" applyBorder="1" applyAlignment="1">
      <alignment horizontal="center" vertical="center"/>
    </xf>
    <xf numFmtId="0" fontId="52" fillId="26" borderId="11" xfId="0" applyFont="1" applyFill="1" applyBorder="1" applyAlignment="1">
      <alignment horizontal="left" vertical="center" wrapText="1"/>
    </xf>
    <xf numFmtId="0" fontId="52" fillId="27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5" fillId="0" borderId="16" xfId="0" applyFont="1" applyBorder="1" applyAlignment="1">
      <alignment horizontal="left" vertical="center" wrapText="1"/>
    </xf>
    <xf numFmtId="0" fontId="53" fillId="0" borderId="0" xfId="0" applyFont="1" applyAlignment="1" applyProtection="1">
      <alignment horizontal="center" vertical="center" wrapText="1"/>
      <protection hidden="1"/>
    </xf>
    <xf numFmtId="3" fontId="8" fillId="0" borderId="0" xfId="0" applyNumberFormat="1" applyFont="1" applyAlignment="1" applyProtection="1">
      <alignment horizontal="center" vertical="center" wrapText="1"/>
      <protection hidden="1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3" fontId="12" fillId="0" borderId="0" xfId="0" applyNumberFormat="1" applyFon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locked="0" hidden="1"/>
    </xf>
    <xf numFmtId="3" fontId="43" fillId="25" borderId="0" xfId="0" applyNumberFormat="1" applyFont="1" applyFill="1" applyAlignment="1">
      <alignment horizontal="left" vertical="center"/>
    </xf>
    <xf numFmtId="3" fontId="38" fillId="25" borderId="0" xfId="0" applyNumberFormat="1" applyFont="1" applyFill="1" applyAlignment="1">
      <alignment vertical="center"/>
    </xf>
    <xf numFmtId="3" fontId="7" fillId="25" borderId="0" xfId="0" applyNumberFormat="1" applyFont="1" applyFill="1" applyAlignment="1">
      <alignment horizontal="center" vertical="center"/>
    </xf>
    <xf numFmtId="3" fontId="56" fillId="25" borderId="0" xfId="0" applyNumberFormat="1" applyFont="1" applyFill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 wrapText="1"/>
      <protection hidden="1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3" fontId="35" fillId="0" borderId="0" xfId="0" applyNumberFormat="1" applyFont="1" applyAlignment="1" applyProtection="1">
      <alignment vertical="center"/>
      <protection locked="0"/>
    </xf>
    <xf numFmtId="3" fontId="35" fillId="0" borderId="0" xfId="0" applyNumberFormat="1" applyFont="1" applyAlignment="1" applyProtection="1">
      <alignment vertical="center"/>
      <protection hidden="1"/>
    </xf>
    <xf numFmtId="3" fontId="8" fillId="0" borderId="0" xfId="182" applyNumberFormat="1" applyFont="1" applyFill="1" applyAlignment="1" applyProtection="1">
      <alignment horizontal="center" vertical="center" wrapText="1"/>
      <protection hidden="1"/>
    </xf>
    <xf numFmtId="3" fontId="12" fillId="0" borderId="0" xfId="0" applyNumberFormat="1" applyFont="1" applyAlignment="1" applyProtection="1">
      <alignment horizontal="center" vertical="center"/>
      <protection locked="0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8" fillId="0" borderId="0" xfId="182" applyNumberFormat="1" applyFont="1" applyFill="1" applyBorder="1" applyAlignment="1" applyProtection="1">
      <alignment horizontal="center" vertical="center"/>
      <protection hidden="1"/>
    </xf>
    <xf numFmtId="3" fontId="11" fillId="25" borderId="0" xfId="0" applyNumberFormat="1" applyFont="1" applyFill="1" applyAlignment="1">
      <alignment horizontal="center" vertical="center"/>
    </xf>
    <xf numFmtId="3" fontId="57" fillId="25" borderId="0" xfId="0" applyNumberFormat="1" applyFont="1" applyFill="1" applyAlignment="1" applyProtection="1">
      <alignment horizontal="center" vertical="center"/>
      <protection hidden="1"/>
    </xf>
    <xf numFmtId="3" fontId="14" fillId="25" borderId="0" xfId="0" applyNumberFormat="1" applyFont="1" applyFill="1" applyAlignment="1">
      <alignment horizontal="left" vertical="center"/>
    </xf>
    <xf numFmtId="3" fontId="8" fillId="25" borderId="0" xfId="0" applyNumberFormat="1" applyFont="1" applyFill="1" applyAlignment="1">
      <alignment vertical="center"/>
    </xf>
    <xf numFmtId="3" fontId="14" fillId="25" borderId="0" xfId="182" applyNumberFormat="1" applyFont="1" applyFill="1" applyBorder="1" applyAlignment="1" applyProtection="1">
      <alignment horizontal="left" vertical="center"/>
    </xf>
    <xf numFmtId="1" fontId="8" fillId="0" borderId="0" xfId="0" applyNumberFormat="1" applyFont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 wrapText="1"/>
      <protection locked="0" hidden="1"/>
    </xf>
    <xf numFmtId="3" fontId="12" fillId="0" borderId="0" xfId="0" applyNumberFormat="1" applyFont="1" applyAlignment="1" applyProtection="1">
      <alignment vertical="center"/>
      <protection locked="0" hidden="1"/>
    </xf>
    <xf numFmtId="3" fontId="50" fillId="25" borderId="0" xfId="0" applyNumberFormat="1" applyFont="1" applyFill="1" applyAlignment="1">
      <alignment vertical="center"/>
    </xf>
    <xf numFmtId="3" fontId="50" fillId="25" borderId="0" xfId="0" applyNumberFormat="1" applyFont="1" applyFill="1" applyAlignment="1">
      <alignment horizontal="center" vertical="center"/>
    </xf>
    <xf numFmtId="3" fontId="0" fillId="0" borderId="0" xfId="0" applyNumberFormat="1" applyProtection="1">
      <protection hidden="1"/>
    </xf>
    <xf numFmtId="3" fontId="0" fillId="0" borderId="0" xfId="182" applyNumberFormat="1" applyFont="1" applyProtection="1">
      <protection hidden="1"/>
    </xf>
    <xf numFmtId="3" fontId="0" fillId="0" borderId="0" xfId="0" applyNumberFormat="1" applyProtection="1">
      <protection locked="0"/>
    </xf>
    <xf numFmtId="3" fontId="39" fillId="0" borderId="0" xfId="0" applyNumberFormat="1" applyFont="1" applyProtection="1">
      <protection locked="0"/>
    </xf>
    <xf numFmtId="3" fontId="39" fillId="0" borderId="0" xfId="0" applyNumberFormat="1" applyFont="1" applyProtection="1"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5" fillId="0" borderId="0" xfId="182" applyNumberFormat="1" applyFont="1" applyFill="1" applyAlignment="1" applyProtection="1">
      <alignment horizontal="center" vertical="center" wrapText="1"/>
      <protection hidden="1"/>
    </xf>
    <xf numFmtId="3" fontId="5" fillId="0" borderId="0" xfId="0" applyNumberFormat="1" applyFont="1" applyAlignment="1" applyProtection="1">
      <alignment horizontal="center" vertical="center" wrapText="1"/>
      <protection locked="0" hidden="1"/>
    </xf>
    <xf numFmtId="3" fontId="43" fillId="25" borderId="0" xfId="182" applyNumberFormat="1" applyFont="1" applyFill="1" applyBorder="1" applyAlignment="1" applyProtection="1">
      <alignment horizontal="left" vertical="center"/>
    </xf>
    <xf numFmtId="3" fontId="35" fillId="0" borderId="0" xfId="0" applyNumberFormat="1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3" fontId="12" fillId="25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4" fontId="10" fillId="0" borderId="0" xfId="0" applyNumberFormat="1" applyFont="1" applyAlignment="1" applyProtection="1">
      <alignment horizontal="center" vertical="center"/>
      <protection hidden="1"/>
    </xf>
    <xf numFmtId="3" fontId="11" fillId="25" borderId="0" xfId="0" applyNumberFormat="1" applyFont="1" applyFill="1" applyAlignment="1" applyProtection="1">
      <alignment horizontal="center" vertical="center"/>
      <protection locked="0"/>
    </xf>
    <xf numFmtId="3" fontId="12" fillId="25" borderId="0" xfId="0" applyNumberFormat="1" applyFont="1" applyFill="1" applyAlignment="1" applyProtection="1">
      <alignment horizontal="center" vertical="center"/>
      <protection locked="0"/>
    </xf>
    <xf numFmtId="3" fontId="7" fillId="25" borderId="0" xfId="0" applyNumberFormat="1" applyFont="1" applyFill="1" applyAlignment="1" applyProtection="1">
      <alignment horizontal="center" vertical="center"/>
      <protection locked="0"/>
    </xf>
    <xf numFmtId="3" fontId="11" fillId="25" borderId="0" xfId="0" applyNumberFormat="1" applyFont="1" applyFill="1" applyAlignment="1" applyProtection="1">
      <alignment horizontal="center" vertical="center"/>
      <protection locked="0" hidden="1"/>
    </xf>
    <xf numFmtId="1" fontId="41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3" fontId="14" fillId="0" borderId="0" xfId="0" applyNumberFormat="1" applyFont="1" applyAlignment="1" applyProtection="1">
      <alignment horizontal="center" vertical="center" wrapText="1"/>
      <protection hidden="1"/>
    </xf>
    <xf numFmtId="3" fontId="12" fillId="0" borderId="0" xfId="0" applyNumberFormat="1" applyFont="1" applyAlignment="1" applyProtection="1">
      <alignment horizontal="center" vertical="center" wrapText="1"/>
      <protection locked="0"/>
    </xf>
    <xf numFmtId="0" fontId="48" fillId="0" borderId="10" xfId="43" applyFont="1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vertical="center"/>
      <protection hidden="1"/>
    </xf>
    <xf numFmtId="165" fontId="8" fillId="0" borderId="19" xfId="44" applyNumberFormat="1" applyFont="1" applyFill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locked="0"/>
    </xf>
    <xf numFmtId="4" fontId="38" fillId="0" borderId="0" xfId="0" applyNumberFormat="1" applyFont="1" applyAlignment="1" applyProtection="1">
      <alignment vertical="center"/>
      <protection hidden="1"/>
    </xf>
    <xf numFmtId="165" fontId="5" fillId="0" borderId="0" xfId="44" applyNumberFormat="1" applyFont="1" applyFill="1" applyBorder="1" applyAlignment="1" applyProtection="1">
      <alignment vertical="center"/>
      <protection hidden="1"/>
    </xf>
    <xf numFmtId="1" fontId="38" fillId="0" borderId="0" xfId="0" applyNumberFormat="1" applyFont="1" applyAlignment="1" applyProtection="1">
      <alignment vertical="center"/>
      <protection hidden="1"/>
    </xf>
    <xf numFmtId="165" fontId="5" fillId="0" borderId="0" xfId="44" applyNumberFormat="1" applyFont="1" applyFill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62" fillId="0" borderId="0" xfId="0" applyFont="1" applyAlignment="1" applyProtection="1">
      <alignment vertical="center"/>
      <protection hidden="1"/>
    </xf>
    <xf numFmtId="0" fontId="69" fillId="0" borderId="0" xfId="311"/>
    <xf numFmtId="0" fontId="2" fillId="0" borderId="0" xfId="311" applyFont="1"/>
    <xf numFmtId="0" fontId="2" fillId="0" borderId="0" xfId="311" applyFont="1" applyAlignment="1">
      <alignment wrapText="1"/>
    </xf>
    <xf numFmtId="0" fontId="2" fillId="0" borderId="0" xfId="311" applyFont="1" applyAlignment="1">
      <alignment horizontal="center" vertical="center"/>
    </xf>
    <xf numFmtId="1" fontId="2" fillId="0" borderId="0" xfId="311" applyNumberFormat="1" applyFont="1" applyAlignment="1">
      <alignment horizontal="center" vertical="center"/>
    </xf>
    <xf numFmtId="1" fontId="68" fillId="0" borderId="0" xfId="311" applyNumberFormat="1" applyFont="1" applyAlignment="1">
      <alignment horizontal="center" vertical="center"/>
    </xf>
    <xf numFmtId="1" fontId="70" fillId="0" borderId="0" xfId="0" applyNumberFormat="1" applyFont="1" applyAlignment="1" applyProtection="1">
      <alignment horizontal="left" vertical="center"/>
      <protection hidden="1"/>
    </xf>
    <xf numFmtId="1" fontId="73" fillId="0" borderId="0" xfId="0" applyNumberFormat="1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center"/>
      <protection hidden="1"/>
    </xf>
    <xf numFmtId="0" fontId="4" fillId="0" borderId="0" xfId="43" applyAlignment="1" applyProtection="1"/>
    <xf numFmtId="1" fontId="8" fillId="0" borderId="0" xfId="545" applyNumberFormat="1" applyFont="1" applyFill="1" applyBorder="1" applyAlignment="1" applyProtection="1">
      <alignment horizontal="center" vertical="center"/>
      <protection hidden="1"/>
    </xf>
    <xf numFmtId="1" fontId="8" fillId="0" borderId="0" xfId="545" applyNumberFormat="1" applyFont="1" applyAlignment="1" applyProtection="1">
      <alignment horizontal="center" vertical="center"/>
      <protection hidden="1"/>
    </xf>
    <xf numFmtId="1" fontId="8" fillId="25" borderId="0" xfId="545" applyNumberFormat="1" applyFont="1" applyFill="1" applyBorder="1" applyAlignment="1" applyProtection="1">
      <alignment horizontal="center" vertical="center"/>
    </xf>
    <xf numFmtId="1" fontId="0" fillId="0" borderId="0" xfId="545" applyNumberFormat="1" applyFont="1" applyAlignment="1" applyProtection="1">
      <alignment horizontal="center"/>
      <protection hidden="1"/>
    </xf>
    <xf numFmtId="1" fontId="11" fillId="25" borderId="0" xfId="0" applyNumberFormat="1" applyFont="1" applyFill="1" applyAlignment="1" applyProtection="1">
      <alignment horizontal="center" vertical="center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" fontId="7" fillId="25" borderId="0" xfId="0" applyNumberFormat="1" applyFont="1" applyFill="1" applyAlignment="1" applyProtection="1">
      <alignment horizontal="center" vertical="center"/>
      <protection hidden="1"/>
    </xf>
    <xf numFmtId="1" fontId="35" fillId="0" borderId="0" xfId="0" applyNumberFormat="1" applyFont="1" applyAlignment="1" applyProtection="1">
      <alignment horizontal="center" vertical="center"/>
      <protection hidden="1"/>
    </xf>
    <xf numFmtId="1" fontId="8" fillId="0" borderId="0" xfId="545" applyNumberFormat="1" applyFont="1" applyAlignment="1" applyProtection="1">
      <alignment vertical="center"/>
      <protection hidden="1"/>
    </xf>
    <xf numFmtId="1" fontId="8" fillId="25" borderId="0" xfId="545" applyNumberFormat="1" applyFont="1" applyFill="1" applyBorder="1" applyAlignment="1" applyProtection="1">
      <alignment vertical="center"/>
    </xf>
    <xf numFmtId="0" fontId="76" fillId="0" borderId="0" xfId="0" applyFont="1" applyAlignment="1">
      <alignment vertical="top" wrapText="1"/>
    </xf>
    <xf numFmtId="1" fontId="10" fillId="25" borderId="0" xfId="0" applyNumberFormat="1" applyFont="1" applyFill="1" applyAlignment="1" applyProtection="1">
      <alignment horizontal="center" vertical="center"/>
      <protection hidden="1"/>
    </xf>
    <xf numFmtId="1" fontId="13" fillId="25" borderId="0" xfId="0" applyNumberFormat="1" applyFont="1" applyFill="1" applyAlignment="1">
      <alignment vertical="center"/>
    </xf>
    <xf numFmtId="1" fontId="8" fillId="0" borderId="0" xfId="0" applyNumberFormat="1" applyFont="1" applyAlignment="1" applyProtection="1">
      <alignment horizontal="left" vertical="center"/>
      <protection hidden="1"/>
    </xf>
    <xf numFmtId="1" fontId="8" fillId="0" borderId="0" xfId="0" applyNumberFormat="1" applyFont="1" applyAlignment="1" applyProtection="1">
      <alignment horizontal="left" vertical="center" wrapText="1"/>
      <protection hidden="1"/>
    </xf>
    <xf numFmtId="1" fontId="13" fillId="25" borderId="0" xfId="0" applyNumberFormat="1" applyFont="1" applyFill="1" applyAlignment="1">
      <alignment horizontal="left" vertical="center"/>
    </xf>
    <xf numFmtId="1" fontId="10" fillId="0" borderId="0" xfId="0" applyNumberFormat="1" applyFont="1" applyAlignment="1" applyProtection="1">
      <alignment horizontal="center" vertical="center"/>
      <protection hidden="1"/>
    </xf>
    <xf numFmtId="1" fontId="8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87" fillId="0" borderId="0" xfId="0" applyFont="1" applyAlignment="1">
      <alignment vertical="top" wrapText="1"/>
    </xf>
    <xf numFmtId="0" fontId="88" fillId="0" borderId="0" xfId="0" applyFont="1"/>
    <xf numFmtId="0" fontId="77" fillId="25" borderId="0" xfId="0" applyFont="1" applyFill="1" applyAlignment="1" applyProtection="1">
      <alignment horizontal="left" vertical="center" wrapText="1"/>
      <protection hidden="1"/>
    </xf>
    <xf numFmtId="49" fontId="0" fillId="0" borderId="0" xfId="0" applyNumberFormat="1"/>
    <xf numFmtId="0" fontId="75" fillId="29" borderId="11" xfId="0" applyFont="1" applyFill="1" applyBorder="1" applyAlignment="1" applyProtection="1">
      <alignment horizontal="center" vertical="center" wrapText="1"/>
      <protection hidden="1"/>
    </xf>
    <xf numFmtId="0" fontId="75" fillId="29" borderId="15" xfId="0" applyFont="1" applyFill="1" applyBorder="1" applyAlignment="1" applyProtection="1">
      <alignment horizontal="center" vertical="center" wrapText="1"/>
      <protection hidden="1"/>
    </xf>
    <xf numFmtId="1" fontId="75" fillId="29" borderId="11" xfId="0" applyNumberFormat="1" applyFont="1" applyFill="1" applyBorder="1" applyAlignment="1" applyProtection="1">
      <alignment horizontal="center" vertical="center" wrapText="1"/>
      <protection hidden="1"/>
    </xf>
    <xf numFmtId="3" fontId="75" fillId="29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0" xfId="0" applyNumberFormat="1" applyFont="1" applyAlignment="1" applyProtection="1">
      <alignment horizontal="right" vertical="center" indent="1"/>
      <protection hidden="1"/>
    </xf>
    <xf numFmtId="3" fontId="8" fillId="0" borderId="0" xfId="0" applyNumberFormat="1" applyFont="1" applyAlignment="1" applyProtection="1">
      <alignment horizontal="right" vertical="center" wrapText="1" indent="1"/>
      <protection hidden="1"/>
    </xf>
    <xf numFmtId="3" fontId="50" fillId="0" borderId="0" xfId="0" applyNumberFormat="1" applyFont="1" applyAlignment="1" applyProtection="1">
      <alignment horizontal="right" vertical="center" indent="1"/>
      <protection hidden="1"/>
    </xf>
    <xf numFmtId="3" fontId="50" fillId="0" borderId="0" xfId="0" applyNumberFormat="1" applyFont="1" applyAlignment="1" applyProtection="1">
      <alignment horizontal="right" vertical="center" wrapText="1" indent="1"/>
      <protection hidden="1"/>
    </xf>
    <xf numFmtId="3" fontId="14" fillId="25" borderId="0" xfId="0" applyNumberFormat="1" applyFont="1" applyFill="1" applyAlignment="1">
      <alignment horizontal="right" vertical="center" indent="1"/>
    </xf>
    <xf numFmtId="3" fontId="55" fillId="25" borderId="0" xfId="0" applyNumberFormat="1" applyFont="1" applyFill="1" applyAlignment="1">
      <alignment horizontal="right" vertical="center" indent="1"/>
    </xf>
    <xf numFmtId="0" fontId="75" fillId="29" borderId="14" xfId="0" applyFont="1" applyFill="1" applyBorder="1" applyAlignment="1" applyProtection="1">
      <alignment horizontal="center" vertical="center" wrapText="1"/>
      <protection hidden="1"/>
    </xf>
    <xf numFmtId="3" fontId="54" fillId="0" borderId="19" xfId="0" applyNumberFormat="1" applyFont="1" applyBorder="1" applyAlignment="1">
      <alignment horizontal="right" vertical="center" indent="1"/>
    </xf>
    <xf numFmtId="3" fontId="91" fillId="0" borderId="19" xfId="0" applyNumberFormat="1" applyFont="1" applyBorder="1" applyAlignment="1">
      <alignment horizontal="right" vertical="center" indent="1"/>
    </xf>
    <xf numFmtId="3" fontId="55" fillId="0" borderId="19" xfId="0" applyNumberFormat="1" applyFont="1" applyBorder="1" applyAlignment="1" applyProtection="1">
      <alignment horizontal="right" vertical="center" indent="1"/>
      <protection locked="0"/>
    </xf>
    <xf numFmtId="3" fontId="92" fillId="0" borderId="21" xfId="0" applyNumberFormat="1" applyFont="1" applyBorder="1" applyAlignment="1">
      <alignment horizontal="center" vertical="center" wrapText="1"/>
    </xf>
    <xf numFmtId="0" fontId="43" fillId="25" borderId="0" xfId="0" applyFont="1" applyFill="1" applyAlignment="1" applyProtection="1">
      <alignment horizontal="left" vertical="center"/>
      <protection hidden="1"/>
    </xf>
    <xf numFmtId="0" fontId="41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77" fillId="25" borderId="0" xfId="0" applyFont="1" applyFill="1" applyAlignment="1">
      <alignment horizontal="left" vertical="center"/>
    </xf>
    <xf numFmtId="3" fontId="8" fillId="25" borderId="0" xfId="0" applyNumberFormat="1" applyFont="1" applyFill="1" applyAlignment="1" applyProtection="1">
      <alignment vertical="center"/>
      <protection hidden="1"/>
    </xf>
    <xf numFmtId="2" fontId="93" fillId="0" borderId="22" xfId="43" applyNumberFormat="1" applyFont="1" applyFill="1" applyBorder="1" applyAlignment="1" applyProtection="1">
      <alignment vertical="center"/>
      <protection hidden="1"/>
    </xf>
    <xf numFmtId="1" fontId="93" fillId="0" borderId="22" xfId="0" applyNumberFormat="1" applyFont="1" applyBorder="1" applyAlignment="1" applyProtection="1">
      <alignment horizontal="center" vertical="center"/>
      <protection hidden="1"/>
    </xf>
    <xf numFmtId="0" fontId="95" fillId="0" borderId="22" xfId="0" applyFont="1" applyBorder="1" applyAlignment="1" applyProtection="1">
      <alignment horizontal="center" vertical="center"/>
      <protection hidden="1"/>
    </xf>
    <xf numFmtId="3" fontId="94" fillId="0" borderId="24" xfId="0" applyNumberFormat="1" applyFont="1" applyBorder="1" applyAlignment="1" applyProtection="1">
      <alignment horizontal="center" vertical="center"/>
      <protection hidden="1"/>
    </xf>
    <xf numFmtId="2" fontId="94" fillId="0" borderId="22" xfId="0" applyNumberFormat="1" applyFont="1" applyBorder="1" applyAlignment="1" applyProtection="1">
      <alignment horizontal="center" vertical="center"/>
      <protection hidden="1"/>
    </xf>
    <xf numFmtId="2" fontId="93" fillId="0" borderId="25" xfId="43" applyNumberFormat="1" applyFont="1" applyFill="1" applyBorder="1" applyAlignment="1" applyProtection="1">
      <alignment vertical="center"/>
      <protection hidden="1"/>
    </xf>
    <xf numFmtId="1" fontId="93" fillId="0" borderId="25" xfId="0" applyNumberFormat="1" applyFont="1" applyBorder="1" applyAlignment="1" applyProtection="1">
      <alignment horizontal="center" vertical="center"/>
      <protection hidden="1"/>
    </xf>
    <xf numFmtId="0" fontId="95" fillId="0" borderId="25" xfId="0" applyFont="1" applyBorder="1" applyAlignment="1" applyProtection="1">
      <alignment horizontal="center" vertical="center"/>
      <protection hidden="1"/>
    </xf>
    <xf numFmtId="3" fontId="94" fillId="0" borderId="27" xfId="0" applyNumberFormat="1" applyFont="1" applyBorder="1" applyAlignment="1" applyProtection="1">
      <alignment horizontal="center" vertical="center"/>
      <protection hidden="1"/>
    </xf>
    <xf numFmtId="2" fontId="94" fillId="0" borderId="25" xfId="0" applyNumberFormat="1" applyFont="1" applyBorder="1" applyAlignment="1" applyProtection="1">
      <alignment horizontal="center" vertical="center"/>
      <protection hidden="1"/>
    </xf>
    <xf numFmtId="2" fontId="93" fillId="0" borderId="28" xfId="43" applyNumberFormat="1" applyFont="1" applyFill="1" applyBorder="1" applyAlignment="1" applyProtection="1">
      <alignment vertical="center"/>
      <protection hidden="1"/>
    </xf>
    <xf numFmtId="1" fontId="93" fillId="0" borderId="28" xfId="0" applyNumberFormat="1" applyFont="1" applyBorder="1" applyAlignment="1" applyProtection="1">
      <alignment horizontal="center" vertical="center"/>
      <protection hidden="1"/>
    </xf>
    <xf numFmtId="0" fontId="95" fillId="0" borderId="28" xfId="0" applyFont="1" applyBorder="1" applyAlignment="1" applyProtection="1">
      <alignment horizontal="center" vertical="center"/>
      <protection hidden="1"/>
    </xf>
    <xf numFmtId="3" fontId="94" fillId="0" borderId="30" xfId="0" applyNumberFormat="1" applyFont="1" applyBorder="1" applyAlignment="1" applyProtection="1">
      <alignment horizontal="center" vertical="center"/>
      <protection hidden="1"/>
    </xf>
    <xf numFmtId="2" fontId="94" fillId="0" borderId="28" xfId="0" applyNumberFormat="1" applyFont="1" applyBorder="1" applyAlignment="1" applyProtection="1">
      <alignment horizontal="center" vertical="center"/>
      <protection hidden="1"/>
    </xf>
    <xf numFmtId="0" fontId="93" fillId="0" borderId="22" xfId="0" applyFont="1" applyBorder="1" applyAlignment="1" applyProtection="1">
      <alignment horizontal="left" vertical="center"/>
      <protection hidden="1"/>
    </xf>
    <xf numFmtId="0" fontId="93" fillId="0" borderId="28" xfId="0" applyFont="1" applyBorder="1" applyAlignment="1" applyProtection="1">
      <alignment horizontal="left" vertical="center"/>
      <protection hidden="1"/>
    </xf>
    <xf numFmtId="0" fontId="94" fillId="0" borderId="12" xfId="0" applyFont="1" applyBorder="1" applyAlignment="1" applyProtection="1">
      <alignment vertical="center"/>
      <protection hidden="1"/>
    </xf>
    <xf numFmtId="0" fontId="94" fillId="0" borderId="14" xfId="0" applyFont="1" applyBorder="1" applyAlignment="1" applyProtection="1">
      <alignment vertical="center"/>
      <protection hidden="1"/>
    </xf>
    <xf numFmtId="0" fontId="14" fillId="30" borderId="17" xfId="0" applyFont="1" applyFill="1" applyBorder="1" applyAlignment="1" applyProtection="1">
      <alignment horizontal="left" vertical="center"/>
      <protection hidden="1"/>
    </xf>
    <xf numFmtId="0" fontId="8" fillId="30" borderId="0" xfId="0" applyFont="1" applyFill="1" applyAlignment="1" applyProtection="1">
      <alignment vertical="center" wrapText="1"/>
      <protection locked="0"/>
    </xf>
    <xf numFmtId="1" fontId="14" fillId="30" borderId="17" xfId="0" applyNumberFormat="1" applyFont="1" applyFill="1" applyBorder="1" applyAlignment="1" applyProtection="1">
      <alignment horizontal="left" vertical="center"/>
      <protection hidden="1"/>
    </xf>
    <xf numFmtId="0" fontId="43" fillId="30" borderId="17" xfId="0" applyFont="1" applyFill="1" applyBorder="1" applyAlignment="1" applyProtection="1">
      <alignment horizontal="left" vertical="center"/>
      <protection hidden="1"/>
    </xf>
    <xf numFmtId="3" fontId="14" fillId="30" borderId="17" xfId="0" applyNumberFormat="1" applyFont="1" applyFill="1" applyBorder="1" applyAlignment="1" applyProtection="1">
      <alignment horizontal="right" vertical="center" indent="1"/>
      <protection hidden="1"/>
    </xf>
    <xf numFmtId="3" fontId="14" fillId="30" borderId="17" xfId="0" applyNumberFormat="1" applyFont="1" applyFill="1" applyBorder="1" applyAlignment="1" applyProtection="1">
      <alignment horizontal="left" vertical="center"/>
      <protection hidden="1"/>
    </xf>
    <xf numFmtId="0" fontId="97" fillId="30" borderId="13" xfId="0" applyFont="1" applyFill="1" applyBorder="1" applyAlignment="1" applyProtection="1">
      <alignment horizontal="left" vertical="center"/>
      <protection hidden="1"/>
    </xf>
    <xf numFmtId="3" fontId="4" fillId="0" borderId="21" xfId="43" applyNumberFormat="1" applyFill="1" applyBorder="1" applyAlignment="1" applyProtection="1">
      <alignment horizontal="center" vertical="center" wrapText="1"/>
    </xf>
    <xf numFmtId="3" fontId="92" fillId="0" borderId="21" xfId="0" applyNumberFormat="1" applyFont="1" applyBorder="1" applyAlignment="1">
      <alignment horizontal="left" vertical="center"/>
    </xf>
    <xf numFmtId="0" fontId="93" fillId="0" borderId="25" xfId="0" applyFont="1" applyBorder="1" applyAlignment="1" applyProtection="1">
      <alignment horizontal="left" vertical="center"/>
      <protection hidden="1"/>
    </xf>
    <xf numFmtId="0" fontId="94" fillId="0" borderId="16" xfId="0" applyFont="1" applyBorder="1" applyAlignment="1" applyProtection="1">
      <alignment vertical="center"/>
      <protection hidden="1"/>
    </xf>
    <xf numFmtId="0" fontId="62" fillId="0" borderId="0" xfId="0" applyFont="1" applyAlignment="1" applyProtection="1">
      <alignment vertical="center"/>
      <protection locked="0"/>
    </xf>
    <xf numFmtId="0" fontId="94" fillId="0" borderId="0" xfId="0" applyFont="1" applyAlignment="1" applyProtection="1">
      <alignment vertical="center"/>
      <protection locked="0"/>
    </xf>
    <xf numFmtId="3" fontId="93" fillId="28" borderId="25" xfId="0" applyNumberFormat="1" applyFont="1" applyFill="1" applyBorder="1" applyAlignment="1" applyProtection="1">
      <alignment horizontal="right" vertical="center" indent="1"/>
      <protection hidden="1"/>
    </xf>
    <xf numFmtId="3" fontId="93" fillId="28" borderId="28" xfId="0" applyNumberFormat="1" applyFont="1" applyFill="1" applyBorder="1" applyAlignment="1" applyProtection="1">
      <alignment horizontal="right" vertical="center" indent="1"/>
      <protection hidden="1"/>
    </xf>
    <xf numFmtId="3" fontId="93" fillId="28" borderId="22" xfId="0" applyNumberFormat="1" applyFont="1" applyFill="1" applyBorder="1" applyAlignment="1" applyProtection="1">
      <alignment horizontal="right" vertical="center" indent="1"/>
      <protection hidden="1"/>
    </xf>
    <xf numFmtId="3" fontId="93" fillId="0" borderId="27" xfId="0" applyNumberFormat="1" applyFont="1" applyBorder="1" applyAlignment="1" applyProtection="1">
      <alignment horizontal="right" vertical="center" indent="1"/>
      <protection hidden="1"/>
    </xf>
    <xf numFmtId="3" fontId="93" fillId="0" borderId="30" xfId="0" applyNumberFormat="1" applyFont="1" applyBorder="1" applyAlignment="1" applyProtection="1">
      <alignment horizontal="right" vertical="center" indent="1"/>
      <protection hidden="1"/>
    </xf>
    <xf numFmtId="3" fontId="93" fillId="0" borderId="24" xfId="0" applyNumberFormat="1" applyFont="1" applyBorder="1" applyAlignment="1" applyProtection="1">
      <alignment horizontal="right" vertical="center" indent="1"/>
      <protection hidden="1"/>
    </xf>
    <xf numFmtId="3" fontId="93" fillId="0" borderId="31" xfId="0" applyNumberFormat="1" applyFont="1" applyBorder="1" applyAlignment="1" applyProtection="1">
      <alignment horizontal="right" vertical="center" indent="1"/>
      <protection hidden="1"/>
    </xf>
    <xf numFmtId="3" fontId="93" fillId="0" borderId="32" xfId="0" applyNumberFormat="1" applyFont="1" applyBorder="1" applyAlignment="1" applyProtection="1">
      <alignment horizontal="right" vertical="center" indent="1"/>
      <protection hidden="1"/>
    </xf>
    <xf numFmtId="3" fontId="93" fillId="0" borderId="33" xfId="0" applyNumberFormat="1" applyFont="1" applyBorder="1" applyAlignment="1" applyProtection="1">
      <alignment horizontal="right" vertical="center" indent="1"/>
      <protection hidden="1"/>
    </xf>
    <xf numFmtId="0" fontId="75" fillId="29" borderId="13" xfId="0" applyFont="1" applyFill="1" applyBorder="1" applyAlignment="1" applyProtection="1">
      <alignment horizontal="center" vertical="center" wrapText="1"/>
      <protection hidden="1"/>
    </xf>
    <xf numFmtId="0" fontId="75" fillId="29" borderId="18" xfId="0" applyFont="1" applyFill="1" applyBorder="1" applyAlignment="1" applyProtection="1">
      <alignment horizontal="center" vertical="center" wrapText="1"/>
      <protection hidden="1"/>
    </xf>
    <xf numFmtId="3" fontId="96" fillId="28" borderId="29" xfId="0" applyNumberFormat="1" applyFont="1" applyFill="1" applyBorder="1" applyAlignment="1" applyProtection="1">
      <alignment horizontal="right" vertical="center" wrapText="1" indent="1"/>
      <protection hidden="1"/>
    </xf>
    <xf numFmtId="3" fontId="96" fillId="28" borderId="23" xfId="0" applyNumberFormat="1" applyFont="1" applyFill="1" applyBorder="1" applyAlignment="1" applyProtection="1">
      <alignment horizontal="right" vertical="center" wrapText="1" indent="1"/>
      <protection hidden="1"/>
    </xf>
    <xf numFmtId="3" fontId="96" fillId="28" borderId="26" xfId="0" applyNumberFormat="1" applyFont="1" applyFill="1" applyBorder="1" applyAlignment="1" applyProtection="1">
      <alignment horizontal="right" vertical="center" wrapText="1" indent="1"/>
      <protection hidden="1"/>
    </xf>
    <xf numFmtId="0" fontId="93" fillId="0" borderId="34" xfId="0" applyFont="1" applyBorder="1" applyAlignment="1" applyProtection="1">
      <alignment horizontal="left" vertical="center"/>
      <protection hidden="1"/>
    </xf>
    <xf numFmtId="2" fontId="93" fillId="0" borderId="34" xfId="43" applyNumberFormat="1" applyFont="1" applyFill="1" applyBorder="1" applyAlignment="1" applyProtection="1">
      <alignment vertical="center"/>
      <protection hidden="1"/>
    </xf>
    <xf numFmtId="1" fontId="93" fillId="0" borderId="34" xfId="0" applyNumberFormat="1" applyFont="1" applyBorder="1" applyAlignment="1" applyProtection="1">
      <alignment horizontal="center" vertical="center"/>
      <protection hidden="1"/>
    </xf>
    <xf numFmtId="0" fontId="95" fillId="0" borderId="34" xfId="0" applyFont="1" applyBorder="1" applyAlignment="1" applyProtection="1">
      <alignment horizontal="center" vertical="center"/>
      <protection hidden="1"/>
    </xf>
    <xf numFmtId="3" fontId="93" fillId="28" borderId="34" xfId="0" applyNumberFormat="1" applyFont="1" applyFill="1" applyBorder="1" applyAlignment="1" applyProtection="1">
      <alignment horizontal="right" vertical="center" indent="1"/>
      <protection hidden="1"/>
    </xf>
    <xf numFmtId="3" fontId="96" fillId="28" borderId="35" xfId="0" applyNumberFormat="1" applyFont="1" applyFill="1" applyBorder="1" applyAlignment="1" applyProtection="1">
      <alignment horizontal="right" vertical="center" wrapText="1" indent="1"/>
      <protection hidden="1"/>
    </xf>
    <xf numFmtId="3" fontId="93" fillId="0" borderId="36" xfId="0" applyNumberFormat="1" applyFont="1" applyBorder="1" applyAlignment="1" applyProtection="1">
      <alignment horizontal="right" vertical="center" indent="1"/>
      <protection hidden="1"/>
    </xf>
    <xf numFmtId="3" fontId="93" fillId="0" borderId="37" xfId="0" applyNumberFormat="1" applyFont="1" applyBorder="1" applyAlignment="1" applyProtection="1">
      <alignment horizontal="right" vertical="center" indent="1"/>
      <protection hidden="1"/>
    </xf>
    <xf numFmtId="3" fontId="94" fillId="0" borderId="37" xfId="0" applyNumberFormat="1" applyFont="1" applyBorder="1" applyAlignment="1" applyProtection="1">
      <alignment horizontal="center" vertical="center"/>
      <protection hidden="1"/>
    </xf>
    <xf numFmtId="2" fontId="94" fillId="0" borderId="34" xfId="0" applyNumberFormat="1" applyFont="1" applyBorder="1" applyAlignment="1" applyProtection="1">
      <alignment horizontal="center" vertical="center"/>
      <protection hidden="1"/>
    </xf>
    <xf numFmtId="0" fontId="8" fillId="30" borderId="17" xfId="0" applyFont="1" applyFill="1" applyBorder="1" applyAlignment="1" applyProtection="1">
      <alignment vertical="center" wrapText="1"/>
      <protection locked="0"/>
    </xf>
    <xf numFmtId="2" fontId="93" fillId="0" borderId="14" xfId="43" applyNumberFormat="1" applyFont="1" applyFill="1" applyBorder="1" applyAlignment="1" applyProtection="1">
      <alignment vertical="center"/>
      <protection hidden="1"/>
    </xf>
    <xf numFmtId="0" fontId="97" fillId="30" borderId="20" xfId="0" applyFont="1" applyFill="1" applyBorder="1" applyAlignment="1" applyProtection="1">
      <alignment horizontal="left" vertical="center"/>
      <protection hidden="1"/>
    </xf>
    <xf numFmtId="0" fontId="14" fillId="30" borderId="19" xfId="0" applyFont="1" applyFill="1" applyBorder="1" applyAlignment="1" applyProtection="1">
      <alignment horizontal="left" vertical="center"/>
      <protection hidden="1"/>
    </xf>
    <xf numFmtId="0" fontId="8" fillId="30" borderId="19" xfId="0" applyFont="1" applyFill="1" applyBorder="1" applyAlignment="1" applyProtection="1">
      <alignment vertical="center" wrapText="1"/>
      <protection locked="0"/>
    </xf>
    <xf numFmtId="0" fontId="93" fillId="0" borderId="14" xfId="0" applyFont="1" applyBorder="1" applyAlignment="1" applyProtection="1">
      <alignment horizontal="left" vertical="center"/>
      <protection hidden="1"/>
    </xf>
    <xf numFmtId="1" fontId="93" fillId="0" borderId="14" xfId="0" applyNumberFormat="1" applyFont="1" applyBorder="1" applyAlignment="1" applyProtection="1">
      <alignment horizontal="center" vertical="center"/>
      <protection hidden="1"/>
    </xf>
    <xf numFmtId="0" fontId="95" fillId="0" borderId="14" xfId="0" applyFont="1" applyBorder="1" applyAlignment="1" applyProtection="1">
      <alignment horizontal="center" vertical="center"/>
      <protection hidden="1"/>
    </xf>
    <xf numFmtId="3" fontId="93" fillId="28" borderId="14" xfId="0" applyNumberFormat="1" applyFont="1" applyFill="1" applyBorder="1" applyAlignment="1" applyProtection="1">
      <alignment horizontal="right" vertical="center" indent="1"/>
      <protection hidden="1"/>
    </xf>
    <xf numFmtId="3" fontId="96" fillId="28" borderId="20" xfId="0" applyNumberFormat="1" applyFont="1" applyFill="1" applyBorder="1" applyAlignment="1" applyProtection="1">
      <alignment horizontal="right" vertical="center" wrapText="1" indent="1"/>
      <protection hidden="1"/>
    </xf>
    <xf numFmtId="3" fontId="93" fillId="0" borderId="38" xfId="0" applyNumberFormat="1" applyFont="1" applyBorder="1" applyAlignment="1" applyProtection="1">
      <alignment horizontal="right" vertical="center" indent="1"/>
      <protection hidden="1"/>
    </xf>
    <xf numFmtId="3" fontId="93" fillId="0" borderId="18" xfId="0" applyNumberFormat="1" applyFont="1" applyBorder="1" applyAlignment="1" applyProtection="1">
      <alignment horizontal="right" vertical="center" indent="1"/>
      <protection hidden="1"/>
    </xf>
    <xf numFmtId="3" fontId="94" fillId="0" borderId="18" xfId="0" applyNumberFormat="1" applyFont="1" applyBorder="1" applyAlignment="1" applyProtection="1">
      <alignment horizontal="center" vertical="center"/>
      <protection hidden="1"/>
    </xf>
    <xf numFmtId="2" fontId="94" fillId="0" borderId="14" xfId="0" applyNumberFormat="1" applyFont="1" applyBorder="1" applyAlignment="1" applyProtection="1">
      <alignment horizontal="center" vertical="center"/>
      <protection hidden="1"/>
    </xf>
    <xf numFmtId="0" fontId="97" fillId="30" borderId="17" xfId="0" applyFont="1" applyFill="1" applyBorder="1" applyAlignment="1" applyProtection="1">
      <alignment horizontal="left" vertical="center"/>
      <protection hidden="1"/>
    </xf>
    <xf numFmtId="0" fontId="97" fillId="30" borderId="17" xfId="0" applyFont="1" applyFill="1" applyBorder="1" applyAlignment="1" applyProtection="1">
      <alignment horizontal="center" vertical="center"/>
      <protection hidden="1"/>
    </xf>
    <xf numFmtId="0" fontId="93" fillId="0" borderId="22" xfId="0" applyFont="1" applyBorder="1" applyAlignment="1" applyProtection="1">
      <alignment horizontal="center" vertical="center"/>
      <protection hidden="1"/>
    </xf>
    <xf numFmtId="0" fontId="93" fillId="0" borderId="28" xfId="0" applyFont="1" applyBorder="1" applyAlignment="1" applyProtection="1">
      <alignment horizontal="center" vertical="center"/>
      <protection hidden="1"/>
    </xf>
    <xf numFmtId="0" fontId="93" fillId="0" borderId="25" xfId="0" applyFont="1" applyBorder="1" applyAlignment="1" applyProtection="1">
      <alignment horizontal="center" vertical="center"/>
      <protection hidden="1"/>
    </xf>
    <xf numFmtId="0" fontId="93" fillId="0" borderId="34" xfId="0" applyFont="1" applyBorder="1" applyAlignment="1" applyProtection="1">
      <alignment horizontal="center" vertical="center"/>
      <protection hidden="1"/>
    </xf>
    <xf numFmtId="0" fontId="93" fillId="0" borderId="14" xfId="0" applyFont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14" fontId="83" fillId="0" borderId="0" xfId="0" applyNumberFormat="1" applyFont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67" fillId="0" borderId="0" xfId="0" applyFont="1" applyAlignment="1" applyProtection="1">
      <alignment horizontal="left" vertical="center"/>
      <protection hidden="1"/>
    </xf>
    <xf numFmtId="3" fontId="81" fillId="0" borderId="0" xfId="104" applyNumberFormat="1" applyFont="1" applyAlignment="1" applyProtection="1">
      <alignment horizontal="center" vertical="center"/>
      <protection hidden="1"/>
    </xf>
    <xf numFmtId="9" fontId="82" fillId="0" borderId="0" xfId="182" applyFont="1" applyFill="1" applyBorder="1" applyAlignment="1" applyProtection="1">
      <alignment horizontal="center" vertical="center"/>
      <protection hidden="1"/>
    </xf>
    <xf numFmtId="2" fontId="81" fillId="0" borderId="0" xfId="104" applyNumberFormat="1" applyFont="1" applyAlignment="1" applyProtection="1">
      <alignment horizontal="center" vertical="center"/>
      <protection hidden="1"/>
    </xf>
    <xf numFmtId="2" fontId="82" fillId="0" borderId="0" xfId="43" applyNumberFormat="1" applyFont="1" applyFill="1" applyBorder="1" applyAlignment="1" applyProtection="1">
      <alignment horizontal="center" vertical="center"/>
      <protection hidden="1"/>
    </xf>
    <xf numFmtId="4" fontId="81" fillId="0" borderId="0" xfId="104" applyNumberFormat="1" applyFont="1" applyAlignment="1" applyProtection="1">
      <alignment horizontal="center" vertical="center"/>
      <protection hidden="1"/>
    </xf>
    <xf numFmtId="4" fontId="82" fillId="0" borderId="0" xfId="182" applyNumberFormat="1" applyFont="1" applyFill="1" applyBorder="1" applyAlignment="1" applyProtection="1">
      <alignment horizontal="center" vertical="center"/>
      <protection hidden="1"/>
    </xf>
    <xf numFmtId="4" fontId="75" fillId="29" borderId="11" xfId="0" applyNumberFormat="1" applyFont="1" applyFill="1" applyBorder="1" applyAlignment="1" applyProtection="1">
      <alignment horizontal="center" vertical="center" wrapText="1"/>
      <protection hidden="1"/>
    </xf>
    <xf numFmtId="4" fontId="82" fillId="0" borderId="0" xfId="43" applyNumberFormat="1" applyFont="1" applyFill="1" applyBorder="1" applyAlignment="1" applyProtection="1">
      <alignment horizontal="center" vertical="center"/>
      <protection hidden="1"/>
    </xf>
    <xf numFmtId="3" fontId="8" fillId="25" borderId="0" xfId="0" applyNumberFormat="1" applyFont="1" applyFill="1" applyAlignment="1" applyProtection="1">
      <alignment vertical="center" wrapText="1"/>
      <protection hidden="1"/>
    </xf>
    <xf numFmtId="3" fontId="94" fillId="0" borderId="30" xfId="0" applyNumberFormat="1" applyFont="1" applyBorder="1" applyAlignment="1" applyProtection="1">
      <alignment vertical="center" wrapText="1"/>
      <protection hidden="1"/>
    </xf>
    <xf numFmtId="0" fontId="94" fillId="0" borderId="34" xfId="0" applyFont="1" applyBorder="1" applyAlignment="1" applyProtection="1">
      <alignment vertical="center"/>
      <protection hidden="1"/>
    </xf>
    <xf numFmtId="0" fontId="94" fillId="0" borderId="0" xfId="0" applyFont="1" applyAlignment="1" applyProtection="1">
      <alignment vertical="center"/>
      <protection hidden="1"/>
    </xf>
    <xf numFmtId="1" fontId="74" fillId="0" borderId="0" xfId="0" applyNumberFormat="1" applyFont="1" applyAlignment="1" applyProtection="1">
      <alignment horizontal="right" vertical="center" indent="1"/>
      <protection hidden="1"/>
    </xf>
    <xf numFmtId="3" fontId="73" fillId="0" borderId="0" xfId="44" applyNumberFormat="1" applyFont="1" applyFill="1" applyAlignment="1" applyProtection="1">
      <alignment horizontal="right" vertical="center" indent="1"/>
      <protection hidden="1"/>
    </xf>
    <xf numFmtId="0" fontId="74" fillId="0" borderId="0" xfId="0" applyFont="1" applyAlignment="1" applyProtection="1">
      <alignment horizontal="right" vertical="center" indent="1"/>
      <protection locked="0"/>
    </xf>
    <xf numFmtId="1" fontId="70" fillId="0" borderId="0" xfId="0" applyNumberFormat="1" applyFont="1" applyAlignment="1" applyProtection="1">
      <alignment horizontal="right" vertical="center" indent="1"/>
      <protection hidden="1"/>
    </xf>
    <xf numFmtId="3" fontId="71" fillId="0" borderId="0" xfId="44" applyNumberFormat="1" applyFont="1" applyFill="1" applyAlignment="1" applyProtection="1">
      <alignment horizontal="right" vertical="center" indent="1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8" fillId="0" borderId="19" xfId="0" applyFont="1" applyBorder="1" applyAlignment="1" applyProtection="1">
      <alignment horizontal="right" vertical="center" indent="1"/>
      <protection hidden="1"/>
    </xf>
    <xf numFmtId="3" fontId="8" fillId="0" borderId="19" xfId="0" applyNumberFormat="1" applyFont="1" applyBorder="1" applyAlignment="1" applyProtection="1">
      <alignment horizontal="right" vertical="center" indent="1"/>
      <protection hidden="1"/>
    </xf>
    <xf numFmtId="1" fontId="5" fillId="0" borderId="0" xfId="0" applyNumberFormat="1" applyFont="1" applyAlignment="1" applyProtection="1">
      <alignment horizontal="right" vertical="center" indent="1"/>
      <protection hidden="1"/>
    </xf>
    <xf numFmtId="3" fontId="5" fillId="0" borderId="0" xfId="44" applyNumberFormat="1" applyFont="1" applyFill="1" applyBorder="1" applyAlignment="1" applyProtection="1">
      <alignment horizontal="right" vertical="center" indent="1"/>
      <protection hidden="1"/>
    </xf>
    <xf numFmtId="3" fontId="5" fillId="0" borderId="0" xfId="44" applyNumberFormat="1" applyFont="1" applyFill="1" applyAlignment="1" applyProtection="1">
      <alignment horizontal="right" vertical="center" indent="1"/>
      <protection hidden="1"/>
    </xf>
    <xf numFmtId="1" fontId="72" fillId="0" borderId="19" xfId="0" applyNumberFormat="1" applyFont="1" applyBorder="1" applyAlignment="1">
      <alignment horizontal="right" vertical="center" indent="1"/>
    </xf>
    <xf numFmtId="1" fontId="99" fillId="0" borderId="19" xfId="0" applyNumberFormat="1" applyFont="1" applyBorder="1" applyAlignment="1">
      <alignment horizontal="left" vertical="center"/>
    </xf>
    <xf numFmtId="3" fontId="99" fillId="0" borderId="19" xfId="0" applyNumberFormat="1" applyFont="1" applyBorder="1" applyAlignment="1">
      <alignment horizontal="left" vertical="center"/>
    </xf>
    <xf numFmtId="0" fontId="100" fillId="0" borderId="0" xfId="0" applyFont="1" applyAlignment="1" applyProtection="1">
      <alignment vertical="center"/>
      <protection hidden="1"/>
    </xf>
    <xf numFmtId="0" fontId="101" fillId="0" borderId="0" xfId="0" applyFont="1" applyAlignment="1" applyProtection="1">
      <alignment horizontal="center" vertical="center" wrapText="1"/>
      <protection hidden="1"/>
    </xf>
    <xf numFmtId="0" fontId="102" fillId="0" borderId="0" xfId="0" applyFont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3" fontId="4" fillId="0" borderId="0" xfId="43" applyNumberFormat="1" applyFill="1" applyBorder="1" applyAlignment="1" applyProtection="1">
      <alignment horizontal="center" vertical="center" wrapText="1"/>
    </xf>
    <xf numFmtId="0" fontId="86" fillId="0" borderId="0" xfId="0" applyFont="1" applyAlignment="1">
      <alignment horizontal="center" vertical="center"/>
    </xf>
    <xf numFmtId="2" fontId="94" fillId="0" borderId="12" xfId="0" applyNumberFormat="1" applyFont="1" applyBorder="1" applyAlignment="1" applyProtection="1">
      <alignment horizontal="center" vertical="center"/>
      <protection hidden="1"/>
    </xf>
    <xf numFmtId="4" fontId="93" fillId="28" borderId="22" xfId="0" applyNumberFormat="1" applyFont="1" applyFill="1" applyBorder="1" applyAlignment="1" applyProtection="1">
      <alignment horizontal="right" vertical="center" indent="1"/>
      <protection hidden="1"/>
    </xf>
    <xf numFmtId="4" fontId="96" fillId="28" borderId="23" xfId="0" applyNumberFormat="1" applyFont="1" applyFill="1" applyBorder="1" applyAlignment="1" applyProtection="1">
      <alignment horizontal="right" vertical="center" wrapText="1" indent="1"/>
      <protection hidden="1"/>
    </xf>
    <xf numFmtId="4" fontId="93" fillId="28" borderId="28" xfId="0" applyNumberFormat="1" applyFont="1" applyFill="1" applyBorder="1" applyAlignment="1" applyProtection="1">
      <alignment horizontal="right" vertical="center" indent="1"/>
      <protection hidden="1"/>
    </xf>
    <xf numFmtId="4" fontId="96" fillId="28" borderId="29" xfId="0" applyNumberFormat="1" applyFont="1" applyFill="1" applyBorder="1" applyAlignment="1" applyProtection="1">
      <alignment horizontal="right" vertical="center" wrapText="1" indent="1"/>
      <protection hidden="1"/>
    </xf>
    <xf numFmtId="4" fontId="93" fillId="0" borderId="24" xfId="0" applyNumberFormat="1" applyFont="1" applyBorder="1" applyAlignment="1" applyProtection="1">
      <alignment horizontal="right" vertical="center" indent="1"/>
      <protection hidden="1"/>
    </xf>
    <xf numFmtId="4" fontId="93" fillId="0" borderId="30" xfId="0" applyNumberFormat="1" applyFont="1" applyBorder="1" applyAlignment="1" applyProtection="1">
      <alignment horizontal="right" vertical="center" indent="1"/>
      <protection hidden="1"/>
    </xf>
    <xf numFmtId="2" fontId="94" fillId="0" borderId="16" xfId="0" applyNumberFormat="1" applyFont="1" applyBorder="1" applyAlignment="1" applyProtection="1">
      <alignment horizontal="center" vertical="center"/>
      <protection hidden="1"/>
    </xf>
    <xf numFmtId="0" fontId="93" fillId="0" borderId="39" xfId="0" applyFont="1" applyBorder="1" applyAlignment="1" applyProtection="1">
      <alignment horizontal="left" vertical="center"/>
      <protection hidden="1"/>
    </xf>
    <xf numFmtId="0" fontId="93" fillId="0" borderId="16" xfId="0" applyFont="1" applyBorder="1" applyAlignment="1" applyProtection="1">
      <alignment horizontal="left" vertical="center"/>
      <protection hidden="1"/>
    </xf>
    <xf numFmtId="2" fontId="93" fillId="0" borderId="16" xfId="43" applyNumberFormat="1" applyFont="1" applyFill="1" applyBorder="1" applyAlignment="1" applyProtection="1">
      <alignment vertical="center"/>
      <protection hidden="1"/>
    </xf>
    <xf numFmtId="1" fontId="93" fillId="0" borderId="16" xfId="0" applyNumberFormat="1" applyFont="1" applyBorder="1" applyAlignment="1" applyProtection="1">
      <alignment horizontal="center" vertical="center"/>
      <protection hidden="1"/>
    </xf>
    <xf numFmtId="0" fontId="95" fillId="0" borderId="16" xfId="0" applyFont="1" applyBorder="1" applyAlignment="1" applyProtection="1">
      <alignment horizontal="center" vertical="center"/>
      <protection hidden="1"/>
    </xf>
    <xf numFmtId="3" fontId="93" fillId="28" borderId="16" xfId="0" applyNumberFormat="1" applyFont="1" applyFill="1" applyBorder="1" applyAlignment="1" applyProtection="1">
      <alignment horizontal="right" vertical="center" indent="1"/>
      <protection hidden="1"/>
    </xf>
    <xf numFmtId="3" fontId="96" fillId="28" borderId="40" xfId="0" applyNumberFormat="1" applyFont="1" applyFill="1" applyBorder="1" applyAlignment="1" applyProtection="1">
      <alignment horizontal="right" vertical="center" wrapText="1" indent="1"/>
      <protection hidden="1"/>
    </xf>
    <xf numFmtId="3" fontId="93" fillId="0" borderId="41" xfId="0" applyNumberFormat="1" applyFont="1" applyBorder="1" applyAlignment="1" applyProtection="1">
      <alignment horizontal="right" vertical="center" indent="1"/>
      <protection hidden="1"/>
    </xf>
    <xf numFmtId="3" fontId="93" fillId="0" borderId="42" xfId="0" applyNumberFormat="1" applyFont="1" applyBorder="1" applyAlignment="1" applyProtection="1">
      <alignment horizontal="right" vertical="center" indent="1"/>
      <protection hidden="1"/>
    </xf>
    <xf numFmtId="3" fontId="94" fillId="0" borderId="42" xfId="0" applyNumberFormat="1" applyFont="1" applyBorder="1" applyAlignment="1" applyProtection="1">
      <alignment horizontal="center" vertical="center"/>
      <protection hidden="1"/>
    </xf>
    <xf numFmtId="0" fontId="103" fillId="31" borderId="10" xfId="43" applyFont="1" applyFill="1" applyBorder="1" applyAlignment="1" applyProtection="1">
      <alignment vertical="center"/>
      <protection hidden="1"/>
    </xf>
    <xf numFmtId="1" fontId="103" fillId="31" borderId="0" xfId="0" applyNumberFormat="1" applyFont="1" applyFill="1" applyAlignment="1" applyProtection="1">
      <alignment horizontal="left" vertical="center"/>
      <protection hidden="1"/>
    </xf>
    <xf numFmtId="0" fontId="103" fillId="31" borderId="0" xfId="0" applyFont="1" applyFill="1" applyAlignment="1" applyProtection="1">
      <alignment horizontal="right" vertical="center" indent="1"/>
      <protection hidden="1"/>
    </xf>
    <xf numFmtId="3" fontId="103" fillId="31" borderId="0" xfId="44" applyNumberFormat="1" applyFont="1" applyFill="1" applyAlignment="1" applyProtection="1">
      <alignment horizontal="right" vertical="center" indent="1"/>
      <protection hidden="1"/>
    </xf>
    <xf numFmtId="1" fontId="104" fillId="31" borderId="0" xfId="0" applyNumberFormat="1" applyFont="1" applyFill="1" applyAlignment="1" applyProtection="1">
      <alignment horizontal="left" vertical="center"/>
      <protection hidden="1"/>
    </xf>
    <xf numFmtId="0" fontId="103" fillId="31" borderId="0" xfId="0" applyFont="1" applyFill="1" applyAlignment="1" applyProtection="1">
      <alignment vertical="center"/>
      <protection locked="0"/>
    </xf>
    <xf numFmtId="0" fontId="103" fillId="31" borderId="0" xfId="0" applyFont="1" applyFill="1" applyAlignment="1" applyProtection="1">
      <alignment horizontal="left" vertical="center"/>
      <protection locked="0"/>
    </xf>
    <xf numFmtId="1" fontId="14" fillId="30" borderId="19" xfId="0" applyNumberFormat="1" applyFont="1" applyFill="1" applyBorder="1" applyAlignment="1" applyProtection="1">
      <alignment horizontal="left" vertical="center"/>
      <protection hidden="1"/>
    </xf>
    <xf numFmtId="0" fontId="43" fillId="30" borderId="19" xfId="0" applyFont="1" applyFill="1" applyBorder="1" applyAlignment="1" applyProtection="1">
      <alignment horizontal="left" vertical="center"/>
      <protection hidden="1"/>
    </xf>
    <xf numFmtId="3" fontId="14" fillId="30" borderId="19" xfId="0" applyNumberFormat="1" applyFont="1" applyFill="1" applyBorder="1" applyAlignment="1" applyProtection="1">
      <alignment horizontal="right" vertical="center" indent="1"/>
      <protection hidden="1"/>
    </xf>
    <xf numFmtId="3" fontId="14" fillId="30" borderId="19" xfId="0" applyNumberFormat="1" applyFont="1" applyFill="1" applyBorder="1" applyAlignment="1" applyProtection="1">
      <alignment horizontal="left" vertical="center"/>
      <protection hidden="1"/>
    </xf>
    <xf numFmtId="0" fontId="80" fillId="0" borderId="0" xfId="0" applyFont="1" applyAlignment="1" applyProtection="1">
      <alignment horizontal="center"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3" fontId="84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3" fontId="61" fillId="0" borderId="0" xfId="0" applyNumberFormat="1" applyFont="1" applyAlignment="1" applyProtection="1">
      <alignment horizontal="center" vertical="top"/>
      <protection hidden="1"/>
    </xf>
    <xf numFmtId="0" fontId="61" fillId="0" borderId="0" xfId="0" applyFont="1" applyAlignment="1" applyProtection="1">
      <alignment horizontal="center" vertical="top"/>
      <protection hidden="1"/>
    </xf>
    <xf numFmtId="3" fontId="57" fillId="0" borderId="0" xfId="0" applyNumberFormat="1" applyFont="1" applyAlignment="1" applyProtection="1">
      <alignment horizontal="center" vertical="top" wrapText="1"/>
      <protection hidden="1"/>
    </xf>
    <xf numFmtId="0" fontId="84" fillId="0" borderId="0" xfId="0" applyFont="1" applyAlignment="1" applyProtection="1">
      <alignment horizontal="center" vertical="center"/>
      <protection locked="0" hidden="1"/>
    </xf>
    <xf numFmtId="166" fontId="85" fillId="0" borderId="0" xfId="0" applyNumberFormat="1" applyFont="1" applyAlignment="1" applyProtection="1">
      <alignment horizontal="center" vertical="center"/>
      <protection locked="0" hidden="1"/>
    </xf>
    <xf numFmtId="14" fontId="10" fillId="0" borderId="0" xfId="545" applyNumberFormat="1" applyFont="1" applyFill="1" applyAlignment="1" applyProtection="1">
      <alignment horizontal="center" vertical="center" wrapText="1"/>
      <protection hidden="1"/>
    </xf>
    <xf numFmtId="0" fontId="93" fillId="0" borderId="39" xfId="0" applyFont="1" applyBorder="1" applyAlignment="1" applyProtection="1">
      <alignment horizontal="center" vertical="center"/>
      <protection hidden="1"/>
    </xf>
    <xf numFmtId="0" fontId="93" fillId="0" borderId="16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0" fontId="98" fillId="0" borderId="0" xfId="43" applyFont="1" applyFill="1" applyBorder="1" applyAlignment="1" applyProtection="1">
      <alignment horizontal="center" vertical="center"/>
      <protection hidden="1"/>
    </xf>
    <xf numFmtId="0" fontId="98" fillId="0" borderId="19" xfId="43" applyFont="1" applyFill="1" applyBorder="1" applyAlignment="1" applyProtection="1">
      <alignment horizontal="center" vertical="center"/>
      <protection hidden="1"/>
    </xf>
    <xf numFmtId="0" fontId="86" fillId="0" borderId="0" xfId="0" applyFont="1" applyAlignment="1">
      <alignment horizontal="center" vertical="center"/>
    </xf>
    <xf numFmtId="0" fontId="87" fillId="0" borderId="0" xfId="0" applyFont="1" applyAlignment="1">
      <alignment horizontal="left" vertical="top" wrapText="1"/>
    </xf>
    <xf numFmtId="0" fontId="89" fillId="0" borderId="0" xfId="0" applyFont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3" fontId="79" fillId="0" borderId="0" xfId="0" applyNumberFormat="1" applyFont="1" applyAlignment="1" applyProtection="1">
      <alignment horizontal="center" vertical="center"/>
      <protection hidden="1"/>
    </xf>
    <xf numFmtId="3" fontId="79" fillId="0" borderId="19" xfId="0" applyNumberFormat="1" applyFont="1" applyBorder="1" applyAlignment="1" applyProtection="1">
      <alignment horizontal="center" vertical="center"/>
      <protection hidden="1"/>
    </xf>
    <xf numFmtId="3" fontId="92" fillId="0" borderId="0" xfId="0" applyNumberFormat="1" applyFont="1" applyAlignment="1">
      <alignment horizontal="center" vertical="center" wrapText="1"/>
    </xf>
    <xf numFmtId="3" fontId="92" fillId="0" borderId="19" xfId="0" applyNumberFormat="1" applyFont="1" applyBorder="1" applyAlignment="1">
      <alignment horizontal="center" vertical="center" wrapText="1"/>
    </xf>
    <xf numFmtId="3" fontId="94" fillId="0" borderId="12" xfId="0" applyNumberFormat="1" applyFont="1" applyBorder="1" applyAlignment="1" applyProtection="1">
      <alignment vertical="center" wrapText="1"/>
      <protection hidden="1"/>
    </xf>
    <xf numFmtId="3" fontId="94" fillId="0" borderId="14" xfId="0" applyNumberFormat="1" applyFont="1" applyBorder="1" applyAlignment="1" applyProtection="1">
      <alignment vertical="center" wrapText="1"/>
      <protection hidden="1"/>
    </xf>
    <xf numFmtId="2" fontId="94" fillId="0" borderId="12" xfId="0" applyNumberFormat="1" applyFont="1" applyBorder="1" applyAlignment="1" applyProtection="1">
      <alignment horizontal="center" vertical="center"/>
      <protection hidden="1"/>
    </xf>
    <xf numFmtId="2" fontId="94" fillId="0" borderId="14" xfId="0" applyNumberFormat="1" applyFont="1" applyBorder="1" applyAlignment="1" applyProtection="1">
      <alignment horizontal="center" vertical="center"/>
      <protection hidden="1"/>
    </xf>
    <xf numFmtId="3" fontId="94" fillId="0" borderId="16" xfId="0" applyNumberFormat="1" applyFont="1" applyBorder="1" applyAlignment="1" applyProtection="1">
      <alignment vertical="center" wrapText="1"/>
      <protection hidden="1"/>
    </xf>
    <xf numFmtId="2" fontId="94" fillId="0" borderId="16" xfId="0" applyNumberFormat="1" applyFont="1" applyBorder="1" applyAlignment="1" applyProtection="1">
      <alignment horizontal="center" vertical="center"/>
      <protection hidden="1"/>
    </xf>
  </cellXfs>
  <cellStyles count="547">
    <cellStyle name="20% - Акцент1 2" xfId="1" xr:uid="{00000000-0005-0000-0000-000000000000}"/>
    <cellStyle name="20% - Акцент1 2 2" xfId="2" xr:uid="{00000000-0005-0000-0000-000001000000}"/>
    <cellStyle name="20% - Акцент2 2" xfId="3" xr:uid="{00000000-0005-0000-0000-000002000000}"/>
    <cellStyle name="20% - Акцент2 2 2" xfId="4" xr:uid="{00000000-0005-0000-0000-000003000000}"/>
    <cellStyle name="20% - Акцент3 2" xfId="5" xr:uid="{00000000-0005-0000-0000-000004000000}"/>
    <cellStyle name="20% - Акцент3 2 2" xfId="6" xr:uid="{00000000-0005-0000-0000-000005000000}"/>
    <cellStyle name="20% - Акцент4 2" xfId="7" xr:uid="{00000000-0005-0000-0000-000006000000}"/>
    <cellStyle name="20% - Акцент4 2 2" xfId="8" xr:uid="{00000000-0005-0000-0000-000007000000}"/>
    <cellStyle name="20% - Акцент5 2" xfId="9" xr:uid="{00000000-0005-0000-0000-000008000000}"/>
    <cellStyle name="20% - Акцент5 2 2" xfId="10" xr:uid="{00000000-0005-0000-0000-000009000000}"/>
    <cellStyle name="20% - Акцент6 2" xfId="11" xr:uid="{00000000-0005-0000-0000-00000A000000}"/>
    <cellStyle name="20% - Акцент6 2 2" xfId="12" xr:uid="{00000000-0005-0000-0000-00000B000000}"/>
    <cellStyle name="40% - Акцент1 2" xfId="13" xr:uid="{00000000-0005-0000-0000-00000C000000}"/>
    <cellStyle name="40% - Акцент1 2 2" xfId="14" xr:uid="{00000000-0005-0000-0000-00000D000000}"/>
    <cellStyle name="40% - Акцент2 2" xfId="15" xr:uid="{00000000-0005-0000-0000-00000E000000}"/>
    <cellStyle name="40% - Акцент2 2 2" xfId="16" xr:uid="{00000000-0005-0000-0000-00000F000000}"/>
    <cellStyle name="40% - Акцент3 2" xfId="17" xr:uid="{00000000-0005-0000-0000-000010000000}"/>
    <cellStyle name="40% - Акцент3 2 2" xfId="18" xr:uid="{00000000-0005-0000-0000-000011000000}"/>
    <cellStyle name="40% - Акцент4 2" xfId="19" xr:uid="{00000000-0005-0000-0000-000012000000}"/>
    <cellStyle name="40% - Акцент4 2 2" xfId="20" xr:uid="{00000000-0005-0000-0000-000013000000}"/>
    <cellStyle name="40% - Акцент5 2" xfId="21" xr:uid="{00000000-0005-0000-0000-000014000000}"/>
    <cellStyle name="40% - Акцент5 2 2" xfId="22" xr:uid="{00000000-0005-0000-0000-000015000000}"/>
    <cellStyle name="40% - Акцент6 2" xfId="23" xr:uid="{00000000-0005-0000-0000-000016000000}"/>
    <cellStyle name="40% - Акцент6 2 2" xfId="24" xr:uid="{00000000-0005-0000-0000-000017000000}"/>
    <cellStyle name="60% - Акцент1 2" xfId="25" xr:uid="{00000000-0005-0000-0000-000018000000}"/>
    <cellStyle name="60% - Акцент2 2" xfId="26" xr:uid="{00000000-0005-0000-0000-000019000000}"/>
    <cellStyle name="60% - Акцент3 2" xfId="27" xr:uid="{00000000-0005-0000-0000-00001A000000}"/>
    <cellStyle name="60% - Акцент4 2" xfId="28" xr:uid="{00000000-0005-0000-0000-00001B000000}"/>
    <cellStyle name="60% - Акцент5 2" xfId="29" xr:uid="{00000000-0005-0000-0000-00001C000000}"/>
    <cellStyle name="60% - Акцент6 2" xfId="30" xr:uid="{00000000-0005-0000-0000-00001D000000}"/>
    <cellStyle name="Акцент1 2" xfId="31" xr:uid="{00000000-0005-0000-0000-00001E000000}"/>
    <cellStyle name="Акцент2 2" xfId="32" xr:uid="{00000000-0005-0000-0000-00001F000000}"/>
    <cellStyle name="Акцент3 2" xfId="33" xr:uid="{00000000-0005-0000-0000-000020000000}"/>
    <cellStyle name="Акцент4 2" xfId="34" xr:uid="{00000000-0005-0000-0000-000021000000}"/>
    <cellStyle name="Акцент5 2" xfId="35" xr:uid="{00000000-0005-0000-0000-000022000000}"/>
    <cellStyle name="Акцент6 2" xfId="36" xr:uid="{00000000-0005-0000-0000-000023000000}"/>
    <cellStyle name="Ввод  2" xfId="37" xr:uid="{00000000-0005-0000-0000-000024000000}"/>
    <cellStyle name="Ввод  2 2" xfId="38" xr:uid="{00000000-0005-0000-0000-000025000000}"/>
    <cellStyle name="Вывод 2" xfId="39" xr:uid="{00000000-0005-0000-0000-000026000000}"/>
    <cellStyle name="Вывод 2 2" xfId="40" xr:uid="{00000000-0005-0000-0000-000027000000}"/>
    <cellStyle name="Вычисление 2" xfId="41" xr:uid="{00000000-0005-0000-0000-000028000000}"/>
    <cellStyle name="Вычисление 2 2" xfId="42" xr:uid="{00000000-0005-0000-0000-000029000000}"/>
    <cellStyle name="Гиперссылка" xfId="43" builtinId="8"/>
    <cellStyle name="Денежный" xfId="44" builtinId="4"/>
    <cellStyle name="Денежный 2" xfId="312" xr:uid="{00000000-0005-0000-0000-00002C000000}"/>
    <cellStyle name="Заголовок 1 2" xfId="45" xr:uid="{00000000-0005-0000-0000-00002D000000}"/>
    <cellStyle name="Заголовок 2 2" xfId="46" xr:uid="{00000000-0005-0000-0000-00002E000000}"/>
    <cellStyle name="Заголовок 3 2" xfId="47" xr:uid="{00000000-0005-0000-0000-00002F000000}"/>
    <cellStyle name="Заголовок 4 2" xfId="48" xr:uid="{00000000-0005-0000-0000-000030000000}"/>
    <cellStyle name="Итог 2" xfId="49" xr:uid="{00000000-0005-0000-0000-000031000000}"/>
    <cellStyle name="Итог 2 2" xfId="50" xr:uid="{00000000-0005-0000-0000-000032000000}"/>
    <cellStyle name="Контрольная ячейка 2" xfId="51" xr:uid="{00000000-0005-0000-0000-000033000000}"/>
    <cellStyle name="Название 2" xfId="52" xr:uid="{00000000-0005-0000-0000-000034000000}"/>
    <cellStyle name="Нейтральный 2" xfId="53" xr:uid="{00000000-0005-0000-0000-000035000000}"/>
    <cellStyle name="Обычный" xfId="0" builtinId="0"/>
    <cellStyle name="Обычный 10" xfId="54" xr:uid="{00000000-0005-0000-0000-000037000000}"/>
    <cellStyle name="Обычный 10 2" xfId="55" xr:uid="{00000000-0005-0000-0000-000038000000}"/>
    <cellStyle name="Обычный 10 2 2" xfId="56" xr:uid="{00000000-0005-0000-0000-000039000000}"/>
    <cellStyle name="Обычный 10 2 2 2" xfId="193" xr:uid="{00000000-0005-0000-0000-00003A000000}"/>
    <cellStyle name="Обычный 10 2 2 2 2" xfId="431" xr:uid="{00000000-0005-0000-0000-00003B000000}"/>
    <cellStyle name="Обычный 10 2 2 3" xfId="315" xr:uid="{00000000-0005-0000-0000-00003C000000}"/>
    <cellStyle name="Обычный 10 2 3" xfId="192" xr:uid="{00000000-0005-0000-0000-00003D000000}"/>
    <cellStyle name="Обычный 10 2 3 2" xfId="430" xr:uid="{00000000-0005-0000-0000-00003E000000}"/>
    <cellStyle name="Обычный 10 2 4" xfId="314" xr:uid="{00000000-0005-0000-0000-00003F000000}"/>
    <cellStyle name="Обычный 10 3" xfId="57" xr:uid="{00000000-0005-0000-0000-000040000000}"/>
    <cellStyle name="Обычный 10 3 2" xfId="194" xr:uid="{00000000-0005-0000-0000-000041000000}"/>
    <cellStyle name="Обычный 10 3 2 2" xfId="432" xr:uid="{00000000-0005-0000-0000-000042000000}"/>
    <cellStyle name="Обычный 10 3 3" xfId="316" xr:uid="{00000000-0005-0000-0000-000043000000}"/>
    <cellStyle name="Обычный 10 4" xfId="191" xr:uid="{00000000-0005-0000-0000-000044000000}"/>
    <cellStyle name="Обычный 10 4 2" xfId="429" xr:uid="{00000000-0005-0000-0000-000045000000}"/>
    <cellStyle name="Обычный 10 5" xfId="313" xr:uid="{00000000-0005-0000-0000-000046000000}"/>
    <cellStyle name="Обычный 11" xfId="58" xr:uid="{00000000-0005-0000-0000-000047000000}"/>
    <cellStyle name="Обычный 11 2" xfId="59" xr:uid="{00000000-0005-0000-0000-000048000000}"/>
    <cellStyle name="Обычный 11 2 2" xfId="60" xr:uid="{00000000-0005-0000-0000-000049000000}"/>
    <cellStyle name="Обычный 11 2 2 2" xfId="197" xr:uid="{00000000-0005-0000-0000-00004A000000}"/>
    <cellStyle name="Обычный 11 2 2 2 2" xfId="435" xr:uid="{00000000-0005-0000-0000-00004B000000}"/>
    <cellStyle name="Обычный 11 2 2 3" xfId="319" xr:uid="{00000000-0005-0000-0000-00004C000000}"/>
    <cellStyle name="Обычный 11 2 3" xfId="196" xr:uid="{00000000-0005-0000-0000-00004D000000}"/>
    <cellStyle name="Обычный 11 2 3 2" xfId="434" xr:uid="{00000000-0005-0000-0000-00004E000000}"/>
    <cellStyle name="Обычный 11 2 4" xfId="318" xr:uid="{00000000-0005-0000-0000-00004F000000}"/>
    <cellStyle name="Обычный 11 3" xfId="61" xr:uid="{00000000-0005-0000-0000-000050000000}"/>
    <cellStyle name="Обычный 11 3 2" xfId="198" xr:uid="{00000000-0005-0000-0000-000051000000}"/>
    <cellStyle name="Обычный 11 3 2 2" xfId="436" xr:uid="{00000000-0005-0000-0000-000052000000}"/>
    <cellStyle name="Обычный 11 3 3" xfId="320" xr:uid="{00000000-0005-0000-0000-000053000000}"/>
    <cellStyle name="Обычный 11 4" xfId="195" xr:uid="{00000000-0005-0000-0000-000054000000}"/>
    <cellStyle name="Обычный 11 4 2" xfId="433" xr:uid="{00000000-0005-0000-0000-000055000000}"/>
    <cellStyle name="Обычный 11 5" xfId="317" xr:uid="{00000000-0005-0000-0000-000056000000}"/>
    <cellStyle name="Обычный 12" xfId="62" xr:uid="{00000000-0005-0000-0000-000057000000}"/>
    <cellStyle name="Обычный 12 2" xfId="63" xr:uid="{00000000-0005-0000-0000-000058000000}"/>
    <cellStyle name="Обычный 12 2 2" xfId="64" xr:uid="{00000000-0005-0000-0000-000059000000}"/>
    <cellStyle name="Обычный 12 2 2 2" xfId="201" xr:uid="{00000000-0005-0000-0000-00005A000000}"/>
    <cellStyle name="Обычный 12 2 2 2 2" xfId="439" xr:uid="{00000000-0005-0000-0000-00005B000000}"/>
    <cellStyle name="Обычный 12 2 2 3" xfId="323" xr:uid="{00000000-0005-0000-0000-00005C000000}"/>
    <cellStyle name="Обычный 12 2 3" xfId="200" xr:uid="{00000000-0005-0000-0000-00005D000000}"/>
    <cellStyle name="Обычный 12 2 3 2" xfId="438" xr:uid="{00000000-0005-0000-0000-00005E000000}"/>
    <cellStyle name="Обычный 12 2 4" xfId="322" xr:uid="{00000000-0005-0000-0000-00005F000000}"/>
    <cellStyle name="Обычный 12 3" xfId="65" xr:uid="{00000000-0005-0000-0000-000060000000}"/>
    <cellStyle name="Обычный 12 3 2" xfId="202" xr:uid="{00000000-0005-0000-0000-000061000000}"/>
    <cellStyle name="Обычный 12 3 2 2" xfId="440" xr:uid="{00000000-0005-0000-0000-000062000000}"/>
    <cellStyle name="Обычный 12 3 3" xfId="324" xr:uid="{00000000-0005-0000-0000-000063000000}"/>
    <cellStyle name="Обычный 12 4" xfId="199" xr:uid="{00000000-0005-0000-0000-000064000000}"/>
    <cellStyle name="Обычный 12 4 2" xfId="437" xr:uid="{00000000-0005-0000-0000-000065000000}"/>
    <cellStyle name="Обычный 12 5" xfId="321" xr:uid="{00000000-0005-0000-0000-000066000000}"/>
    <cellStyle name="Обычный 13" xfId="66" xr:uid="{00000000-0005-0000-0000-000067000000}"/>
    <cellStyle name="Обычный 13 2" xfId="67" xr:uid="{00000000-0005-0000-0000-000068000000}"/>
    <cellStyle name="Обычный 13 2 2" xfId="68" xr:uid="{00000000-0005-0000-0000-000069000000}"/>
    <cellStyle name="Обычный 13 2 2 2" xfId="205" xr:uid="{00000000-0005-0000-0000-00006A000000}"/>
    <cellStyle name="Обычный 13 2 2 2 2" xfId="443" xr:uid="{00000000-0005-0000-0000-00006B000000}"/>
    <cellStyle name="Обычный 13 2 2 3" xfId="327" xr:uid="{00000000-0005-0000-0000-00006C000000}"/>
    <cellStyle name="Обычный 13 2 3" xfId="204" xr:uid="{00000000-0005-0000-0000-00006D000000}"/>
    <cellStyle name="Обычный 13 2 3 2" xfId="442" xr:uid="{00000000-0005-0000-0000-00006E000000}"/>
    <cellStyle name="Обычный 13 2 4" xfId="326" xr:uid="{00000000-0005-0000-0000-00006F000000}"/>
    <cellStyle name="Обычный 13 3" xfId="69" xr:uid="{00000000-0005-0000-0000-000070000000}"/>
    <cellStyle name="Обычный 13 3 2" xfId="206" xr:uid="{00000000-0005-0000-0000-000071000000}"/>
    <cellStyle name="Обычный 13 3 2 2" xfId="444" xr:uid="{00000000-0005-0000-0000-000072000000}"/>
    <cellStyle name="Обычный 13 3 3" xfId="328" xr:uid="{00000000-0005-0000-0000-000073000000}"/>
    <cellStyle name="Обычный 13 4" xfId="203" xr:uid="{00000000-0005-0000-0000-000074000000}"/>
    <cellStyle name="Обычный 13 4 2" xfId="441" xr:uid="{00000000-0005-0000-0000-000075000000}"/>
    <cellStyle name="Обычный 13 5" xfId="325" xr:uid="{00000000-0005-0000-0000-000076000000}"/>
    <cellStyle name="Обычный 14" xfId="70" xr:uid="{00000000-0005-0000-0000-000077000000}"/>
    <cellStyle name="Обычный 14 2" xfId="71" xr:uid="{00000000-0005-0000-0000-000078000000}"/>
    <cellStyle name="Обычный 14 2 2" xfId="208" xr:uid="{00000000-0005-0000-0000-000079000000}"/>
    <cellStyle name="Обычный 14 2 2 2" xfId="446" xr:uid="{00000000-0005-0000-0000-00007A000000}"/>
    <cellStyle name="Обычный 14 2 3" xfId="330" xr:uid="{00000000-0005-0000-0000-00007B000000}"/>
    <cellStyle name="Обычный 14 3" xfId="207" xr:uid="{00000000-0005-0000-0000-00007C000000}"/>
    <cellStyle name="Обычный 14 3 2" xfId="445" xr:uid="{00000000-0005-0000-0000-00007D000000}"/>
    <cellStyle name="Обычный 14 4" xfId="329" xr:uid="{00000000-0005-0000-0000-00007E000000}"/>
    <cellStyle name="Обычный 15" xfId="72" xr:uid="{00000000-0005-0000-0000-00007F000000}"/>
    <cellStyle name="Обычный 15 2" xfId="73" xr:uid="{00000000-0005-0000-0000-000080000000}"/>
    <cellStyle name="Обычный 15 2 2" xfId="210" xr:uid="{00000000-0005-0000-0000-000081000000}"/>
    <cellStyle name="Обычный 15 2 2 2" xfId="448" xr:uid="{00000000-0005-0000-0000-000082000000}"/>
    <cellStyle name="Обычный 15 2 3" xfId="332" xr:uid="{00000000-0005-0000-0000-000083000000}"/>
    <cellStyle name="Обычный 15 3" xfId="209" xr:uid="{00000000-0005-0000-0000-000084000000}"/>
    <cellStyle name="Обычный 15 3 2" xfId="447" xr:uid="{00000000-0005-0000-0000-000085000000}"/>
    <cellStyle name="Обычный 15 4" xfId="331" xr:uid="{00000000-0005-0000-0000-000086000000}"/>
    <cellStyle name="Обычный 16" xfId="74" xr:uid="{00000000-0005-0000-0000-000087000000}"/>
    <cellStyle name="Обычный 16 2" xfId="75" xr:uid="{00000000-0005-0000-0000-000088000000}"/>
    <cellStyle name="Обычный 16 2 2" xfId="212" xr:uid="{00000000-0005-0000-0000-000089000000}"/>
    <cellStyle name="Обычный 16 2 2 2" xfId="450" xr:uid="{00000000-0005-0000-0000-00008A000000}"/>
    <cellStyle name="Обычный 16 2 3" xfId="334" xr:uid="{00000000-0005-0000-0000-00008B000000}"/>
    <cellStyle name="Обычный 16 3" xfId="211" xr:uid="{00000000-0005-0000-0000-00008C000000}"/>
    <cellStyle name="Обычный 16 3 2" xfId="449" xr:uid="{00000000-0005-0000-0000-00008D000000}"/>
    <cellStyle name="Обычный 16 4" xfId="333" xr:uid="{00000000-0005-0000-0000-00008E000000}"/>
    <cellStyle name="Обычный 17" xfId="76" xr:uid="{00000000-0005-0000-0000-00008F000000}"/>
    <cellStyle name="Обычный 17 2" xfId="77" xr:uid="{00000000-0005-0000-0000-000090000000}"/>
    <cellStyle name="Обычный 17 2 2" xfId="214" xr:uid="{00000000-0005-0000-0000-000091000000}"/>
    <cellStyle name="Обычный 17 2 2 2" xfId="452" xr:uid="{00000000-0005-0000-0000-000092000000}"/>
    <cellStyle name="Обычный 17 2 3" xfId="336" xr:uid="{00000000-0005-0000-0000-000093000000}"/>
    <cellStyle name="Обычный 17 3" xfId="213" xr:uid="{00000000-0005-0000-0000-000094000000}"/>
    <cellStyle name="Обычный 17 3 2" xfId="451" xr:uid="{00000000-0005-0000-0000-000095000000}"/>
    <cellStyle name="Обычный 17 4" xfId="335" xr:uid="{00000000-0005-0000-0000-000096000000}"/>
    <cellStyle name="Обычный 18" xfId="78" xr:uid="{00000000-0005-0000-0000-000097000000}"/>
    <cellStyle name="Обычный 18 2" xfId="79" xr:uid="{00000000-0005-0000-0000-000098000000}"/>
    <cellStyle name="Обычный 18 2 2" xfId="216" xr:uid="{00000000-0005-0000-0000-000099000000}"/>
    <cellStyle name="Обычный 18 2 2 2" xfId="454" xr:uid="{00000000-0005-0000-0000-00009A000000}"/>
    <cellStyle name="Обычный 18 2 3" xfId="338" xr:uid="{00000000-0005-0000-0000-00009B000000}"/>
    <cellStyle name="Обычный 18 3" xfId="215" xr:uid="{00000000-0005-0000-0000-00009C000000}"/>
    <cellStyle name="Обычный 18 3 2" xfId="453" xr:uid="{00000000-0005-0000-0000-00009D000000}"/>
    <cellStyle name="Обычный 18 4" xfId="337" xr:uid="{00000000-0005-0000-0000-00009E000000}"/>
    <cellStyle name="Обычный 19" xfId="80" xr:uid="{00000000-0005-0000-0000-00009F000000}"/>
    <cellStyle name="Обычный 19 10" xfId="81" xr:uid="{00000000-0005-0000-0000-0000A0000000}"/>
    <cellStyle name="Обычный 19 10 2" xfId="82" xr:uid="{00000000-0005-0000-0000-0000A1000000}"/>
    <cellStyle name="Обычный 19 10 2 2" xfId="219" xr:uid="{00000000-0005-0000-0000-0000A2000000}"/>
    <cellStyle name="Обычный 19 10 2 2 2" xfId="457" xr:uid="{00000000-0005-0000-0000-0000A3000000}"/>
    <cellStyle name="Обычный 19 10 2 3" xfId="341" xr:uid="{00000000-0005-0000-0000-0000A4000000}"/>
    <cellStyle name="Обычный 19 10 3" xfId="218" xr:uid="{00000000-0005-0000-0000-0000A5000000}"/>
    <cellStyle name="Обычный 19 10 3 2" xfId="456" xr:uid="{00000000-0005-0000-0000-0000A6000000}"/>
    <cellStyle name="Обычный 19 10 4" xfId="340" xr:uid="{00000000-0005-0000-0000-0000A7000000}"/>
    <cellStyle name="Обычный 19 11" xfId="83" xr:uid="{00000000-0005-0000-0000-0000A8000000}"/>
    <cellStyle name="Обычный 19 11 2" xfId="84" xr:uid="{00000000-0005-0000-0000-0000A9000000}"/>
    <cellStyle name="Обычный 19 11 2 2" xfId="221" xr:uid="{00000000-0005-0000-0000-0000AA000000}"/>
    <cellStyle name="Обычный 19 11 2 2 2" xfId="459" xr:uid="{00000000-0005-0000-0000-0000AB000000}"/>
    <cellStyle name="Обычный 19 11 2 3" xfId="343" xr:uid="{00000000-0005-0000-0000-0000AC000000}"/>
    <cellStyle name="Обычный 19 11 3" xfId="220" xr:uid="{00000000-0005-0000-0000-0000AD000000}"/>
    <cellStyle name="Обычный 19 11 3 2" xfId="458" xr:uid="{00000000-0005-0000-0000-0000AE000000}"/>
    <cellStyle name="Обычный 19 11 4" xfId="342" xr:uid="{00000000-0005-0000-0000-0000AF000000}"/>
    <cellStyle name="Обычный 19 12" xfId="85" xr:uid="{00000000-0005-0000-0000-0000B0000000}"/>
    <cellStyle name="Обычный 19 12 2" xfId="222" xr:uid="{00000000-0005-0000-0000-0000B1000000}"/>
    <cellStyle name="Обычный 19 12 2 2" xfId="460" xr:uid="{00000000-0005-0000-0000-0000B2000000}"/>
    <cellStyle name="Обычный 19 12 3" xfId="344" xr:uid="{00000000-0005-0000-0000-0000B3000000}"/>
    <cellStyle name="Обычный 19 13" xfId="217" xr:uid="{00000000-0005-0000-0000-0000B4000000}"/>
    <cellStyle name="Обычный 19 13 2" xfId="455" xr:uid="{00000000-0005-0000-0000-0000B5000000}"/>
    <cellStyle name="Обычный 19 14" xfId="339" xr:uid="{00000000-0005-0000-0000-0000B6000000}"/>
    <cellStyle name="Обычный 19 2" xfId="86" xr:uid="{00000000-0005-0000-0000-0000B7000000}"/>
    <cellStyle name="Обычный 19 2 2" xfId="87" xr:uid="{00000000-0005-0000-0000-0000B8000000}"/>
    <cellStyle name="Обычный 19 2 2 2" xfId="224" xr:uid="{00000000-0005-0000-0000-0000B9000000}"/>
    <cellStyle name="Обычный 19 2 2 2 2" xfId="462" xr:uid="{00000000-0005-0000-0000-0000BA000000}"/>
    <cellStyle name="Обычный 19 2 2 3" xfId="346" xr:uid="{00000000-0005-0000-0000-0000BB000000}"/>
    <cellStyle name="Обычный 19 2 3" xfId="223" xr:uid="{00000000-0005-0000-0000-0000BC000000}"/>
    <cellStyle name="Обычный 19 2 3 2" xfId="461" xr:uid="{00000000-0005-0000-0000-0000BD000000}"/>
    <cellStyle name="Обычный 19 2 4" xfId="345" xr:uid="{00000000-0005-0000-0000-0000BE000000}"/>
    <cellStyle name="Обычный 19 3" xfId="88" xr:uid="{00000000-0005-0000-0000-0000BF000000}"/>
    <cellStyle name="Обычный 19 3 2" xfId="89" xr:uid="{00000000-0005-0000-0000-0000C0000000}"/>
    <cellStyle name="Обычный 19 3 2 2" xfId="226" xr:uid="{00000000-0005-0000-0000-0000C1000000}"/>
    <cellStyle name="Обычный 19 3 2 2 2" xfId="464" xr:uid="{00000000-0005-0000-0000-0000C2000000}"/>
    <cellStyle name="Обычный 19 3 2 3" xfId="348" xr:uid="{00000000-0005-0000-0000-0000C3000000}"/>
    <cellStyle name="Обычный 19 3 3" xfId="225" xr:uid="{00000000-0005-0000-0000-0000C4000000}"/>
    <cellStyle name="Обычный 19 3 3 2" xfId="463" xr:uid="{00000000-0005-0000-0000-0000C5000000}"/>
    <cellStyle name="Обычный 19 3 4" xfId="347" xr:uid="{00000000-0005-0000-0000-0000C6000000}"/>
    <cellStyle name="Обычный 19 4" xfId="90" xr:uid="{00000000-0005-0000-0000-0000C7000000}"/>
    <cellStyle name="Обычный 19 4 2" xfId="91" xr:uid="{00000000-0005-0000-0000-0000C8000000}"/>
    <cellStyle name="Обычный 19 4 2 2" xfId="228" xr:uid="{00000000-0005-0000-0000-0000C9000000}"/>
    <cellStyle name="Обычный 19 4 2 2 2" xfId="466" xr:uid="{00000000-0005-0000-0000-0000CA000000}"/>
    <cellStyle name="Обычный 19 4 2 3" xfId="350" xr:uid="{00000000-0005-0000-0000-0000CB000000}"/>
    <cellStyle name="Обычный 19 4 3" xfId="227" xr:uid="{00000000-0005-0000-0000-0000CC000000}"/>
    <cellStyle name="Обычный 19 4 3 2" xfId="465" xr:uid="{00000000-0005-0000-0000-0000CD000000}"/>
    <cellStyle name="Обычный 19 4 4" xfId="349" xr:uid="{00000000-0005-0000-0000-0000CE000000}"/>
    <cellStyle name="Обычный 19 5" xfId="92" xr:uid="{00000000-0005-0000-0000-0000CF000000}"/>
    <cellStyle name="Обычный 19 5 2" xfId="93" xr:uid="{00000000-0005-0000-0000-0000D0000000}"/>
    <cellStyle name="Обычный 19 5 2 2" xfId="230" xr:uid="{00000000-0005-0000-0000-0000D1000000}"/>
    <cellStyle name="Обычный 19 5 2 2 2" xfId="468" xr:uid="{00000000-0005-0000-0000-0000D2000000}"/>
    <cellStyle name="Обычный 19 5 2 3" xfId="352" xr:uid="{00000000-0005-0000-0000-0000D3000000}"/>
    <cellStyle name="Обычный 19 5 3" xfId="229" xr:uid="{00000000-0005-0000-0000-0000D4000000}"/>
    <cellStyle name="Обычный 19 5 3 2" xfId="467" xr:uid="{00000000-0005-0000-0000-0000D5000000}"/>
    <cellStyle name="Обычный 19 5 4" xfId="351" xr:uid="{00000000-0005-0000-0000-0000D6000000}"/>
    <cellStyle name="Обычный 19 6" xfId="94" xr:uid="{00000000-0005-0000-0000-0000D7000000}"/>
    <cellStyle name="Обычный 19 6 2" xfId="95" xr:uid="{00000000-0005-0000-0000-0000D8000000}"/>
    <cellStyle name="Обычный 19 6 2 2" xfId="232" xr:uid="{00000000-0005-0000-0000-0000D9000000}"/>
    <cellStyle name="Обычный 19 6 2 2 2" xfId="470" xr:uid="{00000000-0005-0000-0000-0000DA000000}"/>
    <cellStyle name="Обычный 19 6 2 3" xfId="354" xr:uid="{00000000-0005-0000-0000-0000DB000000}"/>
    <cellStyle name="Обычный 19 6 3" xfId="231" xr:uid="{00000000-0005-0000-0000-0000DC000000}"/>
    <cellStyle name="Обычный 19 6 3 2" xfId="469" xr:uid="{00000000-0005-0000-0000-0000DD000000}"/>
    <cellStyle name="Обычный 19 6 4" xfId="353" xr:uid="{00000000-0005-0000-0000-0000DE000000}"/>
    <cellStyle name="Обычный 19 7" xfId="96" xr:uid="{00000000-0005-0000-0000-0000DF000000}"/>
    <cellStyle name="Обычный 19 7 2" xfId="97" xr:uid="{00000000-0005-0000-0000-0000E0000000}"/>
    <cellStyle name="Обычный 19 7 2 2" xfId="234" xr:uid="{00000000-0005-0000-0000-0000E1000000}"/>
    <cellStyle name="Обычный 19 7 2 2 2" xfId="472" xr:uid="{00000000-0005-0000-0000-0000E2000000}"/>
    <cellStyle name="Обычный 19 7 2 3" xfId="356" xr:uid="{00000000-0005-0000-0000-0000E3000000}"/>
    <cellStyle name="Обычный 19 7 3" xfId="233" xr:uid="{00000000-0005-0000-0000-0000E4000000}"/>
    <cellStyle name="Обычный 19 7 3 2" xfId="471" xr:uid="{00000000-0005-0000-0000-0000E5000000}"/>
    <cellStyle name="Обычный 19 7 4" xfId="355" xr:uid="{00000000-0005-0000-0000-0000E6000000}"/>
    <cellStyle name="Обычный 19 8" xfId="98" xr:uid="{00000000-0005-0000-0000-0000E7000000}"/>
    <cellStyle name="Обычный 19 8 2" xfId="99" xr:uid="{00000000-0005-0000-0000-0000E8000000}"/>
    <cellStyle name="Обычный 19 8 2 2" xfId="236" xr:uid="{00000000-0005-0000-0000-0000E9000000}"/>
    <cellStyle name="Обычный 19 8 2 2 2" xfId="474" xr:uid="{00000000-0005-0000-0000-0000EA000000}"/>
    <cellStyle name="Обычный 19 8 2 3" xfId="358" xr:uid="{00000000-0005-0000-0000-0000EB000000}"/>
    <cellStyle name="Обычный 19 8 3" xfId="235" xr:uid="{00000000-0005-0000-0000-0000EC000000}"/>
    <cellStyle name="Обычный 19 8 3 2" xfId="473" xr:uid="{00000000-0005-0000-0000-0000ED000000}"/>
    <cellStyle name="Обычный 19 8 4" xfId="357" xr:uid="{00000000-0005-0000-0000-0000EE000000}"/>
    <cellStyle name="Обычный 19 9" xfId="100" xr:uid="{00000000-0005-0000-0000-0000EF000000}"/>
    <cellStyle name="Обычный 19 9 2" xfId="101" xr:uid="{00000000-0005-0000-0000-0000F0000000}"/>
    <cellStyle name="Обычный 19 9 2 2" xfId="238" xr:uid="{00000000-0005-0000-0000-0000F1000000}"/>
    <cellStyle name="Обычный 19 9 2 2 2" xfId="476" xr:uid="{00000000-0005-0000-0000-0000F2000000}"/>
    <cellStyle name="Обычный 19 9 2 3" xfId="360" xr:uid="{00000000-0005-0000-0000-0000F3000000}"/>
    <cellStyle name="Обычный 19 9 3" xfId="237" xr:uid="{00000000-0005-0000-0000-0000F4000000}"/>
    <cellStyle name="Обычный 19 9 3 2" xfId="475" xr:uid="{00000000-0005-0000-0000-0000F5000000}"/>
    <cellStyle name="Обычный 19 9 4" xfId="359" xr:uid="{00000000-0005-0000-0000-0000F6000000}"/>
    <cellStyle name="Обычный 2" xfId="102" xr:uid="{00000000-0005-0000-0000-0000F7000000}"/>
    <cellStyle name="Обычный 2 2" xfId="103" xr:uid="{00000000-0005-0000-0000-0000F8000000}"/>
    <cellStyle name="Обычный 2 3" xfId="104" xr:uid="{00000000-0005-0000-0000-0000F9000000}"/>
    <cellStyle name="Обычный 20" xfId="105" xr:uid="{00000000-0005-0000-0000-0000FA000000}"/>
    <cellStyle name="Обычный 20 2" xfId="106" xr:uid="{00000000-0005-0000-0000-0000FB000000}"/>
    <cellStyle name="Обычный 20 2 2" xfId="240" xr:uid="{00000000-0005-0000-0000-0000FC000000}"/>
    <cellStyle name="Обычный 20 2 2 2" xfId="478" xr:uid="{00000000-0005-0000-0000-0000FD000000}"/>
    <cellStyle name="Обычный 20 2 3" xfId="362" xr:uid="{00000000-0005-0000-0000-0000FE000000}"/>
    <cellStyle name="Обычный 20 3" xfId="239" xr:uid="{00000000-0005-0000-0000-0000FF000000}"/>
    <cellStyle name="Обычный 20 3 2" xfId="477" xr:uid="{00000000-0005-0000-0000-000000010000}"/>
    <cellStyle name="Обычный 20 4" xfId="361" xr:uid="{00000000-0005-0000-0000-000001010000}"/>
    <cellStyle name="Обычный 21" xfId="107" xr:uid="{00000000-0005-0000-0000-000002010000}"/>
    <cellStyle name="Обычный 21 2" xfId="108" xr:uid="{00000000-0005-0000-0000-000003010000}"/>
    <cellStyle name="Обычный 21 2 2" xfId="242" xr:uid="{00000000-0005-0000-0000-000004010000}"/>
    <cellStyle name="Обычный 21 2 2 2" xfId="480" xr:uid="{00000000-0005-0000-0000-000005010000}"/>
    <cellStyle name="Обычный 21 2 3" xfId="364" xr:uid="{00000000-0005-0000-0000-000006010000}"/>
    <cellStyle name="Обычный 21 3" xfId="241" xr:uid="{00000000-0005-0000-0000-000007010000}"/>
    <cellStyle name="Обычный 21 3 2" xfId="479" xr:uid="{00000000-0005-0000-0000-000008010000}"/>
    <cellStyle name="Обычный 21 4" xfId="363" xr:uid="{00000000-0005-0000-0000-000009010000}"/>
    <cellStyle name="Обычный 22" xfId="109" xr:uid="{00000000-0005-0000-0000-00000A010000}"/>
    <cellStyle name="Обычный 22 2" xfId="110" xr:uid="{00000000-0005-0000-0000-00000B010000}"/>
    <cellStyle name="Обычный 22 2 2" xfId="244" xr:uid="{00000000-0005-0000-0000-00000C010000}"/>
    <cellStyle name="Обычный 22 2 2 2" xfId="482" xr:uid="{00000000-0005-0000-0000-00000D010000}"/>
    <cellStyle name="Обычный 22 2 3" xfId="366" xr:uid="{00000000-0005-0000-0000-00000E010000}"/>
    <cellStyle name="Обычный 22 3" xfId="243" xr:uid="{00000000-0005-0000-0000-00000F010000}"/>
    <cellStyle name="Обычный 22 3 2" xfId="481" xr:uid="{00000000-0005-0000-0000-000010010000}"/>
    <cellStyle name="Обычный 22 4" xfId="365" xr:uid="{00000000-0005-0000-0000-000011010000}"/>
    <cellStyle name="Обычный 23" xfId="111" xr:uid="{00000000-0005-0000-0000-000012010000}"/>
    <cellStyle name="Обычный 23 2" xfId="112" xr:uid="{00000000-0005-0000-0000-000013010000}"/>
    <cellStyle name="Обычный 23 2 2" xfId="246" xr:uid="{00000000-0005-0000-0000-000014010000}"/>
    <cellStyle name="Обычный 23 2 2 2" xfId="484" xr:uid="{00000000-0005-0000-0000-000015010000}"/>
    <cellStyle name="Обычный 23 2 3" xfId="368" xr:uid="{00000000-0005-0000-0000-000016010000}"/>
    <cellStyle name="Обычный 23 3" xfId="245" xr:uid="{00000000-0005-0000-0000-000017010000}"/>
    <cellStyle name="Обычный 23 3 2" xfId="483" xr:uid="{00000000-0005-0000-0000-000018010000}"/>
    <cellStyle name="Обычный 23 4" xfId="367" xr:uid="{00000000-0005-0000-0000-000019010000}"/>
    <cellStyle name="Обычный 24" xfId="113" xr:uid="{00000000-0005-0000-0000-00001A010000}"/>
    <cellStyle name="Обычный 24 2" xfId="114" xr:uid="{00000000-0005-0000-0000-00001B010000}"/>
    <cellStyle name="Обычный 24 2 2" xfId="248" xr:uid="{00000000-0005-0000-0000-00001C010000}"/>
    <cellStyle name="Обычный 24 2 2 2" xfId="486" xr:uid="{00000000-0005-0000-0000-00001D010000}"/>
    <cellStyle name="Обычный 24 2 3" xfId="370" xr:uid="{00000000-0005-0000-0000-00001E010000}"/>
    <cellStyle name="Обычный 24 3" xfId="247" xr:uid="{00000000-0005-0000-0000-00001F010000}"/>
    <cellStyle name="Обычный 24 3 2" xfId="485" xr:uid="{00000000-0005-0000-0000-000020010000}"/>
    <cellStyle name="Обычный 24 4" xfId="369" xr:uid="{00000000-0005-0000-0000-000021010000}"/>
    <cellStyle name="Обычный 25" xfId="115" xr:uid="{00000000-0005-0000-0000-000022010000}"/>
    <cellStyle name="Обычный 26" xfId="116" xr:uid="{00000000-0005-0000-0000-000023010000}"/>
    <cellStyle name="Обычный 27" xfId="117" xr:uid="{00000000-0005-0000-0000-000024010000}"/>
    <cellStyle name="Обычный 27 2" xfId="118" xr:uid="{00000000-0005-0000-0000-000025010000}"/>
    <cellStyle name="Обычный 28" xfId="119" xr:uid="{00000000-0005-0000-0000-000026010000}"/>
    <cellStyle name="Обычный 28 2" xfId="249" xr:uid="{00000000-0005-0000-0000-000027010000}"/>
    <cellStyle name="Обычный 29" xfId="188" xr:uid="{00000000-0005-0000-0000-000028010000}"/>
    <cellStyle name="Обычный 29 2" xfId="251" xr:uid="{00000000-0005-0000-0000-000029010000}"/>
    <cellStyle name="Обычный 29 3" xfId="250" xr:uid="{00000000-0005-0000-0000-00002A010000}"/>
    <cellStyle name="Обычный 29 3 2" xfId="487" xr:uid="{00000000-0005-0000-0000-00002B010000}"/>
    <cellStyle name="Обычный 3" xfId="120" xr:uid="{00000000-0005-0000-0000-00002C010000}"/>
    <cellStyle name="Обычный 3 2" xfId="121" xr:uid="{00000000-0005-0000-0000-00002D010000}"/>
    <cellStyle name="Обычный 3 2 2" xfId="122" xr:uid="{00000000-0005-0000-0000-00002E010000}"/>
    <cellStyle name="Обычный 3 2 2 2" xfId="254" xr:uid="{00000000-0005-0000-0000-00002F010000}"/>
    <cellStyle name="Обычный 3 2 2 2 2" xfId="490" xr:uid="{00000000-0005-0000-0000-000030010000}"/>
    <cellStyle name="Обычный 3 2 2 3" xfId="373" xr:uid="{00000000-0005-0000-0000-000031010000}"/>
    <cellStyle name="Обычный 3 2 3" xfId="253" xr:uid="{00000000-0005-0000-0000-000032010000}"/>
    <cellStyle name="Обычный 3 2 3 2" xfId="489" xr:uid="{00000000-0005-0000-0000-000033010000}"/>
    <cellStyle name="Обычный 3 2 4" xfId="372" xr:uid="{00000000-0005-0000-0000-000034010000}"/>
    <cellStyle name="Обычный 3 3" xfId="123" xr:uid="{00000000-0005-0000-0000-000035010000}"/>
    <cellStyle name="Обычный 3 4" xfId="124" xr:uid="{00000000-0005-0000-0000-000036010000}"/>
    <cellStyle name="Обычный 3 4 2" xfId="255" xr:uid="{00000000-0005-0000-0000-000037010000}"/>
    <cellStyle name="Обычный 3 4 2 2" xfId="491" xr:uid="{00000000-0005-0000-0000-000038010000}"/>
    <cellStyle name="Обычный 3 4 3" xfId="374" xr:uid="{00000000-0005-0000-0000-000039010000}"/>
    <cellStyle name="Обычный 3 5" xfId="252" xr:uid="{00000000-0005-0000-0000-00003A010000}"/>
    <cellStyle name="Обычный 3 5 2" xfId="488" xr:uid="{00000000-0005-0000-0000-00003B010000}"/>
    <cellStyle name="Обычный 3 6" xfId="371" xr:uid="{00000000-0005-0000-0000-00003C010000}"/>
    <cellStyle name="Обычный 30" xfId="189" xr:uid="{00000000-0005-0000-0000-00003D010000}"/>
    <cellStyle name="Обычный 30 2" xfId="256" xr:uid="{00000000-0005-0000-0000-00003E010000}"/>
    <cellStyle name="Обычный 30 3" xfId="310" xr:uid="{00000000-0005-0000-0000-00003F010000}"/>
    <cellStyle name="Обычный 31" xfId="190" xr:uid="{00000000-0005-0000-0000-000040010000}"/>
    <cellStyle name="Обычный 31 2" xfId="428" xr:uid="{00000000-0005-0000-0000-000041010000}"/>
    <cellStyle name="Обычный 32" xfId="311" xr:uid="{00000000-0005-0000-0000-000042010000}"/>
    <cellStyle name="Обычный 33" xfId="546" xr:uid="{C1A7BBFE-32E7-45E7-81F0-976FB0D36A37}"/>
    <cellStyle name="Обычный 4" xfId="125" xr:uid="{00000000-0005-0000-0000-000043010000}"/>
    <cellStyle name="Обычный 5" xfId="126" xr:uid="{00000000-0005-0000-0000-000044010000}"/>
    <cellStyle name="Обычный 5 10" xfId="257" xr:uid="{00000000-0005-0000-0000-000045010000}"/>
    <cellStyle name="Обычный 5 10 2" xfId="492" xr:uid="{00000000-0005-0000-0000-000046010000}"/>
    <cellStyle name="Обычный 5 11" xfId="375" xr:uid="{00000000-0005-0000-0000-000047010000}"/>
    <cellStyle name="Обычный 5 2" xfId="127" xr:uid="{00000000-0005-0000-0000-000048010000}"/>
    <cellStyle name="Обычный 5 2 2" xfId="128" xr:uid="{00000000-0005-0000-0000-000049010000}"/>
    <cellStyle name="Обычный 5 2 2 2" xfId="259" xr:uid="{00000000-0005-0000-0000-00004A010000}"/>
    <cellStyle name="Обычный 5 2 2 2 2" xfId="494" xr:uid="{00000000-0005-0000-0000-00004B010000}"/>
    <cellStyle name="Обычный 5 2 2 3" xfId="377" xr:uid="{00000000-0005-0000-0000-00004C010000}"/>
    <cellStyle name="Обычный 5 2 3" xfId="258" xr:uid="{00000000-0005-0000-0000-00004D010000}"/>
    <cellStyle name="Обычный 5 2 3 2" xfId="493" xr:uid="{00000000-0005-0000-0000-00004E010000}"/>
    <cellStyle name="Обычный 5 2 4" xfId="376" xr:uid="{00000000-0005-0000-0000-00004F010000}"/>
    <cellStyle name="Обычный 5 3" xfId="129" xr:uid="{00000000-0005-0000-0000-000050010000}"/>
    <cellStyle name="Обычный 5 3 2" xfId="130" xr:uid="{00000000-0005-0000-0000-000051010000}"/>
    <cellStyle name="Обычный 5 3 2 2" xfId="261" xr:uid="{00000000-0005-0000-0000-000052010000}"/>
    <cellStyle name="Обычный 5 3 2 2 2" xfId="496" xr:uid="{00000000-0005-0000-0000-000053010000}"/>
    <cellStyle name="Обычный 5 3 2 3" xfId="379" xr:uid="{00000000-0005-0000-0000-000054010000}"/>
    <cellStyle name="Обычный 5 3 3" xfId="260" xr:uid="{00000000-0005-0000-0000-000055010000}"/>
    <cellStyle name="Обычный 5 3 3 2" xfId="495" xr:uid="{00000000-0005-0000-0000-000056010000}"/>
    <cellStyle name="Обычный 5 3 4" xfId="378" xr:uid="{00000000-0005-0000-0000-000057010000}"/>
    <cellStyle name="Обычный 5 4" xfId="131" xr:uid="{00000000-0005-0000-0000-000058010000}"/>
    <cellStyle name="Обычный 5 4 2" xfId="132" xr:uid="{00000000-0005-0000-0000-000059010000}"/>
    <cellStyle name="Обычный 5 4 2 2" xfId="263" xr:uid="{00000000-0005-0000-0000-00005A010000}"/>
    <cellStyle name="Обычный 5 4 2 2 2" xfId="498" xr:uid="{00000000-0005-0000-0000-00005B010000}"/>
    <cellStyle name="Обычный 5 4 2 3" xfId="381" xr:uid="{00000000-0005-0000-0000-00005C010000}"/>
    <cellStyle name="Обычный 5 4 3" xfId="262" xr:uid="{00000000-0005-0000-0000-00005D010000}"/>
    <cellStyle name="Обычный 5 4 3 2" xfId="497" xr:uid="{00000000-0005-0000-0000-00005E010000}"/>
    <cellStyle name="Обычный 5 4 4" xfId="380" xr:uid="{00000000-0005-0000-0000-00005F010000}"/>
    <cellStyle name="Обычный 5 5" xfId="133" xr:uid="{00000000-0005-0000-0000-000060010000}"/>
    <cellStyle name="Обычный 5 5 2" xfId="134" xr:uid="{00000000-0005-0000-0000-000061010000}"/>
    <cellStyle name="Обычный 5 5 2 2" xfId="265" xr:uid="{00000000-0005-0000-0000-000062010000}"/>
    <cellStyle name="Обычный 5 5 2 2 2" xfId="500" xr:uid="{00000000-0005-0000-0000-000063010000}"/>
    <cellStyle name="Обычный 5 5 2 3" xfId="383" xr:uid="{00000000-0005-0000-0000-000064010000}"/>
    <cellStyle name="Обычный 5 5 3" xfId="264" xr:uid="{00000000-0005-0000-0000-000065010000}"/>
    <cellStyle name="Обычный 5 5 3 2" xfId="499" xr:uid="{00000000-0005-0000-0000-000066010000}"/>
    <cellStyle name="Обычный 5 5 4" xfId="382" xr:uid="{00000000-0005-0000-0000-000067010000}"/>
    <cellStyle name="Обычный 5 6" xfId="135" xr:uid="{00000000-0005-0000-0000-000068010000}"/>
    <cellStyle name="Обычный 5 6 2" xfId="136" xr:uid="{00000000-0005-0000-0000-000069010000}"/>
    <cellStyle name="Обычный 5 6 2 2" xfId="267" xr:uid="{00000000-0005-0000-0000-00006A010000}"/>
    <cellStyle name="Обычный 5 6 2 2 2" xfId="502" xr:uid="{00000000-0005-0000-0000-00006B010000}"/>
    <cellStyle name="Обычный 5 6 2 3" xfId="385" xr:uid="{00000000-0005-0000-0000-00006C010000}"/>
    <cellStyle name="Обычный 5 6 3" xfId="266" xr:uid="{00000000-0005-0000-0000-00006D010000}"/>
    <cellStyle name="Обычный 5 6 3 2" xfId="501" xr:uid="{00000000-0005-0000-0000-00006E010000}"/>
    <cellStyle name="Обычный 5 6 4" xfId="384" xr:uid="{00000000-0005-0000-0000-00006F010000}"/>
    <cellStyle name="Обычный 5 7" xfId="137" xr:uid="{00000000-0005-0000-0000-000070010000}"/>
    <cellStyle name="Обычный 5 7 2" xfId="138" xr:uid="{00000000-0005-0000-0000-000071010000}"/>
    <cellStyle name="Обычный 5 7 2 2" xfId="269" xr:uid="{00000000-0005-0000-0000-000072010000}"/>
    <cellStyle name="Обычный 5 7 2 2 2" xfId="504" xr:uid="{00000000-0005-0000-0000-000073010000}"/>
    <cellStyle name="Обычный 5 7 2 3" xfId="387" xr:uid="{00000000-0005-0000-0000-000074010000}"/>
    <cellStyle name="Обычный 5 7 3" xfId="268" xr:uid="{00000000-0005-0000-0000-000075010000}"/>
    <cellStyle name="Обычный 5 7 3 2" xfId="503" xr:uid="{00000000-0005-0000-0000-000076010000}"/>
    <cellStyle name="Обычный 5 7 4" xfId="386" xr:uid="{00000000-0005-0000-0000-000077010000}"/>
    <cellStyle name="Обычный 5 8" xfId="139" xr:uid="{00000000-0005-0000-0000-000078010000}"/>
    <cellStyle name="Обычный 5 8 10" xfId="140" xr:uid="{00000000-0005-0000-0000-000079010000}"/>
    <cellStyle name="Обычный 5 8 10 2" xfId="141" xr:uid="{00000000-0005-0000-0000-00007A010000}"/>
    <cellStyle name="Обычный 5 8 10 2 2" xfId="272" xr:uid="{00000000-0005-0000-0000-00007B010000}"/>
    <cellStyle name="Обычный 5 8 10 2 2 2" xfId="507" xr:uid="{00000000-0005-0000-0000-00007C010000}"/>
    <cellStyle name="Обычный 5 8 10 2 3" xfId="390" xr:uid="{00000000-0005-0000-0000-00007D010000}"/>
    <cellStyle name="Обычный 5 8 10 3" xfId="271" xr:uid="{00000000-0005-0000-0000-00007E010000}"/>
    <cellStyle name="Обычный 5 8 10 3 2" xfId="506" xr:uid="{00000000-0005-0000-0000-00007F010000}"/>
    <cellStyle name="Обычный 5 8 10 4" xfId="389" xr:uid="{00000000-0005-0000-0000-000080010000}"/>
    <cellStyle name="Обычный 5 8 11" xfId="142" xr:uid="{00000000-0005-0000-0000-000081010000}"/>
    <cellStyle name="Обычный 5 8 11 2" xfId="143" xr:uid="{00000000-0005-0000-0000-000082010000}"/>
    <cellStyle name="Обычный 5 8 11 2 2" xfId="274" xr:uid="{00000000-0005-0000-0000-000083010000}"/>
    <cellStyle name="Обычный 5 8 11 2 2 2" xfId="509" xr:uid="{00000000-0005-0000-0000-000084010000}"/>
    <cellStyle name="Обычный 5 8 11 2 3" xfId="392" xr:uid="{00000000-0005-0000-0000-000085010000}"/>
    <cellStyle name="Обычный 5 8 11 3" xfId="273" xr:uid="{00000000-0005-0000-0000-000086010000}"/>
    <cellStyle name="Обычный 5 8 11 3 2" xfId="508" xr:uid="{00000000-0005-0000-0000-000087010000}"/>
    <cellStyle name="Обычный 5 8 11 4" xfId="391" xr:uid="{00000000-0005-0000-0000-000088010000}"/>
    <cellStyle name="Обычный 5 8 12" xfId="144" xr:uid="{00000000-0005-0000-0000-000089010000}"/>
    <cellStyle name="Обычный 5 8 12 2" xfId="275" xr:uid="{00000000-0005-0000-0000-00008A010000}"/>
    <cellStyle name="Обычный 5 8 12 2 2" xfId="510" xr:uid="{00000000-0005-0000-0000-00008B010000}"/>
    <cellStyle name="Обычный 5 8 12 3" xfId="393" xr:uid="{00000000-0005-0000-0000-00008C010000}"/>
    <cellStyle name="Обычный 5 8 13" xfId="270" xr:uid="{00000000-0005-0000-0000-00008D010000}"/>
    <cellStyle name="Обычный 5 8 13 2" xfId="505" xr:uid="{00000000-0005-0000-0000-00008E010000}"/>
    <cellStyle name="Обычный 5 8 14" xfId="388" xr:uid="{00000000-0005-0000-0000-00008F010000}"/>
    <cellStyle name="Обычный 5 8 2" xfId="145" xr:uid="{00000000-0005-0000-0000-000090010000}"/>
    <cellStyle name="Обычный 5 8 2 2" xfId="146" xr:uid="{00000000-0005-0000-0000-000091010000}"/>
    <cellStyle name="Обычный 5 8 2 2 2" xfId="277" xr:uid="{00000000-0005-0000-0000-000092010000}"/>
    <cellStyle name="Обычный 5 8 2 2 2 2" xfId="512" xr:uid="{00000000-0005-0000-0000-000093010000}"/>
    <cellStyle name="Обычный 5 8 2 2 3" xfId="395" xr:uid="{00000000-0005-0000-0000-000094010000}"/>
    <cellStyle name="Обычный 5 8 2 3" xfId="276" xr:uid="{00000000-0005-0000-0000-000095010000}"/>
    <cellStyle name="Обычный 5 8 2 3 2" xfId="511" xr:uid="{00000000-0005-0000-0000-000096010000}"/>
    <cellStyle name="Обычный 5 8 2 4" xfId="394" xr:uid="{00000000-0005-0000-0000-000097010000}"/>
    <cellStyle name="Обычный 5 8 3" xfId="147" xr:uid="{00000000-0005-0000-0000-000098010000}"/>
    <cellStyle name="Обычный 5 8 3 2" xfId="148" xr:uid="{00000000-0005-0000-0000-000099010000}"/>
    <cellStyle name="Обычный 5 8 3 2 2" xfId="279" xr:uid="{00000000-0005-0000-0000-00009A010000}"/>
    <cellStyle name="Обычный 5 8 3 2 2 2" xfId="514" xr:uid="{00000000-0005-0000-0000-00009B010000}"/>
    <cellStyle name="Обычный 5 8 3 2 3" xfId="397" xr:uid="{00000000-0005-0000-0000-00009C010000}"/>
    <cellStyle name="Обычный 5 8 3 3" xfId="278" xr:uid="{00000000-0005-0000-0000-00009D010000}"/>
    <cellStyle name="Обычный 5 8 3 3 2" xfId="513" xr:uid="{00000000-0005-0000-0000-00009E010000}"/>
    <cellStyle name="Обычный 5 8 3 4" xfId="396" xr:uid="{00000000-0005-0000-0000-00009F010000}"/>
    <cellStyle name="Обычный 5 8 4" xfId="149" xr:uid="{00000000-0005-0000-0000-0000A0010000}"/>
    <cellStyle name="Обычный 5 8 4 2" xfId="150" xr:uid="{00000000-0005-0000-0000-0000A1010000}"/>
    <cellStyle name="Обычный 5 8 4 2 2" xfId="281" xr:uid="{00000000-0005-0000-0000-0000A2010000}"/>
    <cellStyle name="Обычный 5 8 4 2 2 2" xfId="516" xr:uid="{00000000-0005-0000-0000-0000A3010000}"/>
    <cellStyle name="Обычный 5 8 4 2 3" xfId="399" xr:uid="{00000000-0005-0000-0000-0000A4010000}"/>
    <cellStyle name="Обычный 5 8 4 3" xfId="280" xr:uid="{00000000-0005-0000-0000-0000A5010000}"/>
    <cellStyle name="Обычный 5 8 4 3 2" xfId="515" xr:uid="{00000000-0005-0000-0000-0000A6010000}"/>
    <cellStyle name="Обычный 5 8 4 4" xfId="398" xr:uid="{00000000-0005-0000-0000-0000A7010000}"/>
    <cellStyle name="Обычный 5 8 5" xfId="151" xr:uid="{00000000-0005-0000-0000-0000A8010000}"/>
    <cellStyle name="Обычный 5 8 5 2" xfId="152" xr:uid="{00000000-0005-0000-0000-0000A9010000}"/>
    <cellStyle name="Обычный 5 8 5 2 2" xfId="283" xr:uid="{00000000-0005-0000-0000-0000AA010000}"/>
    <cellStyle name="Обычный 5 8 5 2 2 2" xfId="518" xr:uid="{00000000-0005-0000-0000-0000AB010000}"/>
    <cellStyle name="Обычный 5 8 5 2 3" xfId="401" xr:uid="{00000000-0005-0000-0000-0000AC010000}"/>
    <cellStyle name="Обычный 5 8 5 3" xfId="282" xr:uid="{00000000-0005-0000-0000-0000AD010000}"/>
    <cellStyle name="Обычный 5 8 5 3 2" xfId="517" xr:uid="{00000000-0005-0000-0000-0000AE010000}"/>
    <cellStyle name="Обычный 5 8 5 4" xfId="400" xr:uid="{00000000-0005-0000-0000-0000AF010000}"/>
    <cellStyle name="Обычный 5 8 6" xfId="153" xr:uid="{00000000-0005-0000-0000-0000B0010000}"/>
    <cellStyle name="Обычный 5 8 6 2" xfId="154" xr:uid="{00000000-0005-0000-0000-0000B1010000}"/>
    <cellStyle name="Обычный 5 8 6 2 2" xfId="285" xr:uid="{00000000-0005-0000-0000-0000B2010000}"/>
    <cellStyle name="Обычный 5 8 6 2 2 2" xfId="520" xr:uid="{00000000-0005-0000-0000-0000B3010000}"/>
    <cellStyle name="Обычный 5 8 6 2 3" xfId="403" xr:uid="{00000000-0005-0000-0000-0000B4010000}"/>
    <cellStyle name="Обычный 5 8 6 3" xfId="284" xr:uid="{00000000-0005-0000-0000-0000B5010000}"/>
    <cellStyle name="Обычный 5 8 6 3 2" xfId="519" xr:uid="{00000000-0005-0000-0000-0000B6010000}"/>
    <cellStyle name="Обычный 5 8 6 4" xfId="402" xr:uid="{00000000-0005-0000-0000-0000B7010000}"/>
    <cellStyle name="Обычный 5 8 7" xfId="155" xr:uid="{00000000-0005-0000-0000-0000B8010000}"/>
    <cellStyle name="Обычный 5 8 7 2" xfId="156" xr:uid="{00000000-0005-0000-0000-0000B9010000}"/>
    <cellStyle name="Обычный 5 8 7 2 2" xfId="287" xr:uid="{00000000-0005-0000-0000-0000BA010000}"/>
    <cellStyle name="Обычный 5 8 7 2 2 2" xfId="522" xr:uid="{00000000-0005-0000-0000-0000BB010000}"/>
    <cellStyle name="Обычный 5 8 7 2 3" xfId="405" xr:uid="{00000000-0005-0000-0000-0000BC010000}"/>
    <cellStyle name="Обычный 5 8 7 3" xfId="286" xr:uid="{00000000-0005-0000-0000-0000BD010000}"/>
    <cellStyle name="Обычный 5 8 7 3 2" xfId="521" xr:uid="{00000000-0005-0000-0000-0000BE010000}"/>
    <cellStyle name="Обычный 5 8 7 4" xfId="404" xr:uid="{00000000-0005-0000-0000-0000BF010000}"/>
    <cellStyle name="Обычный 5 8 8" xfId="157" xr:uid="{00000000-0005-0000-0000-0000C0010000}"/>
    <cellStyle name="Обычный 5 8 8 2" xfId="158" xr:uid="{00000000-0005-0000-0000-0000C1010000}"/>
    <cellStyle name="Обычный 5 8 8 2 2" xfId="289" xr:uid="{00000000-0005-0000-0000-0000C2010000}"/>
    <cellStyle name="Обычный 5 8 8 2 2 2" xfId="524" xr:uid="{00000000-0005-0000-0000-0000C3010000}"/>
    <cellStyle name="Обычный 5 8 8 2 3" xfId="407" xr:uid="{00000000-0005-0000-0000-0000C4010000}"/>
    <cellStyle name="Обычный 5 8 8 3" xfId="288" xr:uid="{00000000-0005-0000-0000-0000C5010000}"/>
    <cellStyle name="Обычный 5 8 8 3 2" xfId="523" xr:uid="{00000000-0005-0000-0000-0000C6010000}"/>
    <cellStyle name="Обычный 5 8 8 4" xfId="406" xr:uid="{00000000-0005-0000-0000-0000C7010000}"/>
    <cellStyle name="Обычный 5 8 9" xfId="159" xr:uid="{00000000-0005-0000-0000-0000C8010000}"/>
    <cellStyle name="Обычный 5 8 9 2" xfId="160" xr:uid="{00000000-0005-0000-0000-0000C9010000}"/>
    <cellStyle name="Обычный 5 8 9 2 2" xfId="291" xr:uid="{00000000-0005-0000-0000-0000CA010000}"/>
    <cellStyle name="Обычный 5 8 9 2 2 2" xfId="526" xr:uid="{00000000-0005-0000-0000-0000CB010000}"/>
    <cellStyle name="Обычный 5 8 9 2 3" xfId="409" xr:uid="{00000000-0005-0000-0000-0000CC010000}"/>
    <cellStyle name="Обычный 5 8 9 3" xfId="290" xr:uid="{00000000-0005-0000-0000-0000CD010000}"/>
    <cellStyle name="Обычный 5 8 9 3 2" xfId="525" xr:uid="{00000000-0005-0000-0000-0000CE010000}"/>
    <cellStyle name="Обычный 5 8 9 4" xfId="408" xr:uid="{00000000-0005-0000-0000-0000CF010000}"/>
    <cellStyle name="Обычный 5 9" xfId="161" xr:uid="{00000000-0005-0000-0000-0000D0010000}"/>
    <cellStyle name="Обычный 5 9 2" xfId="292" xr:uid="{00000000-0005-0000-0000-0000D1010000}"/>
    <cellStyle name="Обычный 5 9 2 2" xfId="527" xr:uid="{00000000-0005-0000-0000-0000D2010000}"/>
    <cellStyle name="Обычный 5 9 3" xfId="410" xr:uid="{00000000-0005-0000-0000-0000D3010000}"/>
    <cellStyle name="Обычный 6" xfId="162" xr:uid="{00000000-0005-0000-0000-0000D4010000}"/>
    <cellStyle name="Обычный 6 2" xfId="163" xr:uid="{00000000-0005-0000-0000-0000D5010000}"/>
    <cellStyle name="Обычный 6 2 2" xfId="164" xr:uid="{00000000-0005-0000-0000-0000D6010000}"/>
    <cellStyle name="Обычный 6 2 2 2" xfId="295" xr:uid="{00000000-0005-0000-0000-0000D7010000}"/>
    <cellStyle name="Обычный 6 2 2 2 2" xfId="530" xr:uid="{00000000-0005-0000-0000-0000D8010000}"/>
    <cellStyle name="Обычный 6 2 2 3" xfId="413" xr:uid="{00000000-0005-0000-0000-0000D9010000}"/>
    <cellStyle name="Обычный 6 2 3" xfId="294" xr:uid="{00000000-0005-0000-0000-0000DA010000}"/>
    <cellStyle name="Обычный 6 2 3 2" xfId="529" xr:uid="{00000000-0005-0000-0000-0000DB010000}"/>
    <cellStyle name="Обычный 6 2 4" xfId="412" xr:uid="{00000000-0005-0000-0000-0000DC010000}"/>
    <cellStyle name="Обычный 6 3" xfId="165" xr:uid="{00000000-0005-0000-0000-0000DD010000}"/>
    <cellStyle name="Обычный 6 3 2" xfId="296" xr:uid="{00000000-0005-0000-0000-0000DE010000}"/>
    <cellStyle name="Обычный 6 3 2 2" xfId="531" xr:uid="{00000000-0005-0000-0000-0000DF010000}"/>
    <cellStyle name="Обычный 6 3 3" xfId="414" xr:uid="{00000000-0005-0000-0000-0000E0010000}"/>
    <cellStyle name="Обычный 6 4" xfId="293" xr:uid="{00000000-0005-0000-0000-0000E1010000}"/>
    <cellStyle name="Обычный 6 4 2" xfId="528" xr:uid="{00000000-0005-0000-0000-0000E2010000}"/>
    <cellStyle name="Обычный 6 5" xfId="411" xr:uid="{00000000-0005-0000-0000-0000E3010000}"/>
    <cellStyle name="Обычный 7" xfId="166" xr:uid="{00000000-0005-0000-0000-0000E4010000}"/>
    <cellStyle name="Обычный 7 2" xfId="167" xr:uid="{00000000-0005-0000-0000-0000E5010000}"/>
    <cellStyle name="Обычный 7 2 2" xfId="168" xr:uid="{00000000-0005-0000-0000-0000E6010000}"/>
    <cellStyle name="Обычный 7 2 2 2" xfId="299" xr:uid="{00000000-0005-0000-0000-0000E7010000}"/>
    <cellStyle name="Обычный 7 2 2 2 2" xfId="534" xr:uid="{00000000-0005-0000-0000-0000E8010000}"/>
    <cellStyle name="Обычный 7 2 2 3" xfId="417" xr:uid="{00000000-0005-0000-0000-0000E9010000}"/>
    <cellStyle name="Обычный 7 2 3" xfId="298" xr:uid="{00000000-0005-0000-0000-0000EA010000}"/>
    <cellStyle name="Обычный 7 2 3 2" xfId="533" xr:uid="{00000000-0005-0000-0000-0000EB010000}"/>
    <cellStyle name="Обычный 7 2 4" xfId="416" xr:uid="{00000000-0005-0000-0000-0000EC010000}"/>
    <cellStyle name="Обычный 7 3" xfId="169" xr:uid="{00000000-0005-0000-0000-0000ED010000}"/>
    <cellStyle name="Обычный 7 3 2" xfId="300" xr:uid="{00000000-0005-0000-0000-0000EE010000}"/>
    <cellStyle name="Обычный 7 3 2 2" xfId="535" xr:uid="{00000000-0005-0000-0000-0000EF010000}"/>
    <cellStyle name="Обычный 7 3 3" xfId="418" xr:uid="{00000000-0005-0000-0000-0000F0010000}"/>
    <cellStyle name="Обычный 7 4" xfId="297" xr:uid="{00000000-0005-0000-0000-0000F1010000}"/>
    <cellStyle name="Обычный 7 4 2" xfId="532" xr:uid="{00000000-0005-0000-0000-0000F2010000}"/>
    <cellStyle name="Обычный 7 5" xfId="415" xr:uid="{00000000-0005-0000-0000-0000F3010000}"/>
    <cellStyle name="Обычный 8" xfId="170" xr:uid="{00000000-0005-0000-0000-0000F4010000}"/>
    <cellStyle name="Обычный 8 2" xfId="171" xr:uid="{00000000-0005-0000-0000-0000F5010000}"/>
    <cellStyle name="Обычный 8 2 2" xfId="172" xr:uid="{00000000-0005-0000-0000-0000F6010000}"/>
    <cellStyle name="Обычный 8 2 2 2" xfId="303" xr:uid="{00000000-0005-0000-0000-0000F7010000}"/>
    <cellStyle name="Обычный 8 2 2 2 2" xfId="538" xr:uid="{00000000-0005-0000-0000-0000F8010000}"/>
    <cellStyle name="Обычный 8 2 2 3" xfId="421" xr:uid="{00000000-0005-0000-0000-0000F9010000}"/>
    <cellStyle name="Обычный 8 2 3" xfId="302" xr:uid="{00000000-0005-0000-0000-0000FA010000}"/>
    <cellStyle name="Обычный 8 2 3 2" xfId="537" xr:uid="{00000000-0005-0000-0000-0000FB010000}"/>
    <cellStyle name="Обычный 8 2 4" xfId="420" xr:uid="{00000000-0005-0000-0000-0000FC010000}"/>
    <cellStyle name="Обычный 8 3" xfId="173" xr:uid="{00000000-0005-0000-0000-0000FD010000}"/>
    <cellStyle name="Обычный 8 3 2" xfId="304" xr:uid="{00000000-0005-0000-0000-0000FE010000}"/>
    <cellStyle name="Обычный 8 3 2 2" xfId="539" xr:uid="{00000000-0005-0000-0000-0000FF010000}"/>
    <cellStyle name="Обычный 8 3 3" xfId="422" xr:uid="{00000000-0005-0000-0000-000000020000}"/>
    <cellStyle name="Обычный 8 4" xfId="301" xr:uid="{00000000-0005-0000-0000-000001020000}"/>
    <cellStyle name="Обычный 8 4 2" xfId="536" xr:uid="{00000000-0005-0000-0000-000002020000}"/>
    <cellStyle name="Обычный 8 5" xfId="419" xr:uid="{00000000-0005-0000-0000-000003020000}"/>
    <cellStyle name="Обычный 9" xfId="174" xr:uid="{00000000-0005-0000-0000-000004020000}"/>
    <cellStyle name="Обычный 9 2" xfId="175" xr:uid="{00000000-0005-0000-0000-000005020000}"/>
    <cellStyle name="Обычный 9 2 2" xfId="176" xr:uid="{00000000-0005-0000-0000-000006020000}"/>
    <cellStyle name="Обычный 9 2 2 2" xfId="307" xr:uid="{00000000-0005-0000-0000-000007020000}"/>
    <cellStyle name="Обычный 9 2 2 2 2" xfId="542" xr:uid="{00000000-0005-0000-0000-000008020000}"/>
    <cellStyle name="Обычный 9 2 2 3" xfId="425" xr:uid="{00000000-0005-0000-0000-000009020000}"/>
    <cellStyle name="Обычный 9 2 3" xfId="306" xr:uid="{00000000-0005-0000-0000-00000A020000}"/>
    <cellStyle name="Обычный 9 2 3 2" xfId="541" xr:uid="{00000000-0005-0000-0000-00000B020000}"/>
    <cellStyle name="Обычный 9 2 4" xfId="424" xr:uid="{00000000-0005-0000-0000-00000C020000}"/>
    <cellStyle name="Обычный 9 3" xfId="177" xr:uid="{00000000-0005-0000-0000-00000D020000}"/>
    <cellStyle name="Обычный 9 3 2" xfId="308" xr:uid="{00000000-0005-0000-0000-00000E020000}"/>
    <cellStyle name="Обычный 9 3 2 2" xfId="543" xr:uid="{00000000-0005-0000-0000-00000F020000}"/>
    <cellStyle name="Обычный 9 3 3" xfId="426" xr:uid="{00000000-0005-0000-0000-000010020000}"/>
    <cellStyle name="Обычный 9 4" xfId="305" xr:uid="{00000000-0005-0000-0000-000011020000}"/>
    <cellStyle name="Обычный 9 4 2" xfId="540" xr:uid="{00000000-0005-0000-0000-000012020000}"/>
    <cellStyle name="Обычный 9 5" xfId="423" xr:uid="{00000000-0005-0000-0000-000013020000}"/>
    <cellStyle name="Плохой 2" xfId="178" xr:uid="{00000000-0005-0000-0000-000014020000}"/>
    <cellStyle name="Пояснение 2" xfId="179" xr:uid="{00000000-0005-0000-0000-000015020000}"/>
    <cellStyle name="Примечание 2" xfId="180" xr:uid="{00000000-0005-0000-0000-000016020000}"/>
    <cellStyle name="Примечание 2 2" xfId="181" xr:uid="{00000000-0005-0000-0000-000017020000}"/>
    <cellStyle name="Процентный" xfId="182" builtinId="5"/>
    <cellStyle name="Связанная ячейка 2" xfId="183" xr:uid="{00000000-0005-0000-0000-000019020000}"/>
    <cellStyle name="Стиль 1" xfId="184" xr:uid="{00000000-0005-0000-0000-00001A020000}"/>
    <cellStyle name="Текст предупреждения 2" xfId="185" xr:uid="{00000000-0005-0000-0000-00001B020000}"/>
    <cellStyle name="Финансовый" xfId="545" builtinId="3"/>
    <cellStyle name="Финансовый 2" xfId="309" xr:uid="{00000000-0005-0000-0000-00001D020000}"/>
    <cellStyle name="Финансовый 2 2" xfId="544" xr:uid="{00000000-0005-0000-0000-00001E020000}"/>
    <cellStyle name="Финансовый 3" xfId="427" xr:uid="{00000000-0005-0000-0000-00001F020000}"/>
    <cellStyle name="Хороший 2" xfId="186" xr:uid="{00000000-0005-0000-0000-000020020000}"/>
    <cellStyle name="常规_Invoice No  W081191GL(Rev1)" xfId="187" xr:uid="{00000000-0005-0000-0000-000021020000}"/>
  </cellStyles>
  <dxfs count="84"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rgb="FFC90332"/>
      </font>
      <fill>
        <patternFill>
          <bgColor rgb="FFFFC7CE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</font>
      <fill>
        <patternFill patternType="solid">
          <bgColor rgb="FFF9EEED"/>
        </patternFill>
      </fill>
    </dxf>
    <dxf>
      <font>
        <b/>
        <i val="0"/>
        <strike val="0"/>
        <color rgb="FFCC0000"/>
      </font>
      <fill>
        <patternFill>
          <bgColor rgb="FFFFD5D5"/>
        </patternFill>
      </fill>
    </dxf>
    <dxf>
      <font>
        <b/>
        <i val="0"/>
        <color rgb="FFFFC7CE"/>
      </font>
      <fill>
        <patternFill>
          <bgColor theme="0" tint="-0.499984740745262"/>
        </patternFill>
      </fill>
    </dxf>
    <dxf>
      <font>
        <color theme="0"/>
      </font>
    </dxf>
    <dxf>
      <font>
        <color auto="1"/>
      </font>
      <fill>
        <patternFill patternType="none">
          <bgColor auto="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C7CE"/>
      <color rgb="FFFFD5D5"/>
      <color rgb="FFE68E94"/>
      <color rgb="FFC90332"/>
      <color rgb="FFF9EEED"/>
      <color rgb="FFE0727A"/>
      <color rgb="FFFFD6E2"/>
      <color rgb="FFCC0000"/>
      <color rgb="FFFF6565"/>
      <color rgb="FFE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4" dropStyle="combo" dx="16" fmlaLink="$H$5" fmlaRange="$I$1:$I$4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mailto:info@irbis-td.ru?subject=&#1047;&#1072;&#1082;&#1072;&#1079;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3.png"/><Relationship Id="rId13" Type="http://schemas.openxmlformats.org/officeDocument/2006/relationships/image" Target="../media/image278.png"/><Relationship Id="rId18" Type="http://schemas.openxmlformats.org/officeDocument/2006/relationships/hyperlink" Target="#&#1050;&#1086;&#1088;&#1079;&#1080;&#1085;&#1072;!A1"/><Relationship Id="rId26" Type="http://schemas.openxmlformats.org/officeDocument/2006/relationships/image" Target="../media/image288.png"/><Relationship Id="rId3" Type="http://schemas.openxmlformats.org/officeDocument/2006/relationships/image" Target="../media/image268.png"/><Relationship Id="rId21" Type="http://schemas.openxmlformats.org/officeDocument/2006/relationships/image" Target="../media/image11.png"/><Relationship Id="rId7" Type="http://schemas.openxmlformats.org/officeDocument/2006/relationships/image" Target="../media/image272.png"/><Relationship Id="rId12" Type="http://schemas.openxmlformats.org/officeDocument/2006/relationships/image" Target="../media/image277.jpeg"/><Relationship Id="rId17" Type="http://schemas.openxmlformats.org/officeDocument/2006/relationships/image" Target="../media/image282.png"/><Relationship Id="rId25" Type="http://schemas.openxmlformats.org/officeDocument/2006/relationships/image" Target="../media/image287.png"/><Relationship Id="rId2" Type="http://schemas.openxmlformats.org/officeDocument/2006/relationships/image" Target="../media/image267.png"/><Relationship Id="rId16" Type="http://schemas.openxmlformats.org/officeDocument/2006/relationships/image" Target="../media/image281.jpeg"/><Relationship Id="rId20" Type="http://schemas.openxmlformats.org/officeDocument/2006/relationships/image" Target="../media/image283.png"/><Relationship Id="rId29" Type="http://schemas.openxmlformats.org/officeDocument/2006/relationships/image" Target="../media/image291.png"/><Relationship Id="rId1" Type="http://schemas.openxmlformats.org/officeDocument/2006/relationships/image" Target="../media/image266.png"/><Relationship Id="rId6" Type="http://schemas.openxmlformats.org/officeDocument/2006/relationships/image" Target="../media/image271.png"/><Relationship Id="rId11" Type="http://schemas.openxmlformats.org/officeDocument/2006/relationships/image" Target="../media/image276.jpeg"/><Relationship Id="rId24" Type="http://schemas.openxmlformats.org/officeDocument/2006/relationships/image" Target="../media/image286.png"/><Relationship Id="rId5" Type="http://schemas.openxmlformats.org/officeDocument/2006/relationships/image" Target="../media/image270.png"/><Relationship Id="rId15" Type="http://schemas.openxmlformats.org/officeDocument/2006/relationships/image" Target="../media/image280.png"/><Relationship Id="rId23" Type="http://schemas.openxmlformats.org/officeDocument/2006/relationships/image" Target="../media/image285.png"/><Relationship Id="rId28" Type="http://schemas.openxmlformats.org/officeDocument/2006/relationships/image" Target="../media/image290.png"/><Relationship Id="rId10" Type="http://schemas.openxmlformats.org/officeDocument/2006/relationships/image" Target="../media/image275.png"/><Relationship Id="rId19" Type="http://schemas.openxmlformats.org/officeDocument/2006/relationships/image" Target="../media/image12.png"/><Relationship Id="rId4" Type="http://schemas.openxmlformats.org/officeDocument/2006/relationships/image" Target="../media/image269.png"/><Relationship Id="rId9" Type="http://schemas.openxmlformats.org/officeDocument/2006/relationships/image" Target="../media/image274.png"/><Relationship Id="rId14" Type="http://schemas.openxmlformats.org/officeDocument/2006/relationships/image" Target="../media/image279.png"/><Relationship Id="rId22" Type="http://schemas.openxmlformats.org/officeDocument/2006/relationships/image" Target="../media/image284.png"/><Relationship Id="rId27" Type="http://schemas.openxmlformats.org/officeDocument/2006/relationships/image" Target="../media/image28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9.png"/><Relationship Id="rId13" Type="http://schemas.openxmlformats.org/officeDocument/2006/relationships/image" Target="../media/image12.png"/><Relationship Id="rId18" Type="http://schemas.openxmlformats.org/officeDocument/2006/relationships/image" Target="../media/image306.jpeg"/><Relationship Id="rId3" Type="http://schemas.openxmlformats.org/officeDocument/2006/relationships/image" Target="../media/image294.png"/><Relationship Id="rId21" Type="http://schemas.openxmlformats.org/officeDocument/2006/relationships/image" Target="../media/image309.png"/><Relationship Id="rId7" Type="http://schemas.openxmlformats.org/officeDocument/2006/relationships/image" Target="../media/image298.png"/><Relationship Id="rId12" Type="http://schemas.openxmlformats.org/officeDocument/2006/relationships/hyperlink" Target="#&#1050;&#1086;&#1088;&#1079;&#1080;&#1085;&#1072;!A1"/><Relationship Id="rId17" Type="http://schemas.openxmlformats.org/officeDocument/2006/relationships/image" Target="../media/image305.jpeg"/><Relationship Id="rId2" Type="http://schemas.openxmlformats.org/officeDocument/2006/relationships/image" Target="../media/image293.png"/><Relationship Id="rId16" Type="http://schemas.openxmlformats.org/officeDocument/2006/relationships/image" Target="../media/image304.jpeg"/><Relationship Id="rId20" Type="http://schemas.openxmlformats.org/officeDocument/2006/relationships/image" Target="../media/image308.jpeg"/><Relationship Id="rId1" Type="http://schemas.openxmlformats.org/officeDocument/2006/relationships/image" Target="../media/image292.png"/><Relationship Id="rId6" Type="http://schemas.openxmlformats.org/officeDocument/2006/relationships/image" Target="../media/image297.png"/><Relationship Id="rId11" Type="http://schemas.openxmlformats.org/officeDocument/2006/relationships/image" Target="../media/image302.png"/><Relationship Id="rId5" Type="http://schemas.openxmlformats.org/officeDocument/2006/relationships/image" Target="../media/image296.png"/><Relationship Id="rId15" Type="http://schemas.openxmlformats.org/officeDocument/2006/relationships/image" Target="../media/image303.png"/><Relationship Id="rId10" Type="http://schemas.openxmlformats.org/officeDocument/2006/relationships/image" Target="../media/image301.png"/><Relationship Id="rId19" Type="http://schemas.openxmlformats.org/officeDocument/2006/relationships/image" Target="../media/image307.jpeg"/><Relationship Id="rId4" Type="http://schemas.openxmlformats.org/officeDocument/2006/relationships/image" Target="../media/image295.png"/><Relationship Id="rId9" Type="http://schemas.openxmlformats.org/officeDocument/2006/relationships/image" Target="../media/image300.png"/><Relationship Id="rId1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&#1050;&#1086;&#1088;&#1079;&#1080;&#1085;&#1072;!A1"/><Relationship Id="rId13" Type="http://schemas.openxmlformats.org/officeDocument/2006/relationships/image" Target="../media/image319.png"/><Relationship Id="rId18" Type="http://schemas.openxmlformats.org/officeDocument/2006/relationships/image" Target="../media/image324.png"/><Relationship Id="rId3" Type="http://schemas.openxmlformats.org/officeDocument/2006/relationships/image" Target="../media/image312.png"/><Relationship Id="rId21" Type="http://schemas.openxmlformats.org/officeDocument/2006/relationships/image" Target="../media/image327.png"/><Relationship Id="rId7" Type="http://schemas.openxmlformats.org/officeDocument/2006/relationships/image" Target="../media/image316.jpeg"/><Relationship Id="rId12" Type="http://schemas.openxmlformats.org/officeDocument/2006/relationships/image" Target="../media/image318.png"/><Relationship Id="rId17" Type="http://schemas.openxmlformats.org/officeDocument/2006/relationships/image" Target="../media/image323.png"/><Relationship Id="rId2" Type="http://schemas.openxmlformats.org/officeDocument/2006/relationships/image" Target="../media/image311.png"/><Relationship Id="rId16" Type="http://schemas.openxmlformats.org/officeDocument/2006/relationships/image" Target="../media/image322.png"/><Relationship Id="rId20" Type="http://schemas.openxmlformats.org/officeDocument/2006/relationships/image" Target="../media/image326.png"/><Relationship Id="rId1" Type="http://schemas.openxmlformats.org/officeDocument/2006/relationships/image" Target="../media/image310.png"/><Relationship Id="rId6" Type="http://schemas.openxmlformats.org/officeDocument/2006/relationships/image" Target="../media/image315.jpeg"/><Relationship Id="rId11" Type="http://schemas.openxmlformats.org/officeDocument/2006/relationships/image" Target="../media/image317.jpeg"/><Relationship Id="rId24" Type="http://schemas.openxmlformats.org/officeDocument/2006/relationships/image" Target="../media/image330.png"/><Relationship Id="rId5" Type="http://schemas.openxmlformats.org/officeDocument/2006/relationships/image" Target="../media/image314.png"/><Relationship Id="rId15" Type="http://schemas.openxmlformats.org/officeDocument/2006/relationships/image" Target="../media/image321.png"/><Relationship Id="rId23" Type="http://schemas.openxmlformats.org/officeDocument/2006/relationships/image" Target="../media/image329.jpeg"/><Relationship Id="rId10" Type="http://schemas.openxmlformats.org/officeDocument/2006/relationships/image" Target="../media/image11.png"/><Relationship Id="rId19" Type="http://schemas.openxmlformats.org/officeDocument/2006/relationships/image" Target="../media/image325.png"/><Relationship Id="rId4" Type="http://schemas.openxmlformats.org/officeDocument/2006/relationships/image" Target="../media/image313.png"/><Relationship Id="rId9" Type="http://schemas.openxmlformats.org/officeDocument/2006/relationships/image" Target="../media/image12.png"/><Relationship Id="rId14" Type="http://schemas.openxmlformats.org/officeDocument/2006/relationships/image" Target="../media/image320.png"/><Relationship Id="rId22" Type="http://schemas.openxmlformats.org/officeDocument/2006/relationships/image" Target="../media/image32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8.jpeg"/><Relationship Id="rId13" Type="http://schemas.openxmlformats.org/officeDocument/2006/relationships/image" Target="../media/image343.jpeg"/><Relationship Id="rId18" Type="http://schemas.openxmlformats.org/officeDocument/2006/relationships/image" Target="../media/image11.png"/><Relationship Id="rId3" Type="http://schemas.openxmlformats.org/officeDocument/2006/relationships/image" Target="../media/image333.png"/><Relationship Id="rId7" Type="http://schemas.openxmlformats.org/officeDocument/2006/relationships/image" Target="../media/image337.emf"/><Relationship Id="rId12" Type="http://schemas.openxmlformats.org/officeDocument/2006/relationships/image" Target="../media/image342.jpeg"/><Relationship Id="rId17" Type="http://schemas.openxmlformats.org/officeDocument/2006/relationships/image" Target="../media/image12.png"/><Relationship Id="rId2" Type="http://schemas.openxmlformats.org/officeDocument/2006/relationships/image" Target="../media/image332.jpeg"/><Relationship Id="rId16" Type="http://schemas.openxmlformats.org/officeDocument/2006/relationships/hyperlink" Target="#&#1050;&#1086;&#1088;&#1079;&#1080;&#1085;&#1072;!A1"/><Relationship Id="rId1" Type="http://schemas.openxmlformats.org/officeDocument/2006/relationships/image" Target="../media/image331.jpeg"/><Relationship Id="rId6" Type="http://schemas.openxmlformats.org/officeDocument/2006/relationships/image" Target="../media/image336.jpeg"/><Relationship Id="rId11" Type="http://schemas.openxmlformats.org/officeDocument/2006/relationships/image" Target="../media/image341.jpeg"/><Relationship Id="rId5" Type="http://schemas.openxmlformats.org/officeDocument/2006/relationships/image" Target="../media/image335.png"/><Relationship Id="rId15" Type="http://schemas.openxmlformats.org/officeDocument/2006/relationships/image" Target="../media/image345.jpeg"/><Relationship Id="rId10" Type="http://schemas.openxmlformats.org/officeDocument/2006/relationships/image" Target="../media/image340.jpeg"/><Relationship Id="rId4" Type="http://schemas.openxmlformats.org/officeDocument/2006/relationships/image" Target="../media/image334.png"/><Relationship Id="rId9" Type="http://schemas.openxmlformats.org/officeDocument/2006/relationships/image" Target="../media/image339.jpeg"/><Relationship Id="rId14" Type="http://schemas.openxmlformats.org/officeDocument/2006/relationships/image" Target="../media/image344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3.png"/><Relationship Id="rId13" Type="http://schemas.openxmlformats.org/officeDocument/2006/relationships/image" Target="../media/image358.png"/><Relationship Id="rId18" Type="http://schemas.openxmlformats.org/officeDocument/2006/relationships/image" Target="../media/image363.png"/><Relationship Id="rId26" Type="http://schemas.openxmlformats.org/officeDocument/2006/relationships/image" Target="../media/image371.png"/><Relationship Id="rId3" Type="http://schemas.openxmlformats.org/officeDocument/2006/relationships/image" Target="../media/image348.png"/><Relationship Id="rId21" Type="http://schemas.openxmlformats.org/officeDocument/2006/relationships/image" Target="../media/image366.png"/><Relationship Id="rId7" Type="http://schemas.openxmlformats.org/officeDocument/2006/relationships/image" Target="../media/image352.png"/><Relationship Id="rId12" Type="http://schemas.openxmlformats.org/officeDocument/2006/relationships/image" Target="../media/image357.png"/><Relationship Id="rId17" Type="http://schemas.openxmlformats.org/officeDocument/2006/relationships/image" Target="../media/image362.png"/><Relationship Id="rId25" Type="http://schemas.openxmlformats.org/officeDocument/2006/relationships/image" Target="../media/image370.png"/><Relationship Id="rId2" Type="http://schemas.openxmlformats.org/officeDocument/2006/relationships/image" Target="../media/image347.png"/><Relationship Id="rId16" Type="http://schemas.openxmlformats.org/officeDocument/2006/relationships/image" Target="../media/image361.png"/><Relationship Id="rId20" Type="http://schemas.openxmlformats.org/officeDocument/2006/relationships/image" Target="../media/image365.png"/><Relationship Id="rId29" Type="http://schemas.openxmlformats.org/officeDocument/2006/relationships/image" Target="../media/image374.png"/><Relationship Id="rId1" Type="http://schemas.openxmlformats.org/officeDocument/2006/relationships/image" Target="../media/image346.png"/><Relationship Id="rId6" Type="http://schemas.openxmlformats.org/officeDocument/2006/relationships/image" Target="../media/image351.png"/><Relationship Id="rId11" Type="http://schemas.openxmlformats.org/officeDocument/2006/relationships/image" Target="../media/image356.png"/><Relationship Id="rId24" Type="http://schemas.openxmlformats.org/officeDocument/2006/relationships/image" Target="../media/image369.png"/><Relationship Id="rId5" Type="http://schemas.openxmlformats.org/officeDocument/2006/relationships/image" Target="../media/image350.png"/><Relationship Id="rId15" Type="http://schemas.openxmlformats.org/officeDocument/2006/relationships/image" Target="../media/image360.png"/><Relationship Id="rId23" Type="http://schemas.openxmlformats.org/officeDocument/2006/relationships/image" Target="../media/image368.png"/><Relationship Id="rId28" Type="http://schemas.openxmlformats.org/officeDocument/2006/relationships/image" Target="../media/image373.png"/><Relationship Id="rId10" Type="http://schemas.openxmlformats.org/officeDocument/2006/relationships/image" Target="../media/image355.png"/><Relationship Id="rId19" Type="http://schemas.openxmlformats.org/officeDocument/2006/relationships/image" Target="../media/image364.png"/><Relationship Id="rId4" Type="http://schemas.openxmlformats.org/officeDocument/2006/relationships/image" Target="../media/image349.png"/><Relationship Id="rId9" Type="http://schemas.openxmlformats.org/officeDocument/2006/relationships/image" Target="../media/image354.png"/><Relationship Id="rId14" Type="http://schemas.openxmlformats.org/officeDocument/2006/relationships/image" Target="../media/image359.png"/><Relationship Id="rId22" Type="http://schemas.openxmlformats.org/officeDocument/2006/relationships/image" Target="../media/image367.png"/><Relationship Id="rId27" Type="http://schemas.openxmlformats.org/officeDocument/2006/relationships/image" Target="../media/image37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hyperlink" Target="#'&#1056;&#1091;&#1095;&#1082;&#1080; TIXX'!A1"/><Relationship Id="rId7" Type="http://schemas.openxmlformats.org/officeDocument/2006/relationships/hyperlink" Target="#'&#1060;&#1091;&#1088;&#1085;&#1080;&#1090;&#1091;&#1088;&#1072; &#1087;&#1088;&#1086;&#1095;&#1072;&#1103;'!A47"/><Relationship Id="rId12" Type="http://schemas.openxmlformats.org/officeDocument/2006/relationships/image" Target="../media/image10.jpg"/><Relationship Id="rId2" Type="http://schemas.openxmlformats.org/officeDocument/2006/relationships/image" Target="../media/image5.jpg"/><Relationship Id="rId1" Type="http://schemas.openxmlformats.org/officeDocument/2006/relationships/hyperlink" Target="#'&#1056;&#1091;&#1095;&#1082;&#1080; PUERTO'!A19"/><Relationship Id="rId6" Type="http://schemas.openxmlformats.org/officeDocument/2006/relationships/image" Target="../media/image7.jpg"/><Relationship Id="rId11" Type="http://schemas.openxmlformats.org/officeDocument/2006/relationships/hyperlink" Target="#&#1055;&#1077;&#1090;&#1083;&#1080;!A10"/><Relationship Id="rId5" Type="http://schemas.openxmlformats.org/officeDocument/2006/relationships/hyperlink" Target="#'&#1056;&#1091;&#1095;&#1082;&#1080; &#1056;&#1045;&#1053;&#1062;'!A25"/><Relationship Id="rId10" Type="http://schemas.openxmlformats.org/officeDocument/2006/relationships/image" Target="../media/image9.jpg"/><Relationship Id="rId4" Type="http://schemas.openxmlformats.org/officeDocument/2006/relationships/image" Target="../media/image6.jpg"/><Relationship Id="rId9" Type="http://schemas.openxmlformats.org/officeDocument/2006/relationships/hyperlink" Target="#'&#1056;&#1072;&#1079;&#1076;&#1074;&#1080;&#1078;&#1085;&#1099;&#1077; &#1089;&#1080;&#1089;&#1090;&#1077;&#1084;&#1099;'!A13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1050;&#1086;&#1088;&#1079;&#1080;&#1085;&#1072;!A1"/><Relationship Id="rId2" Type="http://schemas.openxmlformats.org/officeDocument/2006/relationships/image" Target="../media/image11.png"/><Relationship Id="rId1" Type="http://schemas.openxmlformats.org/officeDocument/2006/relationships/hyperlink" Target="https://irbis-td.ru/landings/price_irbis/?utm_source=price&amp;utm_medium=main" TargetMode="Externa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9.png"/><Relationship Id="rId21" Type="http://schemas.openxmlformats.org/officeDocument/2006/relationships/image" Target="../media/image34.png"/><Relationship Id="rId34" Type="http://schemas.openxmlformats.org/officeDocument/2006/relationships/image" Target="../media/image47.png"/><Relationship Id="rId42" Type="http://schemas.openxmlformats.org/officeDocument/2006/relationships/image" Target="../media/image55.png"/><Relationship Id="rId47" Type="http://schemas.openxmlformats.org/officeDocument/2006/relationships/image" Target="../media/image12.png"/><Relationship Id="rId50" Type="http://schemas.openxmlformats.org/officeDocument/2006/relationships/image" Target="../media/image60.jpeg"/><Relationship Id="rId55" Type="http://schemas.openxmlformats.org/officeDocument/2006/relationships/image" Target="../media/image13.png"/><Relationship Id="rId63" Type="http://schemas.openxmlformats.org/officeDocument/2006/relationships/image" Target="../media/image72.png"/><Relationship Id="rId68" Type="http://schemas.openxmlformats.org/officeDocument/2006/relationships/image" Target="../media/image77.png"/><Relationship Id="rId76" Type="http://schemas.openxmlformats.org/officeDocument/2006/relationships/image" Target="../media/image85.png"/><Relationship Id="rId84" Type="http://schemas.openxmlformats.org/officeDocument/2006/relationships/image" Target="../media/image93.png"/><Relationship Id="rId89" Type="http://schemas.openxmlformats.org/officeDocument/2006/relationships/image" Target="../media/image98.png"/><Relationship Id="rId97" Type="http://schemas.openxmlformats.org/officeDocument/2006/relationships/image" Target="../media/image106.png"/><Relationship Id="rId7" Type="http://schemas.openxmlformats.org/officeDocument/2006/relationships/image" Target="../media/image20.png"/><Relationship Id="rId71" Type="http://schemas.openxmlformats.org/officeDocument/2006/relationships/image" Target="../media/image80.png"/><Relationship Id="rId92" Type="http://schemas.openxmlformats.org/officeDocument/2006/relationships/image" Target="../media/image101.png"/><Relationship Id="rId2" Type="http://schemas.openxmlformats.org/officeDocument/2006/relationships/image" Target="../media/image15.png"/><Relationship Id="rId16" Type="http://schemas.openxmlformats.org/officeDocument/2006/relationships/image" Target="../media/image29.png"/><Relationship Id="rId29" Type="http://schemas.openxmlformats.org/officeDocument/2006/relationships/image" Target="../media/image42.png"/><Relationship Id="rId11" Type="http://schemas.openxmlformats.org/officeDocument/2006/relationships/image" Target="../media/image24.png"/><Relationship Id="rId24" Type="http://schemas.openxmlformats.org/officeDocument/2006/relationships/image" Target="../media/image37.png"/><Relationship Id="rId32" Type="http://schemas.openxmlformats.org/officeDocument/2006/relationships/image" Target="../media/image45.png"/><Relationship Id="rId37" Type="http://schemas.openxmlformats.org/officeDocument/2006/relationships/image" Target="../media/image50.jpeg"/><Relationship Id="rId40" Type="http://schemas.openxmlformats.org/officeDocument/2006/relationships/image" Target="../media/image53.png"/><Relationship Id="rId45" Type="http://schemas.openxmlformats.org/officeDocument/2006/relationships/image" Target="../media/image58.png"/><Relationship Id="rId53" Type="http://schemas.openxmlformats.org/officeDocument/2006/relationships/image" Target="../media/image63.png"/><Relationship Id="rId58" Type="http://schemas.openxmlformats.org/officeDocument/2006/relationships/image" Target="../media/image67.png"/><Relationship Id="rId66" Type="http://schemas.openxmlformats.org/officeDocument/2006/relationships/image" Target="../media/image75.png"/><Relationship Id="rId74" Type="http://schemas.openxmlformats.org/officeDocument/2006/relationships/image" Target="../media/image83.png"/><Relationship Id="rId79" Type="http://schemas.openxmlformats.org/officeDocument/2006/relationships/image" Target="../media/image88.png"/><Relationship Id="rId87" Type="http://schemas.openxmlformats.org/officeDocument/2006/relationships/image" Target="../media/image96.png"/><Relationship Id="rId102" Type="http://schemas.openxmlformats.org/officeDocument/2006/relationships/image" Target="../media/image111.png"/><Relationship Id="rId5" Type="http://schemas.openxmlformats.org/officeDocument/2006/relationships/image" Target="../media/image18.png"/><Relationship Id="rId61" Type="http://schemas.openxmlformats.org/officeDocument/2006/relationships/image" Target="../media/image70.png"/><Relationship Id="rId82" Type="http://schemas.openxmlformats.org/officeDocument/2006/relationships/image" Target="../media/image91.png"/><Relationship Id="rId90" Type="http://schemas.openxmlformats.org/officeDocument/2006/relationships/image" Target="../media/image99.png"/><Relationship Id="rId95" Type="http://schemas.openxmlformats.org/officeDocument/2006/relationships/image" Target="../media/image104.png"/><Relationship Id="rId19" Type="http://schemas.openxmlformats.org/officeDocument/2006/relationships/image" Target="../media/image32.png"/><Relationship Id="rId14" Type="http://schemas.openxmlformats.org/officeDocument/2006/relationships/image" Target="../media/image27.png"/><Relationship Id="rId22" Type="http://schemas.openxmlformats.org/officeDocument/2006/relationships/image" Target="../media/image35.png"/><Relationship Id="rId27" Type="http://schemas.openxmlformats.org/officeDocument/2006/relationships/image" Target="../media/image40.png"/><Relationship Id="rId30" Type="http://schemas.openxmlformats.org/officeDocument/2006/relationships/image" Target="../media/image43.png"/><Relationship Id="rId35" Type="http://schemas.openxmlformats.org/officeDocument/2006/relationships/image" Target="../media/image48.png"/><Relationship Id="rId43" Type="http://schemas.openxmlformats.org/officeDocument/2006/relationships/image" Target="../media/image56.jpeg"/><Relationship Id="rId48" Type="http://schemas.openxmlformats.org/officeDocument/2006/relationships/image" Target="../media/image11.png"/><Relationship Id="rId56" Type="http://schemas.openxmlformats.org/officeDocument/2006/relationships/image" Target="../media/image65.png"/><Relationship Id="rId64" Type="http://schemas.openxmlformats.org/officeDocument/2006/relationships/image" Target="../media/image73.png"/><Relationship Id="rId69" Type="http://schemas.openxmlformats.org/officeDocument/2006/relationships/image" Target="../media/image78.png"/><Relationship Id="rId77" Type="http://schemas.openxmlformats.org/officeDocument/2006/relationships/image" Target="../media/image86.png"/><Relationship Id="rId100" Type="http://schemas.openxmlformats.org/officeDocument/2006/relationships/image" Target="../media/image109.png"/><Relationship Id="rId8" Type="http://schemas.openxmlformats.org/officeDocument/2006/relationships/image" Target="../media/image21.png"/><Relationship Id="rId51" Type="http://schemas.openxmlformats.org/officeDocument/2006/relationships/image" Target="../media/image61.png"/><Relationship Id="rId72" Type="http://schemas.openxmlformats.org/officeDocument/2006/relationships/image" Target="../media/image81.png"/><Relationship Id="rId80" Type="http://schemas.openxmlformats.org/officeDocument/2006/relationships/image" Target="../media/image89.png"/><Relationship Id="rId85" Type="http://schemas.openxmlformats.org/officeDocument/2006/relationships/image" Target="../media/image94.png"/><Relationship Id="rId93" Type="http://schemas.openxmlformats.org/officeDocument/2006/relationships/image" Target="../media/image102.png"/><Relationship Id="rId98" Type="http://schemas.openxmlformats.org/officeDocument/2006/relationships/image" Target="../media/image107.jpeg"/><Relationship Id="rId3" Type="http://schemas.openxmlformats.org/officeDocument/2006/relationships/image" Target="../media/image16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38.png"/><Relationship Id="rId33" Type="http://schemas.openxmlformats.org/officeDocument/2006/relationships/image" Target="../media/image46.png"/><Relationship Id="rId38" Type="http://schemas.openxmlformats.org/officeDocument/2006/relationships/image" Target="../media/image51.png"/><Relationship Id="rId46" Type="http://schemas.openxmlformats.org/officeDocument/2006/relationships/hyperlink" Target="#&#1050;&#1086;&#1088;&#1079;&#1080;&#1085;&#1072;!A1"/><Relationship Id="rId59" Type="http://schemas.openxmlformats.org/officeDocument/2006/relationships/image" Target="../media/image68.png"/><Relationship Id="rId67" Type="http://schemas.openxmlformats.org/officeDocument/2006/relationships/image" Target="../media/image76.png"/><Relationship Id="rId20" Type="http://schemas.openxmlformats.org/officeDocument/2006/relationships/image" Target="../media/image33.png"/><Relationship Id="rId41" Type="http://schemas.openxmlformats.org/officeDocument/2006/relationships/image" Target="../media/image54.jpeg"/><Relationship Id="rId54" Type="http://schemas.openxmlformats.org/officeDocument/2006/relationships/image" Target="../media/image64.jpeg"/><Relationship Id="rId62" Type="http://schemas.openxmlformats.org/officeDocument/2006/relationships/image" Target="../media/image71.png"/><Relationship Id="rId70" Type="http://schemas.openxmlformats.org/officeDocument/2006/relationships/image" Target="../media/image79.jpeg"/><Relationship Id="rId75" Type="http://schemas.openxmlformats.org/officeDocument/2006/relationships/image" Target="../media/image84.png"/><Relationship Id="rId83" Type="http://schemas.openxmlformats.org/officeDocument/2006/relationships/image" Target="../media/image92.png"/><Relationship Id="rId88" Type="http://schemas.openxmlformats.org/officeDocument/2006/relationships/image" Target="../media/image97.png"/><Relationship Id="rId91" Type="http://schemas.openxmlformats.org/officeDocument/2006/relationships/image" Target="../media/image100.png"/><Relationship Id="rId96" Type="http://schemas.openxmlformats.org/officeDocument/2006/relationships/image" Target="../media/image10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5" Type="http://schemas.openxmlformats.org/officeDocument/2006/relationships/image" Target="../media/image28.png"/><Relationship Id="rId23" Type="http://schemas.openxmlformats.org/officeDocument/2006/relationships/image" Target="../media/image36.png"/><Relationship Id="rId28" Type="http://schemas.openxmlformats.org/officeDocument/2006/relationships/image" Target="../media/image41.png"/><Relationship Id="rId36" Type="http://schemas.openxmlformats.org/officeDocument/2006/relationships/image" Target="../media/image49.png"/><Relationship Id="rId49" Type="http://schemas.openxmlformats.org/officeDocument/2006/relationships/image" Target="../media/image59.png"/><Relationship Id="rId57" Type="http://schemas.openxmlformats.org/officeDocument/2006/relationships/image" Target="../media/image66.jpeg"/><Relationship Id="rId10" Type="http://schemas.openxmlformats.org/officeDocument/2006/relationships/image" Target="../media/image23.png"/><Relationship Id="rId31" Type="http://schemas.openxmlformats.org/officeDocument/2006/relationships/image" Target="../media/image44.jpeg"/><Relationship Id="rId44" Type="http://schemas.openxmlformats.org/officeDocument/2006/relationships/image" Target="../media/image57.jpeg"/><Relationship Id="rId52" Type="http://schemas.openxmlformats.org/officeDocument/2006/relationships/image" Target="../media/image62.png"/><Relationship Id="rId60" Type="http://schemas.openxmlformats.org/officeDocument/2006/relationships/image" Target="../media/image69.png"/><Relationship Id="rId65" Type="http://schemas.openxmlformats.org/officeDocument/2006/relationships/image" Target="../media/image74.png"/><Relationship Id="rId73" Type="http://schemas.openxmlformats.org/officeDocument/2006/relationships/image" Target="../media/image82.png"/><Relationship Id="rId78" Type="http://schemas.openxmlformats.org/officeDocument/2006/relationships/image" Target="../media/image87.png"/><Relationship Id="rId81" Type="http://schemas.openxmlformats.org/officeDocument/2006/relationships/image" Target="../media/image90.png"/><Relationship Id="rId86" Type="http://schemas.openxmlformats.org/officeDocument/2006/relationships/image" Target="../media/image95.png"/><Relationship Id="rId94" Type="http://schemas.openxmlformats.org/officeDocument/2006/relationships/image" Target="../media/image103.png"/><Relationship Id="rId99" Type="http://schemas.openxmlformats.org/officeDocument/2006/relationships/image" Target="../media/image108.jpeg"/><Relationship Id="rId101" Type="http://schemas.openxmlformats.org/officeDocument/2006/relationships/image" Target="../media/image110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3" Type="http://schemas.openxmlformats.org/officeDocument/2006/relationships/image" Target="../media/image26.png"/><Relationship Id="rId18" Type="http://schemas.openxmlformats.org/officeDocument/2006/relationships/image" Target="../media/image31.png"/><Relationship Id="rId39" Type="http://schemas.openxmlformats.org/officeDocument/2006/relationships/image" Target="../media/image52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4.jpeg"/><Relationship Id="rId18" Type="http://schemas.openxmlformats.org/officeDocument/2006/relationships/image" Target="../media/image129.jpeg"/><Relationship Id="rId26" Type="http://schemas.openxmlformats.org/officeDocument/2006/relationships/image" Target="../media/image137.jpeg"/><Relationship Id="rId39" Type="http://schemas.openxmlformats.org/officeDocument/2006/relationships/image" Target="../media/image148.png"/><Relationship Id="rId21" Type="http://schemas.openxmlformats.org/officeDocument/2006/relationships/image" Target="../media/image132.png"/><Relationship Id="rId34" Type="http://schemas.openxmlformats.org/officeDocument/2006/relationships/image" Target="../media/image145.jpeg"/><Relationship Id="rId42" Type="http://schemas.openxmlformats.org/officeDocument/2006/relationships/image" Target="../media/image150.png"/><Relationship Id="rId47" Type="http://schemas.openxmlformats.org/officeDocument/2006/relationships/image" Target="../media/image155.png"/><Relationship Id="rId50" Type="http://schemas.openxmlformats.org/officeDocument/2006/relationships/image" Target="../media/image158.png"/><Relationship Id="rId55" Type="http://schemas.openxmlformats.org/officeDocument/2006/relationships/image" Target="../media/image163.png"/><Relationship Id="rId63" Type="http://schemas.openxmlformats.org/officeDocument/2006/relationships/image" Target="../media/image170.png"/><Relationship Id="rId68" Type="http://schemas.openxmlformats.org/officeDocument/2006/relationships/image" Target="../media/image173.png"/><Relationship Id="rId76" Type="http://schemas.openxmlformats.org/officeDocument/2006/relationships/image" Target="../media/image181.png"/><Relationship Id="rId84" Type="http://schemas.openxmlformats.org/officeDocument/2006/relationships/image" Target="../media/image189.png"/><Relationship Id="rId7" Type="http://schemas.openxmlformats.org/officeDocument/2006/relationships/image" Target="../media/image118.jpeg"/><Relationship Id="rId71" Type="http://schemas.openxmlformats.org/officeDocument/2006/relationships/image" Target="../media/image176.png"/><Relationship Id="rId2" Type="http://schemas.openxmlformats.org/officeDocument/2006/relationships/image" Target="../media/image113.jpeg"/><Relationship Id="rId16" Type="http://schemas.openxmlformats.org/officeDocument/2006/relationships/image" Target="../media/image127.jpeg"/><Relationship Id="rId29" Type="http://schemas.openxmlformats.org/officeDocument/2006/relationships/image" Target="../media/image140.png"/><Relationship Id="rId11" Type="http://schemas.openxmlformats.org/officeDocument/2006/relationships/image" Target="../media/image122.jpeg"/><Relationship Id="rId24" Type="http://schemas.openxmlformats.org/officeDocument/2006/relationships/image" Target="../media/image135.png"/><Relationship Id="rId32" Type="http://schemas.openxmlformats.org/officeDocument/2006/relationships/image" Target="../media/image143.png"/><Relationship Id="rId37" Type="http://schemas.openxmlformats.org/officeDocument/2006/relationships/hyperlink" Target="#&#1050;&#1086;&#1088;&#1079;&#1080;&#1085;&#1072;!A1"/><Relationship Id="rId40" Type="http://schemas.openxmlformats.org/officeDocument/2006/relationships/image" Target="../media/image11.png"/><Relationship Id="rId45" Type="http://schemas.openxmlformats.org/officeDocument/2006/relationships/image" Target="../media/image153.png"/><Relationship Id="rId53" Type="http://schemas.openxmlformats.org/officeDocument/2006/relationships/image" Target="../media/image161.jpeg"/><Relationship Id="rId58" Type="http://schemas.microsoft.com/office/2007/relationships/hdphoto" Target="../media/hdphoto1.wdp"/><Relationship Id="rId66" Type="http://schemas.openxmlformats.org/officeDocument/2006/relationships/image" Target="../media/image83.png"/><Relationship Id="rId74" Type="http://schemas.openxmlformats.org/officeDocument/2006/relationships/image" Target="../media/image179.png"/><Relationship Id="rId79" Type="http://schemas.openxmlformats.org/officeDocument/2006/relationships/image" Target="../media/image184.png"/><Relationship Id="rId5" Type="http://schemas.openxmlformats.org/officeDocument/2006/relationships/image" Target="../media/image116.jpeg"/><Relationship Id="rId61" Type="http://schemas.openxmlformats.org/officeDocument/2006/relationships/image" Target="../media/image168.png"/><Relationship Id="rId82" Type="http://schemas.openxmlformats.org/officeDocument/2006/relationships/image" Target="../media/image187.png"/><Relationship Id="rId10" Type="http://schemas.openxmlformats.org/officeDocument/2006/relationships/image" Target="../media/image121.jpeg"/><Relationship Id="rId19" Type="http://schemas.openxmlformats.org/officeDocument/2006/relationships/image" Target="../media/image130.png"/><Relationship Id="rId31" Type="http://schemas.openxmlformats.org/officeDocument/2006/relationships/image" Target="../media/image142.png"/><Relationship Id="rId44" Type="http://schemas.openxmlformats.org/officeDocument/2006/relationships/image" Target="../media/image152.png"/><Relationship Id="rId52" Type="http://schemas.openxmlformats.org/officeDocument/2006/relationships/image" Target="../media/image160.jpeg"/><Relationship Id="rId60" Type="http://schemas.openxmlformats.org/officeDocument/2006/relationships/image" Target="../media/image167.png"/><Relationship Id="rId65" Type="http://schemas.openxmlformats.org/officeDocument/2006/relationships/image" Target="../media/image82.png"/><Relationship Id="rId73" Type="http://schemas.openxmlformats.org/officeDocument/2006/relationships/image" Target="../media/image178.png"/><Relationship Id="rId78" Type="http://schemas.openxmlformats.org/officeDocument/2006/relationships/image" Target="../media/image183.png"/><Relationship Id="rId81" Type="http://schemas.openxmlformats.org/officeDocument/2006/relationships/image" Target="../media/image186.jpeg"/><Relationship Id="rId4" Type="http://schemas.openxmlformats.org/officeDocument/2006/relationships/image" Target="../media/image115.jpeg"/><Relationship Id="rId9" Type="http://schemas.openxmlformats.org/officeDocument/2006/relationships/image" Target="../media/image120.jpeg"/><Relationship Id="rId14" Type="http://schemas.openxmlformats.org/officeDocument/2006/relationships/image" Target="../media/image125.jpeg"/><Relationship Id="rId22" Type="http://schemas.openxmlformats.org/officeDocument/2006/relationships/image" Target="../media/image133.png"/><Relationship Id="rId27" Type="http://schemas.openxmlformats.org/officeDocument/2006/relationships/image" Target="../media/image138.png"/><Relationship Id="rId30" Type="http://schemas.openxmlformats.org/officeDocument/2006/relationships/image" Target="../media/image141.png"/><Relationship Id="rId35" Type="http://schemas.openxmlformats.org/officeDocument/2006/relationships/image" Target="../media/image146.png"/><Relationship Id="rId43" Type="http://schemas.openxmlformats.org/officeDocument/2006/relationships/image" Target="../media/image151.png"/><Relationship Id="rId48" Type="http://schemas.openxmlformats.org/officeDocument/2006/relationships/image" Target="../media/image156.png"/><Relationship Id="rId56" Type="http://schemas.openxmlformats.org/officeDocument/2006/relationships/image" Target="../media/image164.png"/><Relationship Id="rId64" Type="http://schemas.openxmlformats.org/officeDocument/2006/relationships/image" Target="../media/image171.png"/><Relationship Id="rId69" Type="http://schemas.openxmlformats.org/officeDocument/2006/relationships/image" Target="../media/image174.png"/><Relationship Id="rId77" Type="http://schemas.openxmlformats.org/officeDocument/2006/relationships/image" Target="../media/image182.png"/><Relationship Id="rId8" Type="http://schemas.openxmlformats.org/officeDocument/2006/relationships/image" Target="../media/image119.jpeg"/><Relationship Id="rId51" Type="http://schemas.openxmlformats.org/officeDocument/2006/relationships/image" Target="../media/image159.png"/><Relationship Id="rId72" Type="http://schemas.openxmlformats.org/officeDocument/2006/relationships/image" Target="../media/image177.png"/><Relationship Id="rId80" Type="http://schemas.openxmlformats.org/officeDocument/2006/relationships/image" Target="../media/image185.png"/><Relationship Id="rId3" Type="http://schemas.openxmlformats.org/officeDocument/2006/relationships/image" Target="../media/image114.jpeg"/><Relationship Id="rId12" Type="http://schemas.openxmlformats.org/officeDocument/2006/relationships/image" Target="../media/image123.jpeg"/><Relationship Id="rId17" Type="http://schemas.openxmlformats.org/officeDocument/2006/relationships/image" Target="../media/image128.jpeg"/><Relationship Id="rId25" Type="http://schemas.openxmlformats.org/officeDocument/2006/relationships/image" Target="../media/image136.jpeg"/><Relationship Id="rId33" Type="http://schemas.openxmlformats.org/officeDocument/2006/relationships/image" Target="../media/image144.jpeg"/><Relationship Id="rId38" Type="http://schemas.openxmlformats.org/officeDocument/2006/relationships/image" Target="../media/image12.png"/><Relationship Id="rId46" Type="http://schemas.openxmlformats.org/officeDocument/2006/relationships/image" Target="../media/image154.png"/><Relationship Id="rId59" Type="http://schemas.openxmlformats.org/officeDocument/2006/relationships/image" Target="../media/image166.png"/><Relationship Id="rId67" Type="http://schemas.openxmlformats.org/officeDocument/2006/relationships/image" Target="../media/image172.png"/><Relationship Id="rId20" Type="http://schemas.openxmlformats.org/officeDocument/2006/relationships/image" Target="../media/image131.png"/><Relationship Id="rId41" Type="http://schemas.openxmlformats.org/officeDocument/2006/relationships/image" Target="../media/image149.png"/><Relationship Id="rId54" Type="http://schemas.openxmlformats.org/officeDocument/2006/relationships/image" Target="../media/image162.png"/><Relationship Id="rId62" Type="http://schemas.openxmlformats.org/officeDocument/2006/relationships/image" Target="../media/image169.png"/><Relationship Id="rId70" Type="http://schemas.openxmlformats.org/officeDocument/2006/relationships/image" Target="../media/image175.png"/><Relationship Id="rId75" Type="http://schemas.openxmlformats.org/officeDocument/2006/relationships/image" Target="../media/image180.png"/><Relationship Id="rId83" Type="http://schemas.openxmlformats.org/officeDocument/2006/relationships/image" Target="../media/image188.png"/><Relationship Id="rId1" Type="http://schemas.openxmlformats.org/officeDocument/2006/relationships/image" Target="../media/image112.jpeg"/><Relationship Id="rId6" Type="http://schemas.openxmlformats.org/officeDocument/2006/relationships/image" Target="../media/image117.jpeg"/><Relationship Id="rId15" Type="http://schemas.openxmlformats.org/officeDocument/2006/relationships/image" Target="../media/image126.jpeg"/><Relationship Id="rId23" Type="http://schemas.openxmlformats.org/officeDocument/2006/relationships/image" Target="../media/image134.png"/><Relationship Id="rId28" Type="http://schemas.openxmlformats.org/officeDocument/2006/relationships/image" Target="../media/image139.png"/><Relationship Id="rId36" Type="http://schemas.openxmlformats.org/officeDocument/2006/relationships/image" Target="../media/image147.jpeg"/><Relationship Id="rId49" Type="http://schemas.openxmlformats.org/officeDocument/2006/relationships/image" Target="../media/image157.png"/><Relationship Id="rId57" Type="http://schemas.openxmlformats.org/officeDocument/2006/relationships/image" Target="../media/image16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4.png"/><Relationship Id="rId13" Type="http://schemas.openxmlformats.org/officeDocument/2006/relationships/image" Target="../media/image198.png"/><Relationship Id="rId18" Type="http://schemas.microsoft.com/office/2007/relationships/hdphoto" Target="../media/hdphoto4.wdp"/><Relationship Id="rId3" Type="http://schemas.openxmlformats.org/officeDocument/2006/relationships/image" Target="../media/image12.png"/><Relationship Id="rId21" Type="http://schemas.openxmlformats.org/officeDocument/2006/relationships/image" Target="../media/image203.jpeg"/><Relationship Id="rId7" Type="http://schemas.openxmlformats.org/officeDocument/2006/relationships/image" Target="../media/image193.jpeg"/><Relationship Id="rId12" Type="http://schemas.openxmlformats.org/officeDocument/2006/relationships/image" Target="../media/image197.jpeg"/><Relationship Id="rId17" Type="http://schemas.openxmlformats.org/officeDocument/2006/relationships/image" Target="../media/image200.png"/><Relationship Id="rId2" Type="http://schemas.openxmlformats.org/officeDocument/2006/relationships/hyperlink" Target="#&#1050;&#1086;&#1088;&#1079;&#1080;&#1085;&#1072;!A1"/><Relationship Id="rId16" Type="http://schemas.microsoft.com/office/2007/relationships/hdphoto" Target="../media/hdphoto3.wdp"/><Relationship Id="rId20" Type="http://schemas.openxmlformats.org/officeDocument/2006/relationships/image" Target="../media/image202.jpeg"/><Relationship Id="rId1" Type="http://schemas.openxmlformats.org/officeDocument/2006/relationships/image" Target="../media/image190.png"/><Relationship Id="rId6" Type="http://schemas.openxmlformats.org/officeDocument/2006/relationships/image" Target="../media/image192.jpeg"/><Relationship Id="rId11" Type="http://schemas.openxmlformats.org/officeDocument/2006/relationships/image" Target="../media/image196.png"/><Relationship Id="rId5" Type="http://schemas.openxmlformats.org/officeDocument/2006/relationships/image" Target="../media/image191.png"/><Relationship Id="rId15" Type="http://schemas.openxmlformats.org/officeDocument/2006/relationships/image" Target="../media/image199.png"/><Relationship Id="rId10" Type="http://schemas.openxmlformats.org/officeDocument/2006/relationships/image" Target="../media/image195.png"/><Relationship Id="rId19" Type="http://schemas.openxmlformats.org/officeDocument/2006/relationships/image" Target="../media/image201.png"/><Relationship Id="rId4" Type="http://schemas.openxmlformats.org/officeDocument/2006/relationships/image" Target="../media/image11.png"/><Relationship Id="rId9" Type="http://schemas.openxmlformats.org/officeDocument/2006/relationships/image" Target="../media/image151.png"/><Relationship Id="rId14" Type="http://schemas.microsoft.com/office/2007/relationships/hdphoto" Target="../media/hdphoto2.wdp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8.png"/><Relationship Id="rId3" Type="http://schemas.openxmlformats.org/officeDocument/2006/relationships/image" Target="../media/image11.png"/><Relationship Id="rId7" Type="http://schemas.openxmlformats.org/officeDocument/2006/relationships/image" Target="../media/image207.png"/><Relationship Id="rId2" Type="http://schemas.openxmlformats.org/officeDocument/2006/relationships/image" Target="../media/image12.png"/><Relationship Id="rId1" Type="http://schemas.openxmlformats.org/officeDocument/2006/relationships/hyperlink" Target="#&#1050;&#1086;&#1088;&#1079;&#1080;&#1085;&#1072;!A1"/><Relationship Id="rId6" Type="http://schemas.openxmlformats.org/officeDocument/2006/relationships/image" Target="../media/image206.png"/><Relationship Id="rId5" Type="http://schemas.openxmlformats.org/officeDocument/2006/relationships/image" Target="../media/image205.png"/><Relationship Id="rId10" Type="http://schemas.openxmlformats.org/officeDocument/2006/relationships/image" Target="../media/image210.jpeg"/><Relationship Id="rId4" Type="http://schemas.openxmlformats.org/officeDocument/2006/relationships/image" Target="../media/image204.png"/><Relationship Id="rId9" Type="http://schemas.openxmlformats.org/officeDocument/2006/relationships/image" Target="../media/image20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png"/><Relationship Id="rId13" Type="http://schemas.openxmlformats.org/officeDocument/2006/relationships/image" Target="../media/image223.png"/><Relationship Id="rId18" Type="http://schemas.openxmlformats.org/officeDocument/2006/relationships/image" Target="../media/image228.png"/><Relationship Id="rId26" Type="http://schemas.openxmlformats.org/officeDocument/2006/relationships/image" Target="../media/image236.png"/><Relationship Id="rId39" Type="http://schemas.openxmlformats.org/officeDocument/2006/relationships/image" Target="../media/image249.png"/><Relationship Id="rId3" Type="http://schemas.openxmlformats.org/officeDocument/2006/relationships/image" Target="../media/image213.png"/><Relationship Id="rId21" Type="http://schemas.openxmlformats.org/officeDocument/2006/relationships/image" Target="../media/image231.png"/><Relationship Id="rId34" Type="http://schemas.openxmlformats.org/officeDocument/2006/relationships/image" Target="../media/image244.jpeg"/><Relationship Id="rId42" Type="http://schemas.openxmlformats.org/officeDocument/2006/relationships/hyperlink" Target="#&#1050;&#1086;&#1088;&#1079;&#1080;&#1085;&#1072;!A1"/><Relationship Id="rId7" Type="http://schemas.openxmlformats.org/officeDocument/2006/relationships/image" Target="../media/image217.png"/><Relationship Id="rId12" Type="http://schemas.openxmlformats.org/officeDocument/2006/relationships/image" Target="../media/image222.png"/><Relationship Id="rId17" Type="http://schemas.openxmlformats.org/officeDocument/2006/relationships/image" Target="../media/image227.png"/><Relationship Id="rId25" Type="http://schemas.openxmlformats.org/officeDocument/2006/relationships/image" Target="../media/image235.jpeg"/><Relationship Id="rId33" Type="http://schemas.openxmlformats.org/officeDocument/2006/relationships/image" Target="../media/image243.jpeg"/><Relationship Id="rId38" Type="http://schemas.openxmlformats.org/officeDocument/2006/relationships/image" Target="../media/image248.png"/><Relationship Id="rId2" Type="http://schemas.openxmlformats.org/officeDocument/2006/relationships/image" Target="../media/image212.png"/><Relationship Id="rId16" Type="http://schemas.openxmlformats.org/officeDocument/2006/relationships/image" Target="../media/image226.png"/><Relationship Id="rId20" Type="http://schemas.openxmlformats.org/officeDocument/2006/relationships/image" Target="../media/image230.png"/><Relationship Id="rId29" Type="http://schemas.openxmlformats.org/officeDocument/2006/relationships/image" Target="../media/image239.jpeg"/><Relationship Id="rId41" Type="http://schemas.openxmlformats.org/officeDocument/2006/relationships/image" Target="../media/image251.png"/><Relationship Id="rId1" Type="http://schemas.openxmlformats.org/officeDocument/2006/relationships/image" Target="../media/image211.png"/><Relationship Id="rId6" Type="http://schemas.openxmlformats.org/officeDocument/2006/relationships/image" Target="../media/image216.png"/><Relationship Id="rId11" Type="http://schemas.openxmlformats.org/officeDocument/2006/relationships/image" Target="../media/image221.png"/><Relationship Id="rId24" Type="http://schemas.openxmlformats.org/officeDocument/2006/relationships/image" Target="../media/image234.png"/><Relationship Id="rId32" Type="http://schemas.openxmlformats.org/officeDocument/2006/relationships/image" Target="../media/image242.png"/><Relationship Id="rId37" Type="http://schemas.openxmlformats.org/officeDocument/2006/relationships/image" Target="../media/image247.png"/><Relationship Id="rId40" Type="http://schemas.openxmlformats.org/officeDocument/2006/relationships/image" Target="../media/image250.png"/><Relationship Id="rId45" Type="http://schemas.openxmlformats.org/officeDocument/2006/relationships/image" Target="../media/image252.png"/><Relationship Id="rId5" Type="http://schemas.openxmlformats.org/officeDocument/2006/relationships/image" Target="../media/image215.png"/><Relationship Id="rId15" Type="http://schemas.openxmlformats.org/officeDocument/2006/relationships/image" Target="../media/image225.png"/><Relationship Id="rId23" Type="http://schemas.openxmlformats.org/officeDocument/2006/relationships/image" Target="../media/image233.png"/><Relationship Id="rId28" Type="http://schemas.openxmlformats.org/officeDocument/2006/relationships/image" Target="../media/image238.jpeg"/><Relationship Id="rId36" Type="http://schemas.openxmlformats.org/officeDocument/2006/relationships/image" Target="../media/image246.png"/><Relationship Id="rId10" Type="http://schemas.openxmlformats.org/officeDocument/2006/relationships/image" Target="../media/image220.png"/><Relationship Id="rId19" Type="http://schemas.openxmlformats.org/officeDocument/2006/relationships/image" Target="../media/image229.png"/><Relationship Id="rId31" Type="http://schemas.openxmlformats.org/officeDocument/2006/relationships/image" Target="../media/image241.jpeg"/><Relationship Id="rId44" Type="http://schemas.openxmlformats.org/officeDocument/2006/relationships/image" Target="../media/image11.png"/><Relationship Id="rId4" Type="http://schemas.openxmlformats.org/officeDocument/2006/relationships/image" Target="../media/image214.png"/><Relationship Id="rId9" Type="http://schemas.openxmlformats.org/officeDocument/2006/relationships/image" Target="../media/image219.png"/><Relationship Id="rId14" Type="http://schemas.openxmlformats.org/officeDocument/2006/relationships/image" Target="../media/image224.png"/><Relationship Id="rId22" Type="http://schemas.openxmlformats.org/officeDocument/2006/relationships/image" Target="../media/image232.png"/><Relationship Id="rId27" Type="http://schemas.openxmlformats.org/officeDocument/2006/relationships/image" Target="../media/image237.jpeg"/><Relationship Id="rId30" Type="http://schemas.openxmlformats.org/officeDocument/2006/relationships/image" Target="../media/image240.jpeg"/><Relationship Id="rId35" Type="http://schemas.openxmlformats.org/officeDocument/2006/relationships/image" Target="../media/image245.png"/><Relationship Id="rId43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262.png"/><Relationship Id="rId3" Type="http://schemas.openxmlformats.org/officeDocument/2006/relationships/image" Target="../media/image255.png"/><Relationship Id="rId7" Type="http://schemas.openxmlformats.org/officeDocument/2006/relationships/hyperlink" Target="#&#1050;&#1086;&#1088;&#1079;&#1080;&#1085;&#1072;!A1"/><Relationship Id="rId12" Type="http://schemas.openxmlformats.org/officeDocument/2006/relationships/image" Target="../media/image261.png"/><Relationship Id="rId2" Type="http://schemas.openxmlformats.org/officeDocument/2006/relationships/image" Target="../media/image254.png"/><Relationship Id="rId16" Type="http://schemas.openxmlformats.org/officeDocument/2006/relationships/image" Target="../media/image265.png"/><Relationship Id="rId1" Type="http://schemas.openxmlformats.org/officeDocument/2006/relationships/image" Target="../media/image253.png"/><Relationship Id="rId6" Type="http://schemas.openxmlformats.org/officeDocument/2006/relationships/image" Target="../media/image258.png"/><Relationship Id="rId11" Type="http://schemas.openxmlformats.org/officeDocument/2006/relationships/image" Target="../media/image260.png"/><Relationship Id="rId5" Type="http://schemas.openxmlformats.org/officeDocument/2006/relationships/image" Target="../media/image257.jpeg"/><Relationship Id="rId15" Type="http://schemas.openxmlformats.org/officeDocument/2006/relationships/image" Target="../media/image264.png"/><Relationship Id="rId10" Type="http://schemas.openxmlformats.org/officeDocument/2006/relationships/image" Target="../media/image11.png"/><Relationship Id="rId4" Type="http://schemas.openxmlformats.org/officeDocument/2006/relationships/image" Target="../media/image256.png"/><Relationship Id="rId9" Type="http://schemas.openxmlformats.org/officeDocument/2006/relationships/image" Target="../media/image259.png"/><Relationship Id="rId14" Type="http://schemas.openxmlformats.org/officeDocument/2006/relationships/image" Target="../media/image2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8</xdr:row>
      <xdr:rowOff>28575</xdr:rowOff>
    </xdr:to>
    <xdr:pic>
      <xdr:nvPicPr>
        <xdr:cNvPr id="5397" name="Picture 657" descr="Renz Classic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398" name="Рисунок 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399" name="Рисунок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0" name="Рисунок 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1" name="Рисунок 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2" name="Рисунок 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3" name="Рисунок 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4" name="Рисунок 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0</xdr:colOff>
      <xdr:row>9</xdr:row>
      <xdr:rowOff>0</xdr:rowOff>
    </xdr:to>
    <xdr:pic>
      <xdr:nvPicPr>
        <xdr:cNvPr id="5405" name="Рисунок 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160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</xdr:row>
      <xdr:rowOff>57150</xdr:rowOff>
    </xdr:from>
    <xdr:to>
      <xdr:col>0</xdr:col>
      <xdr:colOff>1190625</xdr:colOff>
      <xdr:row>3</xdr:row>
      <xdr:rowOff>95250</xdr:rowOff>
    </xdr:to>
    <xdr:pic>
      <xdr:nvPicPr>
        <xdr:cNvPr id="5406" name="Рисунок 1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4</xdr:row>
      <xdr:rowOff>9525</xdr:rowOff>
    </xdr:from>
    <xdr:to>
      <xdr:col>0</xdr:col>
      <xdr:colOff>1562100</xdr:colOff>
      <xdr:row>4</xdr:row>
      <xdr:rowOff>200025</xdr:rowOff>
    </xdr:to>
    <xdr:pic>
      <xdr:nvPicPr>
        <xdr:cNvPr id="5407" name="Рисунок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647700"/>
          <a:ext cx="1438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98</xdr:row>
      <xdr:rowOff>142875</xdr:rowOff>
    </xdr:from>
    <xdr:to>
      <xdr:col>1</xdr:col>
      <xdr:colOff>1076325</xdr:colOff>
      <xdr:row>102</xdr:row>
      <xdr:rowOff>28575</xdr:rowOff>
    </xdr:to>
    <xdr:pic>
      <xdr:nvPicPr>
        <xdr:cNvPr id="15321" name="Рисунок 16">
          <a:extLst>
            <a:ext uri="{FF2B5EF4-FFF2-40B4-BE49-F238E27FC236}">
              <a16:creationId xmlns:a16="http://schemas.microsoft.com/office/drawing/2014/main" id="{00000000-0008-0000-0900-0000D9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24841200"/>
          <a:ext cx="876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69</xdr:row>
      <xdr:rowOff>34132</xdr:rowOff>
    </xdr:from>
    <xdr:to>
      <xdr:col>1</xdr:col>
      <xdr:colOff>1076324</xdr:colOff>
      <xdr:row>71</xdr:row>
      <xdr:rowOff>180974</xdr:rowOff>
    </xdr:to>
    <xdr:pic>
      <xdr:nvPicPr>
        <xdr:cNvPr id="15322" name="Рисунок 17">
          <a:extLst>
            <a:ext uri="{FF2B5EF4-FFF2-40B4-BE49-F238E27FC236}">
              <a16:creationId xmlns:a16="http://schemas.microsoft.com/office/drawing/2014/main" id="{00000000-0008-0000-0900-0000D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0" y="23322757"/>
          <a:ext cx="666749" cy="52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301999</xdr:colOff>
      <xdr:row>49</xdr:row>
      <xdr:rowOff>37542</xdr:rowOff>
    </xdr:from>
    <xdr:to>
      <xdr:col>1</xdr:col>
      <xdr:colOff>1096740</xdr:colOff>
      <xdr:row>51</xdr:row>
      <xdr:rowOff>171452</xdr:rowOff>
    </xdr:to>
    <xdr:pic>
      <xdr:nvPicPr>
        <xdr:cNvPr id="15323" name="Рисунок 18">
          <a:extLst>
            <a:ext uri="{FF2B5EF4-FFF2-40B4-BE49-F238E27FC236}">
              <a16:creationId xmlns:a16="http://schemas.microsoft.com/office/drawing/2014/main" id="{00000000-0008-0000-0900-0000DB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1274" y="24088167"/>
          <a:ext cx="794741" cy="51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76</xdr:row>
      <xdr:rowOff>34926</xdr:rowOff>
    </xdr:from>
    <xdr:to>
      <xdr:col>1</xdr:col>
      <xdr:colOff>1117076</xdr:colOff>
      <xdr:row>79</xdr:row>
      <xdr:rowOff>152400</xdr:rowOff>
    </xdr:to>
    <xdr:pic>
      <xdr:nvPicPr>
        <xdr:cNvPr id="15327" name="Рисунок 22">
          <a:extLst>
            <a:ext uri="{FF2B5EF4-FFF2-40B4-BE49-F238E27FC236}">
              <a16:creationId xmlns:a16="http://schemas.microsoft.com/office/drawing/2014/main" id="{00000000-0008-0000-0900-0000DF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4484351"/>
          <a:ext cx="936101" cy="688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169770</xdr:colOff>
      <xdr:row>60</xdr:row>
      <xdr:rowOff>67796</xdr:rowOff>
    </xdr:from>
    <xdr:to>
      <xdr:col>1</xdr:col>
      <xdr:colOff>1274670</xdr:colOff>
      <xdr:row>64</xdr:row>
      <xdr:rowOff>131437</xdr:rowOff>
    </xdr:to>
    <xdr:pic>
      <xdr:nvPicPr>
        <xdr:cNvPr id="15328" name="Рисунок 23">
          <a:extLst>
            <a:ext uri="{FF2B5EF4-FFF2-40B4-BE49-F238E27FC236}">
              <a16:creationId xmlns:a16="http://schemas.microsoft.com/office/drawing/2014/main" id="{00000000-0008-0000-0900-0000E0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4429" y="6110008"/>
          <a:ext cx="1104900" cy="816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170890</xdr:colOff>
      <xdr:row>53</xdr:row>
      <xdr:rowOff>118783</xdr:rowOff>
    </xdr:from>
    <xdr:to>
      <xdr:col>1</xdr:col>
      <xdr:colOff>1105636</xdr:colOff>
      <xdr:row>57</xdr:row>
      <xdr:rowOff>76201</xdr:rowOff>
    </xdr:to>
    <xdr:pic>
      <xdr:nvPicPr>
        <xdr:cNvPr id="15329" name="Рисунок 24">
          <a:extLst>
            <a:ext uri="{FF2B5EF4-FFF2-40B4-BE49-F238E27FC236}">
              <a16:creationId xmlns:a16="http://schemas.microsoft.com/office/drawing/2014/main" id="{00000000-0008-0000-0900-0000E1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0165" y="3900208"/>
          <a:ext cx="934746" cy="71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149486</xdr:colOff>
      <xdr:row>132</xdr:row>
      <xdr:rowOff>83933</xdr:rowOff>
    </xdr:from>
    <xdr:to>
      <xdr:col>1</xdr:col>
      <xdr:colOff>1101986</xdr:colOff>
      <xdr:row>137</xdr:row>
      <xdr:rowOff>35859</xdr:rowOff>
    </xdr:to>
    <xdr:pic>
      <xdr:nvPicPr>
        <xdr:cNvPr id="15331" name="Рисунок 26">
          <a:extLst>
            <a:ext uri="{FF2B5EF4-FFF2-40B4-BE49-F238E27FC236}">
              <a16:creationId xmlns:a16="http://schemas.microsoft.com/office/drawing/2014/main" id="{00000000-0008-0000-0900-0000E3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8761" y="16933658"/>
          <a:ext cx="952500" cy="904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322169</xdr:colOff>
      <xdr:row>115</xdr:row>
      <xdr:rowOff>34177</xdr:rowOff>
    </xdr:from>
    <xdr:to>
      <xdr:col>1</xdr:col>
      <xdr:colOff>969700</xdr:colOff>
      <xdr:row>119</xdr:row>
      <xdr:rowOff>43703</xdr:rowOff>
    </xdr:to>
    <xdr:pic>
      <xdr:nvPicPr>
        <xdr:cNvPr id="15333" name="Рисунок 28">
          <a:extLst>
            <a:ext uri="{FF2B5EF4-FFF2-40B4-BE49-F238E27FC236}">
              <a16:creationId xmlns:a16="http://schemas.microsoft.com/office/drawing/2014/main" id="{00000000-0008-0000-0900-0000E5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1444" y="14940802"/>
          <a:ext cx="647531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246531</xdr:colOff>
      <xdr:row>106</xdr:row>
      <xdr:rowOff>28575</xdr:rowOff>
    </xdr:from>
    <xdr:to>
      <xdr:col>1</xdr:col>
      <xdr:colOff>1008531</xdr:colOff>
      <xdr:row>109</xdr:row>
      <xdr:rowOff>107017</xdr:rowOff>
    </xdr:to>
    <xdr:pic>
      <xdr:nvPicPr>
        <xdr:cNvPr id="15334" name="Рисунок 29">
          <a:extLst>
            <a:ext uri="{FF2B5EF4-FFF2-40B4-BE49-F238E27FC236}">
              <a16:creationId xmlns:a16="http://schemas.microsoft.com/office/drawing/2014/main" id="{00000000-0008-0000-0900-0000E6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65806" y="13182600"/>
          <a:ext cx="762000" cy="649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256054</xdr:colOff>
      <xdr:row>149</xdr:row>
      <xdr:rowOff>10086</xdr:rowOff>
    </xdr:from>
    <xdr:to>
      <xdr:col>1</xdr:col>
      <xdr:colOff>1018054</xdr:colOff>
      <xdr:row>153</xdr:row>
      <xdr:rowOff>104145</xdr:rowOff>
    </xdr:to>
    <xdr:pic>
      <xdr:nvPicPr>
        <xdr:cNvPr id="15335" name="Рисунок 30">
          <a:extLst>
            <a:ext uri="{FF2B5EF4-FFF2-40B4-BE49-F238E27FC236}">
              <a16:creationId xmlns:a16="http://schemas.microsoft.com/office/drawing/2014/main" id="{00000000-0008-0000-0900-0000E7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5329" y="18993411"/>
          <a:ext cx="762000" cy="856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286870</xdr:colOff>
      <xdr:row>141</xdr:row>
      <xdr:rowOff>84849</xdr:rowOff>
    </xdr:from>
    <xdr:to>
      <xdr:col>1</xdr:col>
      <xdr:colOff>984793</xdr:colOff>
      <xdr:row>145</xdr:row>
      <xdr:rowOff>42582</xdr:rowOff>
    </xdr:to>
    <xdr:pic>
      <xdr:nvPicPr>
        <xdr:cNvPr id="15340" name="Рисунок 40">
          <a:extLst>
            <a:ext uri="{FF2B5EF4-FFF2-40B4-BE49-F238E27FC236}">
              <a16:creationId xmlns:a16="http://schemas.microsoft.com/office/drawing/2014/main" id="{00000000-0008-0000-0900-0000EC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6145" y="19868274"/>
          <a:ext cx="697923" cy="719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323849</xdr:colOff>
      <xdr:row>91</xdr:row>
      <xdr:rowOff>79487</xdr:rowOff>
    </xdr:from>
    <xdr:to>
      <xdr:col>1</xdr:col>
      <xdr:colOff>1104900</xdr:colOff>
      <xdr:row>94</xdr:row>
      <xdr:rowOff>116239</xdr:rowOff>
    </xdr:to>
    <xdr:pic>
      <xdr:nvPicPr>
        <xdr:cNvPr id="15342" name="Рисунок 45">
          <a:extLst>
            <a:ext uri="{FF2B5EF4-FFF2-40B4-BE49-F238E27FC236}">
              <a16:creationId xmlns:a16="http://schemas.microsoft.com/office/drawing/2014/main" id="{00000000-0008-0000-0900-0000EE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124" y="10757012"/>
          <a:ext cx="781051" cy="60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312084</xdr:colOff>
      <xdr:row>13</xdr:row>
      <xdr:rowOff>27456</xdr:rowOff>
    </xdr:from>
    <xdr:to>
      <xdr:col>1</xdr:col>
      <xdr:colOff>885825</xdr:colOff>
      <xdr:row>14</xdr:row>
      <xdr:rowOff>261678</xdr:rowOff>
    </xdr:to>
    <xdr:pic>
      <xdr:nvPicPr>
        <xdr:cNvPr id="15354" name="Рисунок 69">
          <a:extLst>
            <a:ext uri="{FF2B5EF4-FFF2-40B4-BE49-F238E27FC236}">
              <a16:creationId xmlns:a16="http://schemas.microsoft.com/office/drawing/2014/main" id="{00000000-0008-0000-0900-0000FA3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1359" y="3275481"/>
          <a:ext cx="573741" cy="500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111683</xdr:colOff>
      <xdr:row>84</xdr:row>
      <xdr:rowOff>106831</xdr:rowOff>
    </xdr:from>
    <xdr:to>
      <xdr:col>1</xdr:col>
      <xdr:colOff>1340408</xdr:colOff>
      <xdr:row>88</xdr:row>
      <xdr:rowOff>114114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683" y="8876181"/>
          <a:ext cx="1228725" cy="769283"/>
        </a:xfrm>
        <a:prstGeom prst="rect">
          <a:avLst/>
        </a:prstGeom>
      </xdr:spPr>
    </xdr:pic>
    <xdr:clientData/>
  </xdr:twoCellAnchor>
  <xdr:twoCellAnchor>
    <xdr:from>
      <xdr:col>1</xdr:col>
      <xdr:colOff>340659</xdr:colOff>
      <xdr:row>89</xdr:row>
      <xdr:rowOff>18489</xdr:rowOff>
    </xdr:from>
    <xdr:to>
      <xdr:col>1</xdr:col>
      <xdr:colOff>987067</xdr:colOff>
      <xdr:row>90</xdr:row>
      <xdr:rowOff>0</xdr:rowOff>
    </xdr:to>
    <xdr:pic>
      <xdr:nvPicPr>
        <xdr:cNvPr id="35" name="Рисунок 20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934" y="10734114"/>
          <a:ext cx="646408" cy="517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341221</xdr:colOff>
      <xdr:row>58</xdr:row>
      <xdr:rowOff>55470</xdr:rowOff>
    </xdr:from>
    <xdr:to>
      <xdr:col>1</xdr:col>
      <xdr:colOff>868457</xdr:colOff>
      <xdr:row>58</xdr:row>
      <xdr:rowOff>484607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0496" y="4979895"/>
          <a:ext cx="527236" cy="429137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95</xdr:row>
      <xdr:rowOff>9526</xdr:rowOff>
    </xdr:from>
    <xdr:to>
      <xdr:col>1</xdr:col>
      <xdr:colOff>914400</xdr:colOff>
      <xdr:row>96</xdr:row>
      <xdr:rowOff>264763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2650" y="12211051"/>
          <a:ext cx="581025" cy="521937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44" name="Рисунок 4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620500" y="85725"/>
          <a:ext cx="285714" cy="304762"/>
        </a:xfrm>
        <a:prstGeom prst="rect">
          <a:avLst/>
        </a:prstGeom>
      </xdr:spPr>
    </xdr:pic>
    <xdr:clientData/>
  </xdr:twoCellAnchor>
  <xdr:twoCellAnchor>
    <xdr:from>
      <xdr:col>1</xdr:col>
      <xdr:colOff>152924</xdr:colOff>
      <xdr:row>39</xdr:row>
      <xdr:rowOff>84043</xdr:rowOff>
    </xdr:from>
    <xdr:to>
      <xdr:col>1</xdr:col>
      <xdr:colOff>1131482</xdr:colOff>
      <xdr:row>43</xdr:row>
      <xdr:rowOff>11392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199" y="5770468"/>
          <a:ext cx="978558" cy="689349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67667</xdr:colOff>
      <xdr:row>5</xdr:row>
      <xdr:rowOff>163493</xdr:rowOff>
    </xdr:from>
    <xdr:to>
      <xdr:col>1</xdr:col>
      <xdr:colOff>1275854</xdr:colOff>
      <xdr:row>10</xdr:row>
      <xdr:rowOff>60960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3020" y="1877993"/>
          <a:ext cx="1208187" cy="849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252850</xdr:colOff>
      <xdr:row>24</xdr:row>
      <xdr:rowOff>65556</xdr:rowOff>
    </xdr:from>
    <xdr:to>
      <xdr:col>1</xdr:col>
      <xdr:colOff>1040869</xdr:colOff>
      <xdr:row>27</xdr:row>
      <xdr:rowOff>95250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2125" y="22782681"/>
          <a:ext cx="788019" cy="60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277912</xdr:colOff>
      <xdr:row>20</xdr:row>
      <xdr:rowOff>17932</xdr:rowOff>
    </xdr:from>
    <xdr:ext cx="860802" cy="508746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7187" y="5780557"/>
          <a:ext cx="860802" cy="508746"/>
        </a:xfrm>
        <a:prstGeom prst="rect">
          <a:avLst/>
        </a:prstGeom>
      </xdr:spPr>
    </xdr:pic>
    <xdr:clientData/>
  </xdr:oneCellAnchor>
  <xdr:oneCellAnchor>
    <xdr:from>
      <xdr:col>1</xdr:col>
      <xdr:colOff>215154</xdr:colOff>
      <xdr:row>35</xdr:row>
      <xdr:rowOff>26896</xdr:rowOff>
    </xdr:from>
    <xdr:ext cx="993729" cy="499780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4429" y="6189571"/>
          <a:ext cx="993729" cy="499780"/>
        </a:xfrm>
        <a:prstGeom prst="rect">
          <a:avLst/>
        </a:prstGeom>
      </xdr:spPr>
    </xdr:pic>
    <xdr:clientData/>
  </xdr:oneCellAnchor>
  <xdr:twoCellAnchor>
    <xdr:from>
      <xdr:col>1</xdr:col>
      <xdr:colOff>281940</xdr:colOff>
      <xdr:row>46</xdr:row>
      <xdr:rowOff>15240</xdr:rowOff>
    </xdr:from>
    <xdr:to>
      <xdr:col>1</xdr:col>
      <xdr:colOff>1005839</xdr:colOff>
      <xdr:row>47</xdr:row>
      <xdr:rowOff>258494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215" y="6577965"/>
          <a:ext cx="723899" cy="386129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66</xdr:row>
      <xdr:rowOff>28576</xdr:rowOff>
    </xdr:from>
    <xdr:ext cx="625333" cy="485774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2175" y="6991351"/>
          <a:ext cx="625333" cy="485774"/>
        </a:xfrm>
        <a:prstGeom prst="rect">
          <a:avLst/>
        </a:prstGeom>
      </xdr:spPr>
    </xdr:pic>
    <xdr:clientData/>
  </xdr:oneCellAnchor>
  <xdr:oneCellAnchor>
    <xdr:from>
      <xdr:col>1</xdr:col>
      <xdr:colOff>304800</xdr:colOff>
      <xdr:row>73</xdr:row>
      <xdr:rowOff>19052</xdr:rowOff>
    </xdr:from>
    <xdr:ext cx="652906" cy="504824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4075" y="7381877"/>
          <a:ext cx="652906" cy="504824"/>
        </a:xfrm>
        <a:prstGeom prst="rect">
          <a:avLst/>
        </a:prstGeom>
      </xdr:spPr>
    </xdr:pic>
    <xdr:clientData/>
  </xdr:oneCellAnchor>
  <xdr:oneCellAnchor>
    <xdr:from>
      <xdr:col>1</xdr:col>
      <xdr:colOff>322730</xdr:colOff>
      <xdr:row>81</xdr:row>
      <xdr:rowOff>26894</xdr:rowOff>
    </xdr:from>
    <xdr:ext cx="641340" cy="499782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2005" y="7789769"/>
          <a:ext cx="641340" cy="499782"/>
        </a:xfrm>
        <a:prstGeom prst="rect">
          <a:avLst/>
        </a:prstGeom>
      </xdr:spPr>
    </xdr:pic>
    <xdr:clientData/>
  </xdr:oneCellAnchor>
  <xdr:oneCellAnchor>
    <xdr:from>
      <xdr:col>1</xdr:col>
      <xdr:colOff>299631</xdr:colOff>
      <xdr:row>127</xdr:row>
      <xdr:rowOff>17929</xdr:rowOff>
    </xdr:from>
    <xdr:ext cx="686491" cy="508748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8906" y="8180854"/>
          <a:ext cx="686491" cy="508748"/>
        </a:xfrm>
        <a:prstGeom prst="rect">
          <a:avLst/>
        </a:prstGeom>
      </xdr:spPr>
    </xdr:pic>
    <xdr:clientData/>
  </xdr:oneCellAnchor>
  <xdr:oneCellAnchor>
    <xdr:from>
      <xdr:col>1</xdr:col>
      <xdr:colOff>228600</xdr:colOff>
      <xdr:row>16</xdr:row>
      <xdr:rowOff>38100</xdr:rowOff>
    </xdr:from>
    <xdr:ext cx="860802" cy="508746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875" y="4048125"/>
          <a:ext cx="860802" cy="508746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31</xdr:row>
      <xdr:rowOff>47625</xdr:rowOff>
    </xdr:from>
    <xdr:ext cx="993729" cy="49978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9775" y="7181850"/>
          <a:ext cx="993729" cy="499780"/>
        </a:xfrm>
        <a:prstGeom prst="rect">
          <a:avLst/>
        </a:prstGeom>
      </xdr:spPr>
    </xdr:pic>
    <xdr:clientData/>
  </xdr:oneCellAnchor>
  <xdr:oneCellAnchor>
    <xdr:from>
      <xdr:col>1</xdr:col>
      <xdr:colOff>295275</xdr:colOff>
      <xdr:row>123</xdr:row>
      <xdr:rowOff>38100</xdr:rowOff>
    </xdr:from>
    <xdr:ext cx="686491" cy="508748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4550" y="26946225"/>
          <a:ext cx="686491" cy="50874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</xdr:row>
      <xdr:rowOff>30874</xdr:rowOff>
    </xdr:from>
    <xdr:to>
      <xdr:col>1</xdr:col>
      <xdr:colOff>1120899</xdr:colOff>
      <xdr:row>4</xdr:row>
      <xdr:rowOff>518948</xdr:rowOff>
    </xdr:to>
    <xdr:pic>
      <xdr:nvPicPr>
        <xdr:cNvPr id="13619" name="Рисунок 25">
          <a:extLst>
            <a:ext uri="{FF2B5EF4-FFF2-40B4-BE49-F238E27FC236}">
              <a16:creationId xmlns:a16="http://schemas.microsoft.com/office/drawing/2014/main" id="{00000000-0008-0000-0A00-000033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0" y="1905394"/>
          <a:ext cx="835149" cy="488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289035</xdr:colOff>
      <xdr:row>5</xdr:row>
      <xdr:rowOff>15437</xdr:rowOff>
    </xdr:from>
    <xdr:to>
      <xdr:col>1</xdr:col>
      <xdr:colOff>1044466</xdr:colOff>
      <xdr:row>5</xdr:row>
      <xdr:rowOff>522507</xdr:rowOff>
    </xdr:to>
    <xdr:pic>
      <xdr:nvPicPr>
        <xdr:cNvPr id="13620" name="Рисунок 26">
          <a:extLst>
            <a:ext uri="{FF2B5EF4-FFF2-40B4-BE49-F238E27FC236}">
              <a16:creationId xmlns:a16="http://schemas.microsoft.com/office/drawing/2014/main" id="{00000000-0008-0000-0A00-000034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2069" y="1887592"/>
          <a:ext cx="755431" cy="507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259474</xdr:colOff>
      <xdr:row>6</xdr:row>
      <xdr:rowOff>33173</xdr:rowOff>
    </xdr:from>
    <xdr:to>
      <xdr:col>1</xdr:col>
      <xdr:colOff>1183399</xdr:colOff>
      <xdr:row>6</xdr:row>
      <xdr:rowOff>498585</xdr:rowOff>
    </xdr:to>
    <xdr:pic>
      <xdr:nvPicPr>
        <xdr:cNvPr id="13621" name="Рисунок 27">
          <a:extLst>
            <a:ext uri="{FF2B5EF4-FFF2-40B4-BE49-F238E27FC236}">
              <a16:creationId xmlns:a16="http://schemas.microsoft.com/office/drawing/2014/main" id="{00000000-0008-0000-0A00-000035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2508" y="2437414"/>
          <a:ext cx="923925" cy="465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394138</xdr:colOff>
      <xdr:row>12</xdr:row>
      <xdr:rowOff>0</xdr:rowOff>
    </xdr:from>
    <xdr:to>
      <xdr:col>1</xdr:col>
      <xdr:colOff>979299</xdr:colOff>
      <xdr:row>13</xdr:row>
      <xdr:rowOff>263948</xdr:rowOff>
    </xdr:to>
    <xdr:pic>
      <xdr:nvPicPr>
        <xdr:cNvPr id="13622" name="Рисунок 28">
          <a:extLst>
            <a:ext uri="{FF2B5EF4-FFF2-40B4-BE49-F238E27FC236}">
              <a16:creationId xmlns:a16="http://schemas.microsoft.com/office/drawing/2014/main" id="{00000000-0008-0000-0A00-000036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7172" y="3698328"/>
          <a:ext cx="585161" cy="53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354725</xdr:colOff>
      <xdr:row>14</xdr:row>
      <xdr:rowOff>33830</xdr:rowOff>
    </xdr:from>
    <xdr:to>
      <xdr:col>1</xdr:col>
      <xdr:colOff>1106579</xdr:colOff>
      <xdr:row>15</xdr:row>
      <xdr:rowOff>231504</xdr:rowOff>
    </xdr:to>
    <xdr:pic>
      <xdr:nvPicPr>
        <xdr:cNvPr id="13623" name="Рисунок 29">
          <a:extLst>
            <a:ext uri="{FF2B5EF4-FFF2-40B4-BE49-F238E27FC236}">
              <a16:creationId xmlns:a16="http://schemas.microsoft.com/office/drawing/2014/main" id="{00000000-0008-0000-0A00-000037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7759" y="4270813"/>
          <a:ext cx="751854" cy="46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376402</xdr:colOff>
      <xdr:row>18</xdr:row>
      <xdr:rowOff>32846</xdr:rowOff>
    </xdr:from>
    <xdr:to>
      <xdr:col>1</xdr:col>
      <xdr:colOff>863685</xdr:colOff>
      <xdr:row>18</xdr:row>
      <xdr:rowOff>518950</xdr:rowOff>
    </xdr:to>
    <xdr:pic>
      <xdr:nvPicPr>
        <xdr:cNvPr id="13624" name="Рисунок 30">
          <a:extLst>
            <a:ext uri="{FF2B5EF4-FFF2-40B4-BE49-F238E27FC236}">
              <a16:creationId xmlns:a16="http://schemas.microsoft.com/office/drawing/2014/main" id="{00000000-0008-0000-0A00-000038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9436" y="5340570"/>
          <a:ext cx="487283" cy="486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377637</xdr:colOff>
      <xdr:row>25</xdr:row>
      <xdr:rowOff>19243</xdr:rowOff>
    </xdr:from>
    <xdr:to>
      <xdr:col>1</xdr:col>
      <xdr:colOff>993565</xdr:colOff>
      <xdr:row>26</xdr:row>
      <xdr:rowOff>266550</xdr:rowOff>
    </xdr:to>
    <xdr:pic>
      <xdr:nvPicPr>
        <xdr:cNvPr id="13625" name="Рисунок 38">
          <a:extLst>
            <a:ext uri="{FF2B5EF4-FFF2-40B4-BE49-F238E27FC236}">
              <a16:creationId xmlns:a16="http://schemas.microsoft.com/office/drawing/2014/main" id="{00000000-0008-0000-0A00-000039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6912" y="7763068"/>
          <a:ext cx="615928" cy="514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164224</xdr:colOff>
      <xdr:row>27</xdr:row>
      <xdr:rowOff>181303</xdr:rowOff>
    </xdr:from>
    <xdr:to>
      <xdr:col>1</xdr:col>
      <xdr:colOff>1222155</xdr:colOff>
      <xdr:row>31</xdr:row>
      <xdr:rowOff>177487</xdr:rowOff>
    </xdr:to>
    <xdr:pic>
      <xdr:nvPicPr>
        <xdr:cNvPr id="13626" name="Рисунок 39">
          <a:extLst>
            <a:ext uri="{FF2B5EF4-FFF2-40B4-BE49-F238E27FC236}">
              <a16:creationId xmlns:a16="http://schemas.microsoft.com/office/drawing/2014/main" id="{00000000-0008-0000-0A00-00003A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258" y="7013027"/>
          <a:ext cx="1057931" cy="758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385270</xdr:colOff>
      <xdr:row>36</xdr:row>
      <xdr:rowOff>28575</xdr:rowOff>
    </xdr:from>
    <xdr:to>
      <xdr:col>1</xdr:col>
      <xdr:colOff>901998</xdr:colOff>
      <xdr:row>39</xdr:row>
      <xdr:rowOff>177362</xdr:rowOff>
    </xdr:to>
    <xdr:pic>
      <xdr:nvPicPr>
        <xdr:cNvPr id="13627" name="Рисунок 40">
          <a:extLst>
            <a:ext uri="{FF2B5EF4-FFF2-40B4-BE49-F238E27FC236}">
              <a16:creationId xmlns:a16="http://schemas.microsoft.com/office/drawing/2014/main" id="{00000000-0008-0000-0A00-00003B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8304" y="8765299"/>
          <a:ext cx="516728" cy="720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277321</xdr:colOff>
      <xdr:row>33</xdr:row>
      <xdr:rowOff>3682</xdr:rowOff>
    </xdr:from>
    <xdr:to>
      <xdr:col>1</xdr:col>
      <xdr:colOff>1016001</xdr:colOff>
      <xdr:row>35</xdr:row>
      <xdr:rowOff>13092</xdr:rowOff>
    </xdr:to>
    <xdr:pic>
      <xdr:nvPicPr>
        <xdr:cNvPr id="13629" name="Рисунок 20">
          <a:extLst>
            <a:ext uri="{FF2B5EF4-FFF2-40B4-BE49-F238E27FC236}">
              <a16:creationId xmlns:a16="http://schemas.microsoft.com/office/drawing/2014/main" id="{00000000-0008-0000-0A00-00003D3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2321" y="9420732"/>
          <a:ext cx="738680" cy="542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454901</xdr:colOff>
      <xdr:row>16</xdr:row>
      <xdr:rowOff>33015</xdr:rowOff>
    </xdr:from>
    <xdr:to>
      <xdr:col>1</xdr:col>
      <xdr:colOff>879585</xdr:colOff>
      <xdr:row>17</xdr:row>
      <xdr:rowOff>230845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9901" y="5335265"/>
          <a:ext cx="424684" cy="464530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14" name="Рисунок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10975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15240</xdr:rowOff>
    </xdr:from>
    <xdr:to>
      <xdr:col>1</xdr:col>
      <xdr:colOff>1313068</xdr:colOff>
      <xdr:row>4</xdr:row>
      <xdr:rowOff>7620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00" y="1356360"/>
          <a:ext cx="1274968" cy="525780"/>
        </a:xfrm>
        <a:prstGeom prst="rect">
          <a:avLst/>
        </a:prstGeom>
      </xdr:spPr>
    </xdr:pic>
    <xdr:clientData/>
  </xdr:twoCellAnchor>
  <xdr:twoCellAnchor editAs="oneCell">
    <xdr:from>
      <xdr:col>1</xdr:col>
      <xdr:colOff>464820</xdr:colOff>
      <xdr:row>8</xdr:row>
      <xdr:rowOff>22862</xdr:rowOff>
    </xdr:from>
    <xdr:to>
      <xdr:col>1</xdr:col>
      <xdr:colOff>926711</xdr:colOff>
      <xdr:row>9</xdr:row>
      <xdr:rowOff>251460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1720" y="4259582"/>
          <a:ext cx="461891" cy="495298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20</xdr:row>
      <xdr:rowOff>15240</xdr:rowOff>
    </xdr:from>
    <xdr:to>
      <xdr:col>1</xdr:col>
      <xdr:colOff>930810</xdr:colOff>
      <xdr:row>21</xdr:row>
      <xdr:rowOff>247650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6" y="7149465"/>
          <a:ext cx="492659" cy="499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419100</xdr:colOff>
      <xdr:row>22</xdr:row>
      <xdr:rowOff>15241</xdr:rowOff>
    </xdr:from>
    <xdr:to>
      <xdr:col>1</xdr:col>
      <xdr:colOff>944880</xdr:colOff>
      <xdr:row>24</xdr:row>
      <xdr:rowOff>180626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0" y="7719061"/>
          <a:ext cx="525780" cy="546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291444</xdr:colOff>
      <xdr:row>35</xdr:row>
      <xdr:rowOff>134514</xdr:rowOff>
    </xdr:from>
    <xdr:to>
      <xdr:col>1</xdr:col>
      <xdr:colOff>902113</xdr:colOff>
      <xdr:row>35</xdr:row>
      <xdr:rowOff>394349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4161195">
          <a:off x="2286136" y="9912722"/>
          <a:ext cx="259835" cy="610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419101</xdr:colOff>
      <xdr:row>40</xdr:row>
      <xdr:rowOff>48672</xdr:rowOff>
    </xdr:from>
    <xdr:to>
      <xdr:col>1</xdr:col>
      <xdr:colOff>838200</xdr:colOff>
      <xdr:row>41</xdr:row>
      <xdr:rowOff>236219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76" y="11792997"/>
          <a:ext cx="419099" cy="454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419101</xdr:colOff>
      <xdr:row>10</xdr:row>
      <xdr:rowOff>28575</xdr:rowOff>
    </xdr:from>
    <xdr:to>
      <xdr:col>1</xdr:col>
      <xdr:colOff>933451</xdr:colOff>
      <xdr:row>11</xdr:row>
      <xdr:rowOff>251564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6" y="4267200"/>
          <a:ext cx="514350" cy="4896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428626</xdr:colOff>
      <xdr:row>30</xdr:row>
      <xdr:rowOff>9525</xdr:rowOff>
    </xdr:from>
    <xdr:to>
      <xdr:col>1</xdr:col>
      <xdr:colOff>885826</xdr:colOff>
      <xdr:row>30</xdr:row>
      <xdr:rowOff>510566</xdr:rowOff>
    </xdr:to>
    <xdr:pic>
      <xdr:nvPicPr>
        <xdr:cNvPr id="16716" name="Рисунок 38">
          <a:extLst>
            <a:ext uri="{FF2B5EF4-FFF2-40B4-BE49-F238E27FC236}">
              <a16:creationId xmlns:a16="http://schemas.microsoft.com/office/drawing/2014/main" id="{00000000-0008-0000-0B00-00004C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7901" y="1352550"/>
          <a:ext cx="457200" cy="501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355788</xdr:colOff>
      <xdr:row>32</xdr:row>
      <xdr:rowOff>136713</xdr:rowOff>
    </xdr:from>
    <xdr:to>
      <xdr:col>1</xdr:col>
      <xdr:colOff>990525</xdr:colOff>
      <xdr:row>35</xdr:row>
      <xdr:rowOff>38101</xdr:rowOff>
    </xdr:to>
    <xdr:pic>
      <xdr:nvPicPr>
        <xdr:cNvPr id="16717" name="Рисунок 39">
          <a:extLst>
            <a:ext uri="{FF2B5EF4-FFF2-40B4-BE49-F238E27FC236}">
              <a16:creationId xmlns:a16="http://schemas.microsoft.com/office/drawing/2014/main" id="{00000000-0008-0000-0B00-00004D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5063" y="2775138"/>
          <a:ext cx="634737" cy="47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464623</xdr:colOff>
      <xdr:row>37</xdr:row>
      <xdr:rowOff>21613</xdr:rowOff>
    </xdr:from>
    <xdr:to>
      <xdr:col>1</xdr:col>
      <xdr:colOff>854984</xdr:colOff>
      <xdr:row>39</xdr:row>
      <xdr:rowOff>1</xdr:rowOff>
    </xdr:to>
    <xdr:pic>
      <xdr:nvPicPr>
        <xdr:cNvPr id="16719" name="Рисунок 41">
          <a:extLst>
            <a:ext uri="{FF2B5EF4-FFF2-40B4-BE49-F238E27FC236}">
              <a16:creationId xmlns:a16="http://schemas.microsoft.com/office/drawing/2014/main" id="{00000000-0008-0000-0B00-00004F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3898" y="9289438"/>
          <a:ext cx="390361" cy="51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205492</xdr:colOff>
      <xdr:row>52</xdr:row>
      <xdr:rowOff>82364</xdr:rowOff>
    </xdr:from>
    <xdr:to>
      <xdr:col>1</xdr:col>
      <xdr:colOff>1121863</xdr:colOff>
      <xdr:row>54</xdr:row>
      <xdr:rowOff>136251</xdr:rowOff>
    </xdr:to>
    <xdr:pic>
      <xdr:nvPicPr>
        <xdr:cNvPr id="16723" name="Рисунок 45">
          <a:extLst>
            <a:ext uri="{FF2B5EF4-FFF2-40B4-BE49-F238E27FC236}">
              <a16:creationId xmlns:a16="http://schemas.microsoft.com/office/drawing/2014/main" id="{00000000-0008-0000-0B00-0000534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24767" y="6340289"/>
          <a:ext cx="916371" cy="434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389541</xdr:colOff>
      <xdr:row>60</xdr:row>
      <xdr:rowOff>47625</xdr:rowOff>
    </xdr:from>
    <xdr:to>
      <xdr:col>1</xdr:col>
      <xdr:colOff>926777</xdr:colOff>
      <xdr:row>61</xdr:row>
      <xdr:rowOff>228600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816" y="8782050"/>
          <a:ext cx="537236" cy="447675"/>
        </a:xfrm>
        <a:prstGeom prst="rect">
          <a:avLst/>
        </a:prstGeom>
      </xdr:spPr>
    </xdr:pic>
    <xdr:clientData/>
  </xdr:twoCellAnchor>
  <xdr:twoCellAnchor>
    <xdr:from>
      <xdr:col>1</xdr:col>
      <xdr:colOff>257750</xdr:colOff>
      <xdr:row>64</xdr:row>
      <xdr:rowOff>37683</xdr:rowOff>
    </xdr:from>
    <xdr:to>
      <xdr:col>1</xdr:col>
      <xdr:colOff>1091105</xdr:colOff>
      <xdr:row>64</xdr:row>
      <xdr:rowOff>517148</xdr:rowOff>
    </xdr:to>
    <xdr:pic>
      <xdr:nvPicPr>
        <xdr:cNvPr id="16" name="Рисунок 1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2253970" y="12443263"/>
          <a:ext cx="479465" cy="83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368190</xdr:colOff>
      <xdr:row>63</xdr:row>
      <xdr:rowOff>76201</xdr:rowOff>
    </xdr:from>
    <xdr:to>
      <xdr:col>1</xdr:col>
      <xdr:colOff>951992</xdr:colOff>
      <xdr:row>63</xdr:row>
      <xdr:rowOff>446691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1224" y="13509735"/>
          <a:ext cx="583802" cy="37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20" name="Рисунок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01600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459698</xdr:colOff>
      <xdr:row>40</xdr:row>
      <xdr:rowOff>26670</xdr:rowOff>
    </xdr:from>
    <xdr:to>
      <xdr:col>1</xdr:col>
      <xdr:colOff>874394</xdr:colOff>
      <xdr:row>42</xdr:row>
      <xdr:rowOff>188596</xdr:rowOff>
    </xdr:to>
    <xdr:pic>
      <xdr:nvPicPr>
        <xdr:cNvPr id="25" name="Рисунок 24" descr="Упор дверной напольный DS-14 BL чёрный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34218" y="4949190"/>
          <a:ext cx="41469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357609</xdr:colOff>
      <xdr:row>3</xdr:row>
      <xdr:rowOff>34870</xdr:rowOff>
    </xdr:from>
    <xdr:to>
      <xdr:col>1</xdr:col>
      <xdr:colOff>921124</xdr:colOff>
      <xdr:row>5</xdr:row>
      <xdr:rowOff>0</xdr:rowOff>
    </xdr:to>
    <xdr:pic>
      <xdr:nvPicPr>
        <xdr:cNvPr id="14" name="Рисунок 3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6884" y="1301695"/>
          <a:ext cx="563515" cy="26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382540</xdr:colOff>
      <xdr:row>6</xdr:row>
      <xdr:rowOff>18491</xdr:rowOff>
    </xdr:from>
    <xdr:to>
      <xdr:col>1</xdr:col>
      <xdr:colOff>892724</xdr:colOff>
      <xdr:row>7</xdr:row>
      <xdr:rowOff>257176</xdr:rowOff>
    </xdr:to>
    <xdr:pic>
      <xdr:nvPicPr>
        <xdr:cNvPr id="15" name="Рисунок 37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815" y="1742516"/>
          <a:ext cx="510184" cy="2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315055</xdr:colOff>
      <xdr:row>5</xdr:row>
      <xdr:rowOff>31111</xdr:rowOff>
    </xdr:from>
    <xdr:to>
      <xdr:col>1</xdr:col>
      <xdr:colOff>914400</xdr:colOff>
      <xdr:row>5</xdr:row>
      <xdr:rowOff>527866</xdr:rowOff>
    </xdr:to>
    <xdr:pic>
      <xdr:nvPicPr>
        <xdr:cNvPr id="18" name="Рисунок 39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4330" y="1602736"/>
          <a:ext cx="599345" cy="12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343520</xdr:colOff>
      <xdr:row>8</xdr:row>
      <xdr:rowOff>7705</xdr:rowOff>
    </xdr:from>
    <xdr:to>
      <xdr:col>1</xdr:col>
      <xdr:colOff>942642</xdr:colOff>
      <xdr:row>10</xdr:row>
      <xdr:rowOff>159258</xdr:rowOff>
    </xdr:to>
    <xdr:pic>
      <xdr:nvPicPr>
        <xdr:cNvPr id="19" name="Рисунок 40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795" y="2036530"/>
          <a:ext cx="599122" cy="44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303608</xdr:colOff>
      <xdr:row>12</xdr:row>
      <xdr:rowOff>16670</xdr:rowOff>
    </xdr:from>
    <xdr:to>
      <xdr:col>1</xdr:col>
      <xdr:colOff>873390</xdr:colOff>
      <xdr:row>12</xdr:row>
      <xdr:rowOff>504826</xdr:rowOff>
    </xdr:to>
    <xdr:pic>
      <xdr:nvPicPr>
        <xdr:cNvPr id="21" name="Рисунок 44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2883" y="2655095"/>
          <a:ext cx="569782" cy="135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46</xdr:row>
      <xdr:rowOff>47625</xdr:rowOff>
    </xdr:from>
    <xdr:to>
      <xdr:col>1</xdr:col>
      <xdr:colOff>885825</xdr:colOff>
      <xdr:row>48</xdr:row>
      <xdr:rowOff>174132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71700" y="11601450"/>
          <a:ext cx="533400" cy="50750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45</xdr:row>
      <xdr:rowOff>19050</xdr:rowOff>
    </xdr:from>
    <xdr:to>
      <xdr:col>1</xdr:col>
      <xdr:colOff>752475</xdr:colOff>
      <xdr:row>45</xdr:row>
      <xdr:rowOff>531165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2200" y="11039475"/>
          <a:ext cx="209550" cy="51211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14</xdr:row>
      <xdr:rowOff>19052</xdr:rowOff>
    </xdr:from>
    <xdr:to>
      <xdr:col>1</xdr:col>
      <xdr:colOff>847725</xdr:colOff>
      <xdr:row>16</xdr:row>
      <xdr:rowOff>188754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5525" y="4524377"/>
          <a:ext cx="371475" cy="55070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17</xdr:row>
      <xdr:rowOff>38100</xdr:rowOff>
    </xdr:from>
    <xdr:to>
      <xdr:col>1</xdr:col>
      <xdr:colOff>861130</xdr:colOff>
      <xdr:row>19</xdr:row>
      <xdr:rowOff>171449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5114925"/>
          <a:ext cx="422980" cy="514349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390524</xdr:colOff>
      <xdr:row>20</xdr:row>
      <xdr:rowOff>28575</xdr:rowOff>
    </xdr:from>
    <xdr:to>
      <xdr:col>1</xdr:col>
      <xdr:colOff>936701</xdr:colOff>
      <xdr:row>22</xdr:row>
      <xdr:rowOff>168365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9799" y="5676900"/>
          <a:ext cx="546177" cy="520790"/>
        </a:xfrm>
        <a:prstGeom prst="rect">
          <a:avLst/>
        </a:prstGeom>
      </xdr:spPr>
    </xdr:pic>
    <xdr:clientData/>
  </xdr:twoCellAnchor>
  <xdr:twoCellAnchor editAs="oneCell">
    <xdr:from>
      <xdr:col>1</xdr:col>
      <xdr:colOff>459614</xdr:colOff>
      <xdr:row>23</xdr:row>
      <xdr:rowOff>28575</xdr:rowOff>
    </xdr:from>
    <xdr:to>
      <xdr:col>1</xdr:col>
      <xdr:colOff>885826</xdr:colOff>
      <xdr:row>25</xdr:row>
      <xdr:rowOff>180974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8889" y="6248400"/>
          <a:ext cx="426212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58</xdr:row>
      <xdr:rowOff>66675</xdr:rowOff>
    </xdr:from>
    <xdr:to>
      <xdr:col>1</xdr:col>
      <xdr:colOff>990601</xdr:colOff>
      <xdr:row>59</xdr:row>
      <xdr:rowOff>238268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176" y="13982700"/>
          <a:ext cx="647700" cy="43829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514349</xdr:colOff>
      <xdr:row>27</xdr:row>
      <xdr:rowOff>896</xdr:rowOff>
    </xdr:from>
    <xdr:to>
      <xdr:col>1</xdr:col>
      <xdr:colOff>809625</xdr:colOff>
      <xdr:row>29</xdr:row>
      <xdr:rowOff>182696</xdr:rowOff>
    </xdr:to>
    <xdr:pic>
      <xdr:nvPicPr>
        <xdr:cNvPr id="16705" name="Рисунок 16704">
          <a:extLst>
            <a:ext uri="{FF2B5EF4-FFF2-40B4-BE49-F238E27FC236}">
              <a16:creationId xmlns:a16="http://schemas.microsoft.com/office/drawing/2014/main" id="{00000000-0008-0000-0B00-0000414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33624" y="7020821"/>
          <a:ext cx="295276" cy="5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3</xdr:row>
      <xdr:rowOff>24495</xdr:rowOff>
    </xdr:from>
    <xdr:to>
      <xdr:col>1</xdr:col>
      <xdr:colOff>2112558</xdr:colOff>
      <xdr:row>3</xdr:row>
      <xdr:rowOff>1046070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7060" y="3375054"/>
          <a:ext cx="2045322" cy="1021575"/>
        </a:xfrm>
        <a:prstGeom prst="rect">
          <a:avLst/>
        </a:prstGeom>
      </xdr:spPr>
    </xdr:pic>
    <xdr:clientData/>
  </xdr:twoCellAnchor>
  <xdr:twoCellAnchor>
    <xdr:from>
      <xdr:col>1</xdr:col>
      <xdr:colOff>67236</xdr:colOff>
      <xdr:row>2</xdr:row>
      <xdr:rowOff>17370</xdr:rowOff>
    </xdr:from>
    <xdr:to>
      <xdr:col>1</xdr:col>
      <xdr:colOff>2086575</xdr:colOff>
      <xdr:row>2</xdr:row>
      <xdr:rowOff>1036545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060" y="2303370"/>
          <a:ext cx="2019339" cy="1019175"/>
        </a:xfrm>
        <a:prstGeom prst="rect">
          <a:avLst/>
        </a:prstGeom>
      </xdr:spPr>
    </xdr:pic>
    <xdr:clientData/>
  </xdr:twoCellAnchor>
  <xdr:twoCellAnchor>
    <xdr:from>
      <xdr:col>1</xdr:col>
      <xdr:colOff>78441</xdr:colOff>
      <xdr:row>6</xdr:row>
      <xdr:rowOff>25214</xdr:rowOff>
    </xdr:from>
    <xdr:to>
      <xdr:col>1</xdr:col>
      <xdr:colOff>1467970</xdr:colOff>
      <xdr:row>6</xdr:row>
      <xdr:rowOff>599875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8265" y="5695390"/>
          <a:ext cx="1389529" cy="574661"/>
        </a:xfrm>
        <a:prstGeom prst="rect">
          <a:avLst/>
        </a:prstGeom>
      </xdr:spPr>
    </xdr:pic>
    <xdr:clientData/>
  </xdr:twoCellAnchor>
  <xdr:twoCellAnchor>
    <xdr:from>
      <xdr:col>1</xdr:col>
      <xdr:colOff>156881</xdr:colOff>
      <xdr:row>7</xdr:row>
      <xdr:rowOff>0</xdr:rowOff>
    </xdr:from>
    <xdr:to>
      <xdr:col>1</xdr:col>
      <xdr:colOff>1142998</xdr:colOff>
      <xdr:row>8</xdr:row>
      <xdr:rowOff>38102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6705" y="7532594"/>
          <a:ext cx="986117" cy="685802"/>
        </a:xfrm>
        <a:prstGeom prst="rect">
          <a:avLst/>
        </a:prstGeom>
      </xdr:spPr>
    </xdr:pic>
    <xdr:clientData/>
  </xdr:twoCellAnchor>
  <xdr:twoCellAnchor>
    <xdr:from>
      <xdr:col>1</xdr:col>
      <xdr:colOff>133911</xdr:colOff>
      <xdr:row>4</xdr:row>
      <xdr:rowOff>62193</xdr:rowOff>
    </xdr:from>
    <xdr:to>
      <xdr:col>1</xdr:col>
      <xdr:colOff>1530957</xdr:colOff>
      <xdr:row>4</xdr:row>
      <xdr:rowOff>567018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3735" y="4264399"/>
          <a:ext cx="1397046" cy="504825"/>
        </a:xfrm>
        <a:prstGeom prst="rect">
          <a:avLst/>
        </a:prstGeom>
      </xdr:spPr>
    </xdr:pic>
    <xdr:clientData/>
  </xdr:twoCellAnchor>
  <xdr:twoCellAnchor>
    <xdr:from>
      <xdr:col>1</xdr:col>
      <xdr:colOff>89648</xdr:colOff>
      <xdr:row>5</xdr:row>
      <xdr:rowOff>17370</xdr:rowOff>
    </xdr:from>
    <xdr:to>
      <xdr:col>1</xdr:col>
      <xdr:colOff>1527019</xdr:colOff>
      <xdr:row>5</xdr:row>
      <xdr:rowOff>617444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9472" y="5060017"/>
          <a:ext cx="1437371" cy="600074"/>
        </a:xfrm>
        <a:prstGeom prst="rect">
          <a:avLst/>
        </a:prstGeom>
      </xdr:spPr>
    </xdr:pic>
    <xdr:clientData/>
  </xdr:twoCellAnchor>
  <xdr:twoCellAnchor>
    <xdr:from>
      <xdr:col>1</xdr:col>
      <xdr:colOff>622490</xdr:colOff>
      <xdr:row>8</xdr:row>
      <xdr:rowOff>140634</xdr:rowOff>
    </xdr:from>
    <xdr:to>
      <xdr:col>1</xdr:col>
      <xdr:colOff>1600370</xdr:colOff>
      <xdr:row>9</xdr:row>
      <xdr:rowOff>459439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2314" y="10069046"/>
          <a:ext cx="977880" cy="94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86286</xdr:colOff>
      <xdr:row>2</xdr:row>
      <xdr:rowOff>52669</xdr:rowOff>
    </xdr:from>
    <xdr:to>
      <xdr:col>13</xdr:col>
      <xdr:colOff>2274794</xdr:colOff>
      <xdr:row>2</xdr:row>
      <xdr:rowOff>984143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46374" y="2338669"/>
          <a:ext cx="2188508" cy="931474"/>
        </a:xfrm>
        <a:prstGeom prst="rect">
          <a:avLst/>
        </a:prstGeom>
      </xdr:spPr>
    </xdr:pic>
    <xdr:clientData/>
  </xdr:twoCellAnchor>
  <xdr:twoCellAnchor>
    <xdr:from>
      <xdr:col>13</xdr:col>
      <xdr:colOff>97492</xdr:colOff>
      <xdr:row>3</xdr:row>
      <xdr:rowOff>41463</xdr:rowOff>
    </xdr:from>
    <xdr:to>
      <xdr:col>13</xdr:col>
      <xdr:colOff>2689412</xdr:colOff>
      <xdr:row>3</xdr:row>
      <xdr:rowOff>1029143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57580" y="3392022"/>
          <a:ext cx="2591920" cy="987680"/>
        </a:xfrm>
        <a:prstGeom prst="rect">
          <a:avLst/>
        </a:prstGeom>
      </xdr:spPr>
    </xdr:pic>
    <xdr:clientData/>
  </xdr:twoCellAnchor>
  <xdr:twoCellAnchor>
    <xdr:from>
      <xdr:col>13</xdr:col>
      <xdr:colOff>124385</xdr:colOff>
      <xdr:row>4</xdr:row>
      <xdr:rowOff>84746</xdr:rowOff>
    </xdr:from>
    <xdr:to>
      <xdr:col>13</xdr:col>
      <xdr:colOff>1848970</xdr:colOff>
      <xdr:row>5</xdr:row>
      <xdr:rowOff>535083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84473" y="4499864"/>
          <a:ext cx="1724585" cy="1077866"/>
        </a:xfrm>
        <a:prstGeom prst="rect">
          <a:avLst/>
        </a:prstGeom>
      </xdr:spPr>
    </xdr:pic>
    <xdr:clientData/>
  </xdr:twoCellAnchor>
  <xdr:twoCellAnchor>
    <xdr:from>
      <xdr:col>13</xdr:col>
      <xdr:colOff>1949265</xdr:colOff>
      <xdr:row>4</xdr:row>
      <xdr:rowOff>90330</xdr:rowOff>
    </xdr:from>
    <xdr:to>
      <xdr:col>13</xdr:col>
      <xdr:colOff>3003177</xdr:colOff>
      <xdr:row>5</xdr:row>
      <xdr:rowOff>535099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309353" y="4505448"/>
          <a:ext cx="1053912" cy="1072298"/>
        </a:xfrm>
        <a:prstGeom prst="rect">
          <a:avLst/>
        </a:prstGeom>
      </xdr:spPr>
    </xdr:pic>
    <xdr:clientData/>
  </xdr:twoCellAnchor>
  <xdr:twoCellAnchor>
    <xdr:from>
      <xdr:col>13</xdr:col>
      <xdr:colOff>2394590</xdr:colOff>
      <xdr:row>6</xdr:row>
      <xdr:rowOff>63424</xdr:rowOff>
    </xdr:from>
    <xdr:to>
      <xdr:col>13</xdr:col>
      <xdr:colOff>4101353</xdr:colOff>
      <xdr:row>7</xdr:row>
      <xdr:rowOff>574291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5767245" y="4384858"/>
          <a:ext cx="1138396" cy="1706763"/>
        </a:xfrm>
        <a:prstGeom prst="rect">
          <a:avLst/>
        </a:prstGeom>
      </xdr:spPr>
    </xdr:pic>
    <xdr:clientData/>
  </xdr:twoCellAnchor>
  <xdr:twoCellAnchor>
    <xdr:from>
      <xdr:col>13</xdr:col>
      <xdr:colOff>118452</xdr:colOff>
      <xdr:row>6</xdr:row>
      <xdr:rowOff>78891</xdr:rowOff>
    </xdr:from>
    <xdr:to>
      <xdr:col>13</xdr:col>
      <xdr:colOff>2028266</xdr:colOff>
      <xdr:row>7</xdr:row>
      <xdr:rowOff>556320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3609351" y="4282081"/>
          <a:ext cx="1104958" cy="1909814"/>
        </a:xfrm>
        <a:prstGeom prst="rect">
          <a:avLst/>
        </a:prstGeom>
      </xdr:spPr>
    </xdr:pic>
    <xdr:clientData/>
  </xdr:twoCellAnchor>
  <xdr:twoCellAnchor>
    <xdr:from>
      <xdr:col>13</xdr:col>
      <xdr:colOff>121022</xdr:colOff>
      <xdr:row>8</xdr:row>
      <xdr:rowOff>59951</xdr:rowOff>
    </xdr:from>
    <xdr:to>
      <xdr:col>13</xdr:col>
      <xdr:colOff>1669675</xdr:colOff>
      <xdr:row>9</xdr:row>
      <xdr:rowOff>498861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13209493" y="6548157"/>
          <a:ext cx="1548653" cy="1066439"/>
        </a:xfrm>
        <a:prstGeom prst="rect">
          <a:avLst/>
        </a:prstGeom>
      </xdr:spPr>
    </xdr:pic>
    <xdr:clientData/>
  </xdr:twoCellAnchor>
  <xdr:twoCellAnchor>
    <xdr:from>
      <xdr:col>13</xdr:col>
      <xdr:colOff>2206399</xdr:colOff>
      <xdr:row>8</xdr:row>
      <xdr:rowOff>112060</xdr:rowOff>
    </xdr:from>
    <xdr:to>
      <xdr:col>13</xdr:col>
      <xdr:colOff>3812904</xdr:colOff>
      <xdr:row>9</xdr:row>
      <xdr:rowOff>515474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5582651" y="6312485"/>
          <a:ext cx="1030943" cy="1606505"/>
        </a:xfrm>
        <a:prstGeom prst="rect">
          <a:avLst/>
        </a:prstGeom>
      </xdr:spPr>
    </xdr:pic>
    <xdr:clientData/>
  </xdr:twoCellAnchor>
  <xdr:twoCellAnchor>
    <xdr:from>
      <xdr:col>10</xdr:col>
      <xdr:colOff>142875</xdr:colOff>
      <xdr:row>0</xdr:row>
      <xdr:rowOff>85725</xdr:rowOff>
    </xdr:from>
    <xdr:to>
      <xdr:col>10</xdr:col>
      <xdr:colOff>428589</xdr:colOff>
      <xdr:row>0</xdr:row>
      <xdr:rowOff>390487</xdr:rowOff>
    </xdr:to>
    <xdr:pic>
      <xdr:nvPicPr>
        <xdr:cNvPr id="38" name="Рисунок 3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534775" y="85725"/>
          <a:ext cx="285714" cy="304762"/>
        </a:xfrm>
        <a:prstGeom prst="rect">
          <a:avLst/>
        </a:prstGeom>
      </xdr:spPr>
    </xdr:pic>
    <xdr:clientData/>
  </xdr:twoCellAnchor>
  <xdr:twoCellAnchor>
    <xdr:from>
      <xdr:col>2</xdr:col>
      <xdr:colOff>3276600</xdr:colOff>
      <xdr:row>0</xdr:row>
      <xdr:rowOff>0</xdr:rowOff>
    </xdr:from>
    <xdr:to>
      <xdr:col>10</xdr:col>
      <xdr:colOff>178620</xdr:colOff>
      <xdr:row>1</xdr:row>
      <xdr:rowOff>3431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6150" y="0"/>
          <a:ext cx="1616895" cy="6035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28575</xdr:rowOff>
    </xdr:from>
    <xdr:to>
      <xdr:col>2</xdr:col>
      <xdr:colOff>485775</xdr:colOff>
      <xdr:row>1</xdr:row>
      <xdr:rowOff>476250</xdr:rowOff>
    </xdr:to>
    <xdr:pic>
      <xdr:nvPicPr>
        <xdr:cNvPr id="29947" name="Picture 1">
          <a:extLst>
            <a:ext uri="{FF2B5EF4-FFF2-40B4-BE49-F238E27FC236}">
              <a16:creationId xmlns:a16="http://schemas.microsoft.com/office/drawing/2014/main" id="{00000000-0008-0000-0D00-0000F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5334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</xdr:row>
      <xdr:rowOff>28575</xdr:rowOff>
    </xdr:from>
    <xdr:to>
      <xdr:col>2</xdr:col>
      <xdr:colOff>485775</xdr:colOff>
      <xdr:row>2</xdr:row>
      <xdr:rowOff>476250</xdr:rowOff>
    </xdr:to>
    <xdr:pic>
      <xdr:nvPicPr>
        <xdr:cNvPr id="29948" name="Picture 2">
          <a:extLst>
            <a:ext uri="{FF2B5EF4-FFF2-40B4-BE49-F238E27FC236}">
              <a16:creationId xmlns:a16="http://schemas.microsoft.com/office/drawing/2014/main" id="{00000000-0008-0000-0D00-0000FC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10382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3</xdr:row>
      <xdr:rowOff>28575</xdr:rowOff>
    </xdr:from>
    <xdr:to>
      <xdr:col>2</xdr:col>
      <xdr:colOff>485775</xdr:colOff>
      <xdr:row>3</xdr:row>
      <xdr:rowOff>476250</xdr:rowOff>
    </xdr:to>
    <xdr:pic>
      <xdr:nvPicPr>
        <xdr:cNvPr id="29949" name="Picture 3">
          <a:extLst>
            <a:ext uri="{FF2B5EF4-FFF2-40B4-BE49-F238E27FC236}">
              <a16:creationId xmlns:a16="http://schemas.microsoft.com/office/drawing/2014/main" id="{00000000-0008-0000-0D00-0000FD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15430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4</xdr:row>
      <xdr:rowOff>28575</xdr:rowOff>
    </xdr:from>
    <xdr:to>
      <xdr:col>2</xdr:col>
      <xdr:colOff>495300</xdr:colOff>
      <xdr:row>4</xdr:row>
      <xdr:rowOff>476250</xdr:rowOff>
    </xdr:to>
    <xdr:pic>
      <xdr:nvPicPr>
        <xdr:cNvPr id="29950" name="Picture 4">
          <a:extLst>
            <a:ext uri="{FF2B5EF4-FFF2-40B4-BE49-F238E27FC236}">
              <a16:creationId xmlns:a16="http://schemas.microsoft.com/office/drawing/2014/main" id="{00000000-0008-0000-0D00-0000FE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2375" y="20478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5</xdr:row>
      <xdr:rowOff>28575</xdr:rowOff>
    </xdr:from>
    <xdr:to>
      <xdr:col>2</xdr:col>
      <xdr:colOff>485775</xdr:colOff>
      <xdr:row>5</xdr:row>
      <xdr:rowOff>457200</xdr:rowOff>
    </xdr:to>
    <xdr:pic>
      <xdr:nvPicPr>
        <xdr:cNvPr id="29951" name="Picture 5">
          <a:extLst>
            <a:ext uri="{FF2B5EF4-FFF2-40B4-BE49-F238E27FC236}">
              <a16:creationId xmlns:a16="http://schemas.microsoft.com/office/drawing/2014/main" id="{00000000-0008-0000-0D00-0000FF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2375" y="2552700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</xdr:row>
      <xdr:rowOff>28575</xdr:rowOff>
    </xdr:from>
    <xdr:to>
      <xdr:col>2</xdr:col>
      <xdr:colOff>485775</xdr:colOff>
      <xdr:row>6</xdr:row>
      <xdr:rowOff>476250</xdr:rowOff>
    </xdr:to>
    <xdr:pic>
      <xdr:nvPicPr>
        <xdr:cNvPr id="29952" name="Picture 6">
          <a:extLst>
            <a:ext uri="{FF2B5EF4-FFF2-40B4-BE49-F238E27FC236}">
              <a16:creationId xmlns:a16="http://schemas.microsoft.com/office/drawing/2014/main" id="{00000000-0008-0000-0D00-000000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30575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7</xdr:row>
      <xdr:rowOff>28575</xdr:rowOff>
    </xdr:from>
    <xdr:to>
      <xdr:col>2</xdr:col>
      <xdr:colOff>485775</xdr:colOff>
      <xdr:row>7</xdr:row>
      <xdr:rowOff>476250</xdr:rowOff>
    </xdr:to>
    <xdr:pic>
      <xdr:nvPicPr>
        <xdr:cNvPr id="29953" name="Picture 7">
          <a:extLst>
            <a:ext uri="{FF2B5EF4-FFF2-40B4-BE49-F238E27FC236}">
              <a16:creationId xmlns:a16="http://schemas.microsoft.com/office/drawing/2014/main" id="{00000000-0008-0000-0D00-000001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35623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8</xdr:row>
      <xdr:rowOff>28575</xdr:rowOff>
    </xdr:from>
    <xdr:to>
      <xdr:col>2</xdr:col>
      <xdr:colOff>485775</xdr:colOff>
      <xdr:row>8</xdr:row>
      <xdr:rowOff>476250</xdr:rowOff>
    </xdr:to>
    <xdr:pic>
      <xdr:nvPicPr>
        <xdr:cNvPr id="29954" name="Picture 8">
          <a:extLst>
            <a:ext uri="{FF2B5EF4-FFF2-40B4-BE49-F238E27FC236}">
              <a16:creationId xmlns:a16="http://schemas.microsoft.com/office/drawing/2014/main" id="{00000000-0008-0000-0D00-000002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40671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9</xdr:row>
      <xdr:rowOff>28575</xdr:rowOff>
    </xdr:from>
    <xdr:to>
      <xdr:col>2</xdr:col>
      <xdr:colOff>485775</xdr:colOff>
      <xdr:row>9</xdr:row>
      <xdr:rowOff>476250</xdr:rowOff>
    </xdr:to>
    <xdr:pic>
      <xdr:nvPicPr>
        <xdr:cNvPr id="29955" name="Picture 9">
          <a:extLst>
            <a:ext uri="{FF2B5EF4-FFF2-40B4-BE49-F238E27FC236}">
              <a16:creationId xmlns:a16="http://schemas.microsoft.com/office/drawing/2014/main" id="{00000000-0008-0000-0D00-000003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45720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10</xdr:row>
      <xdr:rowOff>9525</xdr:rowOff>
    </xdr:from>
    <xdr:to>
      <xdr:col>2</xdr:col>
      <xdr:colOff>466725</xdr:colOff>
      <xdr:row>10</xdr:row>
      <xdr:rowOff>457200</xdr:rowOff>
    </xdr:to>
    <xdr:pic>
      <xdr:nvPicPr>
        <xdr:cNvPr id="29956" name="Picture 10">
          <a:extLst>
            <a:ext uri="{FF2B5EF4-FFF2-40B4-BE49-F238E27FC236}">
              <a16:creationId xmlns:a16="http://schemas.microsoft.com/office/drawing/2014/main" id="{00000000-0008-0000-0D00-000004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50577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</xdr:row>
      <xdr:rowOff>9525</xdr:rowOff>
    </xdr:from>
    <xdr:to>
      <xdr:col>2</xdr:col>
      <xdr:colOff>466725</xdr:colOff>
      <xdr:row>11</xdr:row>
      <xdr:rowOff>457200</xdr:rowOff>
    </xdr:to>
    <xdr:pic>
      <xdr:nvPicPr>
        <xdr:cNvPr id="29957" name="Picture 11">
          <a:extLst>
            <a:ext uri="{FF2B5EF4-FFF2-40B4-BE49-F238E27FC236}">
              <a16:creationId xmlns:a16="http://schemas.microsoft.com/office/drawing/2014/main" id="{00000000-0008-0000-0D00-000005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55626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12</xdr:row>
      <xdr:rowOff>28575</xdr:rowOff>
    </xdr:from>
    <xdr:to>
      <xdr:col>2</xdr:col>
      <xdr:colOff>476250</xdr:colOff>
      <xdr:row>12</xdr:row>
      <xdr:rowOff>457200</xdr:rowOff>
    </xdr:to>
    <xdr:pic>
      <xdr:nvPicPr>
        <xdr:cNvPr id="29958" name="Picture 12">
          <a:extLst>
            <a:ext uri="{FF2B5EF4-FFF2-40B4-BE49-F238E27FC236}">
              <a16:creationId xmlns:a16="http://schemas.microsoft.com/office/drawing/2014/main" id="{00000000-0008-0000-0D00-000006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52850" y="60864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13</xdr:row>
      <xdr:rowOff>9525</xdr:rowOff>
    </xdr:from>
    <xdr:to>
      <xdr:col>2</xdr:col>
      <xdr:colOff>466725</xdr:colOff>
      <xdr:row>13</xdr:row>
      <xdr:rowOff>457200</xdr:rowOff>
    </xdr:to>
    <xdr:pic>
      <xdr:nvPicPr>
        <xdr:cNvPr id="29959" name="Picture 13">
          <a:extLst>
            <a:ext uri="{FF2B5EF4-FFF2-40B4-BE49-F238E27FC236}">
              <a16:creationId xmlns:a16="http://schemas.microsoft.com/office/drawing/2014/main" id="{00000000-0008-0000-0D00-000007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65722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14</xdr:row>
      <xdr:rowOff>9525</xdr:rowOff>
    </xdr:from>
    <xdr:to>
      <xdr:col>2</xdr:col>
      <xdr:colOff>466725</xdr:colOff>
      <xdr:row>14</xdr:row>
      <xdr:rowOff>457200</xdr:rowOff>
    </xdr:to>
    <xdr:pic>
      <xdr:nvPicPr>
        <xdr:cNvPr id="29960" name="Picture 14">
          <a:extLst>
            <a:ext uri="{FF2B5EF4-FFF2-40B4-BE49-F238E27FC236}">
              <a16:creationId xmlns:a16="http://schemas.microsoft.com/office/drawing/2014/main" id="{00000000-0008-0000-0D00-000008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70770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15</xdr:row>
      <xdr:rowOff>9525</xdr:rowOff>
    </xdr:from>
    <xdr:to>
      <xdr:col>2</xdr:col>
      <xdr:colOff>466725</xdr:colOff>
      <xdr:row>15</xdr:row>
      <xdr:rowOff>457200</xdr:rowOff>
    </xdr:to>
    <xdr:pic>
      <xdr:nvPicPr>
        <xdr:cNvPr id="29961" name="Picture 15">
          <a:extLst>
            <a:ext uri="{FF2B5EF4-FFF2-40B4-BE49-F238E27FC236}">
              <a16:creationId xmlns:a16="http://schemas.microsoft.com/office/drawing/2014/main" id="{00000000-0008-0000-0D00-000009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75819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16</xdr:row>
      <xdr:rowOff>9525</xdr:rowOff>
    </xdr:from>
    <xdr:to>
      <xdr:col>2</xdr:col>
      <xdr:colOff>466725</xdr:colOff>
      <xdr:row>16</xdr:row>
      <xdr:rowOff>457200</xdr:rowOff>
    </xdr:to>
    <xdr:pic>
      <xdr:nvPicPr>
        <xdr:cNvPr id="29962" name="Picture 16">
          <a:extLst>
            <a:ext uri="{FF2B5EF4-FFF2-40B4-BE49-F238E27FC236}">
              <a16:creationId xmlns:a16="http://schemas.microsoft.com/office/drawing/2014/main" id="{00000000-0008-0000-0D00-00000A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80867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17</xdr:row>
      <xdr:rowOff>9525</xdr:rowOff>
    </xdr:from>
    <xdr:to>
      <xdr:col>2</xdr:col>
      <xdr:colOff>466725</xdr:colOff>
      <xdr:row>17</xdr:row>
      <xdr:rowOff>457200</xdr:rowOff>
    </xdr:to>
    <xdr:pic>
      <xdr:nvPicPr>
        <xdr:cNvPr id="29963" name="Picture 17">
          <a:extLst>
            <a:ext uri="{FF2B5EF4-FFF2-40B4-BE49-F238E27FC236}">
              <a16:creationId xmlns:a16="http://schemas.microsoft.com/office/drawing/2014/main" id="{00000000-0008-0000-0D00-00000B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85915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18</xdr:row>
      <xdr:rowOff>9525</xdr:rowOff>
    </xdr:from>
    <xdr:to>
      <xdr:col>2</xdr:col>
      <xdr:colOff>466725</xdr:colOff>
      <xdr:row>18</xdr:row>
      <xdr:rowOff>457200</xdr:rowOff>
    </xdr:to>
    <xdr:pic>
      <xdr:nvPicPr>
        <xdr:cNvPr id="29964" name="Picture 18">
          <a:extLst>
            <a:ext uri="{FF2B5EF4-FFF2-40B4-BE49-F238E27FC236}">
              <a16:creationId xmlns:a16="http://schemas.microsoft.com/office/drawing/2014/main" id="{00000000-0008-0000-0D00-00000C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90963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19</xdr:row>
      <xdr:rowOff>9525</xdr:rowOff>
    </xdr:from>
    <xdr:to>
      <xdr:col>2</xdr:col>
      <xdr:colOff>466725</xdr:colOff>
      <xdr:row>19</xdr:row>
      <xdr:rowOff>457200</xdr:rowOff>
    </xdr:to>
    <xdr:pic>
      <xdr:nvPicPr>
        <xdr:cNvPr id="29965" name="Picture 19">
          <a:extLst>
            <a:ext uri="{FF2B5EF4-FFF2-40B4-BE49-F238E27FC236}">
              <a16:creationId xmlns:a16="http://schemas.microsoft.com/office/drawing/2014/main" id="{00000000-0008-0000-0D00-00000D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96012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20</xdr:row>
      <xdr:rowOff>9525</xdr:rowOff>
    </xdr:from>
    <xdr:to>
      <xdr:col>2</xdr:col>
      <xdr:colOff>466725</xdr:colOff>
      <xdr:row>20</xdr:row>
      <xdr:rowOff>457200</xdr:rowOff>
    </xdr:to>
    <xdr:pic>
      <xdr:nvPicPr>
        <xdr:cNvPr id="29966" name="Picture 20">
          <a:extLst>
            <a:ext uri="{FF2B5EF4-FFF2-40B4-BE49-F238E27FC236}">
              <a16:creationId xmlns:a16="http://schemas.microsoft.com/office/drawing/2014/main" id="{00000000-0008-0000-0D00-00000E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01060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21</xdr:row>
      <xdr:rowOff>9525</xdr:rowOff>
    </xdr:from>
    <xdr:to>
      <xdr:col>2</xdr:col>
      <xdr:colOff>466725</xdr:colOff>
      <xdr:row>21</xdr:row>
      <xdr:rowOff>457200</xdr:rowOff>
    </xdr:to>
    <xdr:pic>
      <xdr:nvPicPr>
        <xdr:cNvPr id="29967" name="Picture 21">
          <a:extLst>
            <a:ext uri="{FF2B5EF4-FFF2-40B4-BE49-F238E27FC236}">
              <a16:creationId xmlns:a16="http://schemas.microsoft.com/office/drawing/2014/main" id="{00000000-0008-0000-0D00-00000F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06108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22</xdr:row>
      <xdr:rowOff>9525</xdr:rowOff>
    </xdr:from>
    <xdr:to>
      <xdr:col>2</xdr:col>
      <xdr:colOff>466725</xdr:colOff>
      <xdr:row>22</xdr:row>
      <xdr:rowOff>457200</xdr:rowOff>
    </xdr:to>
    <xdr:pic>
      <xdr:nvPicPr>
        <xdr:cNvPr id="29968" name="Picture 22">
          <a:extLst>
            <a:ext uri="{FF2B5EF4-FFF2-40B4-BE49-F238E27FC236}">
              <a16:creationId xmlns:a16="http://schemas.microsoft.com/office/drawing/2014/main" id="{00000000-0008-0000-0D00-000010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11156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23</xdr:row>
      <xdr:rowOff>9525</xdr:rowOff>
    </xdr:from>
    <xdr:to>
      <xdr:col>2</xdr:col>
      <xdr:colOff>466725</xdr:colOff>
      <xdr:row>23</xdr:row>
      <xdr:rowOff>457200</xdr:rowOff>
    </xdr:to>
    <xdr:pic>
      <xdr:nvPicPr>
        <xdr:cNvPr id="29969" name="Picture 23">
          <a:extLst>
            <a:ext uri="{FF2B5EF4-FFF2-40B4-BE49-F238E27FC236}">
              <a16:creationId xmlns:a16="http://schemas.microsoft.com/office/drawing/2014/main" id="{00000000-0008-0000-0D00-000011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16205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24</xdr:row>
      <xdr:rowOff>9525</xdr:rowOff>
    </xdr:from>
    <xdr:to>
      <xdr:col>2</xdr:col>
      <xdr:colOff>466725</xdr:colOff>
      <xdr:row>24</xdr:row>
      <xdr:rowOff>457200</xdr:rowOff>
    </xdr:to>
    <xdr:pic>
      <xdr:nvPicPr>
        <xdr:cNvPr id="29970" name="Picture 24">
          <a:extLst>
            <a:ext uri="{FF2B5EF4-FFF2-40B4-BE49-F238E27FC236}">
              <a16:creationId xmlns:a16="http://schemas.microsoft.com/office/drawing/2014/main" id="{00000000-0008-0000-0D00-000012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21253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25</xdr:row>
      <xdr:rowOff>9525</xdr:rowOff>
    </xdr:from>
    <xdr:to>
      <xdr:col>2</xdr:col>
      <xdr:colOff>466725</xdr:colOff>
      <xdr:row>25</xdr:row>
      <xdr:rowOff>457200</xdr:rowOff>
    </xdr:to>
    <xdr:pic>
      <xdr:nvPicPr>
        <xdr:cNvPr id="29971" name="Picture 25">
          <a:extLst>
            <a:ext uri="{FF2B5EF4-FFF2-40B4-BE49-F238E27FC236}">
              <a16:creationId xmlns:a16="http://schemas.microsoft.com/office/drawing/2014/main" id="{00000000-0008-0000-0D00-000013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26301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9525</xdr:rowOff>
    </xdr:from>
    <xdr:to>
      <xdr:col>2</xdr:col>
      <xdr:colOff>457200</xdr:colOff>
      <xdr:row>26</xdr:row>
      <xdr:rowOff>438150</xdr:rowOff>
    </xdr:to>
    <xdr:pic>
      <xdr:nvPicPr>
        <xdr:cNvPr id="29972" name="Picture 26">
          <a:extLst>
            <a:ext uri="{FF2B5EF4-FFF2-40B4-BE49-F238E27FC236}">
              <a16:creationId xmlns:a16="http://schemas.microsoft.com/office/drawing/2014/main" id="{00000000-0008-0000-0D00-000014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31349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27</xdr:row>
      <xdr:rowOff>9525</xdr:rowOff>
    </xdr:from>
    <xdr:to>
      <xdr:col>2</xdr:col>
      <xdr:colOff>466725</xdr:colOff>
      <xdr:row>27</xdr:row>
      <xdr:rowOff>457200</xdr:rowOff>
    </xdr:to>
    <xdr:pic>
      <xdr:nvPicPr>
        <xdr:cNvPr id="29973" name="Picture 27">
          <a:extLst>
            <a:ext uri="{FF2B5EF4-FFF2-40B4-BE49-F238E27FC236}">
              <a16:creationId xmlns:a16="http://schemas.microsoft.com/office/drawing/2014/main" id="{00000000-0008-0000-0D00-000015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36398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28</xdr:row>
      <xdr:rowOff>9525</xdr:rowOff>
    </xdr:from>
    <xdr:to>
      <xdr:col>2</xdr:col>
      <xdr:colOff>466725</xdr:colOff>
      <xdr:row>28</xdr:row>
      <xdr:rowOff>457200</xdr:rowOff>
    </xdr:to>
    <xdr:pic>
      <xdr:nvPicPr>
        <xdr:cNvPr id="29974" name="Picture 28">
          <a:extLst>
            <a:ext uri="{FF2B5EF4-FFF2-40B4-BE49-F238E27FC236}">
              <a16:creationId xmlns:a16="http://schemas.microsoft.com/office/drawing/2014/main" id="{00000000-0008-0000-0D00-000016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41446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29</xdr:row>
      <xdr:rowOff>9525</xdr:rowOff>
    </xdr:from>
    <xdr:to>
      <xdr:col>2</xdr:col>
      <xdr:colOff>466725</xdr:colOff>
      <xdr:row>29</xdr:row>
      <xdr:rowOff>457200</xdr:rowOff>
    </xdr:to>
    <xdr:pic>
      <xdr:nvPicPr>
        <xdr:cNvPr id="29975" name="Picture 29">
          <a:extLst>
            <a:ext uri="{FF2B5EF4-FFF2-40B4-BE49-F238E27FC236}">
              <a16:creationId xmlns:a16="http://schemas.microsoft.com/office/drawing/2014/main" id="{00000000-0008-0000-0D00-000017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46494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30</xdr:row>
      <xdr:rowOff>9525</xdr:rowOff>
    </xdr:from>
    <xdr:to>
      <xdr:col>2</xdr:col>
      <xdr:colOff>466725</xdr:colOff>
      <xdr:row>30</xdr:row>
      <xdr:rowOff>457200</xdr:rowOff>
    </xdr:to>
    <xdr:pic>
      <xdr:nvPicPr>
        <xdr:cNvPr id="29976" name="Picture 30">
          <a:extLst>
            <a:ext uri="{FF2B5EF4-FFF2-40B4-BE49-F238E27FC236}">
              <a16:creationId xmlns:a16="http://schemas.microsoft.com/office/drawing/2014/main" id="{00000000-0008-0000-0D00-000018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51542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31</xdr:row>
      <xdr:rowOff>9525</xdr:rowOff>
    </xdr:from>
    <xdr:to>
      <xdr:col>2</xdr:col>
      <xdr:colOff>466725</xdr:colOff>
      <xdr:row>31</xdr:row>
      <xdr:rowOff>457200</xdr:rowOff>
    </xdr:to>
    <xdr:pic>
      <xdr:nvPicPr>
        <xdr:cNvPr id="29977" name="Picture 31">
          <a:extLst>
            <a:ext uri="{FF2B5EF4-FFF2-40B4-BE49-F238E27FC236}">
              <a16:creationId xmlns:a16="http://schemas.microsoft.com/office/drawing/2014/main" id="{00000000-0008-0000-0D00-000019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56591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32</xdr:row>
      <xdr:rowOff>9525</xdr:rowOff>
    </xdr:from>
    <xdr:to>
      <xdr:col>2</xdr:col>
      <xdr:colOff>466725</xdr:colOff>
      <xdr:row>32</xdr:row>
      <xdr:rowOff>457200</xdr:rowOff>
    </xdr:to>
    <xdr:pic>
      <xdr:nvPicPr>
        <xdr:cNvPr id="29978" name="Picture 32">
          <a:extLst>
            <a:ext uri="{FF2B5EF4-FFF2-40B4-BE49-F238E27FC236}">
              <a16:creationId xmlns:a16="http://schemas.microsoft.com/office/drawing/2014/main" id="{00000000-0008-0000-0D00-00001A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61639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33</xdr:row>
      <xdr:rowOff>9525</xdr:rowOff>
    </xdr:from>
    <xdr:to>
      <xdr:col>2</xdr:col>
      <xdr:colOff>466725</xdr:colOff>
      <xdr:row>33</xdr:row>
      <xdr:rowOff>457200</xdr:rowOff>
    </xdr:to>
    <xdr:pic>
      <xdr:nvPicPr>
        <xdr:cNvPr id="29979" name="Picture 33">
          <a:extLst>
            <a:ext uri="{FF2B5EF4-FFF2-40B4-BE49-F238E27FC236}">
              <a16:creationId xmlns:a16="http://schemas.microsoft.com/office/drawing/2014/main" id="{00000000-0008-0000-0D00-00001B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66687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34</xdr:row>
      <xdr:rowOff>9525</xdr:rowOff>
    </xdr:from>
    <xdr:to>
      <xdr:col>2</xdr:col>
      <xdr:colOff>466725</xdr:colOff>
      <xdr:row>34</xdr:row>
      <xdr:rowOff>438150</xdr:rowOff>
    </xdr:to>
    <xdr:pic>
      <xdr:nvPicPr>
        <xdr:cNvPr id="29980" name="Picture 34">
          <a:extLst>
            <a:ext uri="{FF2B5EF4-FFF2-40B4-BE49-F238E27FC236}">
              <a16:creationId xmlns:a16="http://schemas.microsoft.com/office/drawing/2014/main" id="{00000000-0008-0000-0D00-00001C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7173575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35</xdr:row>
      <xdr:rowOff>9525</xdr:rowOff>
    </xdr:from>
    <xdr:to>
      <xdr:col>2</xdr:col>
      <xdr:colOff>466725</xdr:colOff>
      <xdr:row>35</xdr:row>
      <xdr:rowOff>457200</xdr:rowOff>
    </xdr:to>
    <xdr:pic>
      <xdr:nvPicPr>
        <xdr:cNvPr id="29981" name="Picture 35">
          <a:extLst>
            <a:ext uri="{FF2B5EF4-FFF2-40B4-BE49-F238E27FC236}">
              <a16:creationId xmlns:a16="http://schemas.microsoft.com/office/drawing/2014/main" id="{00000000-0008-0000-0D00-00001D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76784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36</xdr:row>
      <xdr:rowOff>9525</xdr:rowOff>
    </xdr:from>
    <xdr:to>
      <xdr:col>2</xdr:col>
      <xdr:colOff>457200</xdr:colOff>
      <xdr:row>36</xdr:row>
      <xdr:rowOff>438150</xdr:rowOff>
    </xdr:to>
    <xdr:pic>
      <xdr:nvPicPr>
        <xdr:cNvPr id="29982" name="Picture 36">
          <a:extLst>
            <a:ext uri="{FF2B5EF4-FFF2-40B4-BE49-F238E27FC236}">
              <a16:creationId xmlns:a16="http://schemas.microsoft.com/office/drawing/2014/main" id="{00000000-0008-0000-0D00-00001E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818322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37</xdr:row>
      <xdr:rowOff>9525</xdr:rowOff>
    </xdr:from>
    <xdr:to>
      <xdr:col>2</xdr:col>
      <xdr:colOff>466725</xdr:colOff>
      <xdr:row>37</xdr:row>
      <xdr:rowOff>457200</xdr:rowOff>
    </xdr:to>
    <xdr:pic>
      <xdr:nvPicPr>
        <xdr:cNvPr id="29983" name="Picture 37">
          <a:extLst>
            <a:ext uri="{FF2B5EF4-FFF2-40B4-BE49-F238E27FC236}">
              <a16:creationId xmlns:a16="http://schemas.microsoft.com/office/drawing/2014/main" id="{00000000-0008-0000-0D00-00001F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86880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38</xdr:row>
      <xdr:rowOff>9525</xdr:rowOff>
    </xdr:from>
    <xdr:to>
      <xdr:col>2</xdr:col>
      <xdr:colOff>466725</xdr:colOff>
      <xdr:row>38</xdr:row>
      <xdr:rowOff>457200</xdr:rowOff>
    </xdr:to>
    <xdr:pic>
      <xdr:nvPicPr>
        <xdr:cNvPr id="29984" name="Picture 38">
          <a:extLst>
            <a:ext uri="{FF2B5EF4-FFF2-40B4-BE49-F238E27FC236}">
              <a16:creationId xmlns:a16="http://schemas.microsoft.com/office/drawing/2014/main" id="{00000000-0008-0000-0D00-000020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91928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39</xdr:row>
      <xdr:rowOff>9525</xdr:rowOff>
    </xdr:from>
    <xdr:to>
      <xdr:col>2</xdr:col>
      <xdr:colOff>466725</xdr:colOff>
      <xdr:row>39</xdr:row>
      <xdr:rowOff>457200</xdr:rowOff>
    </xdr:to>
    <xdr:pic>
      <xdr:nvPicPr>
        <xdr:cNvPr id="29985" name="Picture 39">
          <a:extLst>
            <a:ext uri="{FF2B5EF4-FFF2-40B4-BE49-F238E27FC236}">
              <a16:creationId xmlns:a16="http://schemas.microsoft.com/office/drawing/2014/main" id="{00000000-0008-0000-0D00-000021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1969770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40</xdr:row>
      <xdr:rowOff>9525</xdr:rowOff>
    </xdr:from>
    <xdr:to>
      <xdr:col>2</xdr:col>
      <xdr:colOff>466725</xdr:colOff>
      <xdr:row>40</xdr:row>
      <xdr:rowOff>457200</xdr:rowOff>
    </xdr:to>
    <xdr:pic>
      <xdr:nvPicPr>
        <xdr:cNvPr id="29986" name="Picture 40">
          <a:extLst>
            <a:ext uri="{FF2B5EF4-FFF2-40B4-BE49-F238E27FC236}">
              <a16:creationId xmlns:a16="http://schemas.microsoft.com/office/drawing/2014/main" id="{00000000-0008-0000-0D00-000022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02025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41</xdr:row>
      <xdr:rowOff>9525</xdr:rowOff>
    </xdr:from>
    <xdr:to>
      <xdr:col>2</xdr:col>
      <xdr:colOff>466725</xdr:colOff>
      <xdr:row>41</xdr:row>
      <xdr:rowOff>457200</xdr:rowOff>
    </xdr:to>
    <xdr:pic>
      <xdr:nvPicPr>
        <xdr:cNvPr id="29987" name="Picture 41">
          <a:extLst>
            <a:ext uri="{FF2B5EF4-FFF2-40B4-BE49-F238E27FC236}">
              <a16:creationId xmlns:a16="http://schemas.microsoft.com/office/drawing/2014/main" id="{00000000-0008-0000-0D00-000023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07073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42</xdr:row>
      <xdr:rowOff>9525</xdr:rowOff>
    </xdr:from>
    <xdr:to>
      <xdr:col>2</xdr:col>
      <xdr:colOff>457200</xdr:colOff>
      <xdr:row>42</xdr:row>
      <xdr:rowOff>438150</xdr:rowOff>
    </xdr:to>
    <xdr:pic>
      <xdr:nvPicPr>
        <xdr:cNvPr id="29988" name="Picture 42">
          <a:extLst>
            <a:ext uri="{FF2B5EF4-FFF2-40B4-BE49-F238E27FC236}">
              <a16:creationId xmlns:a16="http://schemas.microsoft.com/office/drawing/2014/main" id="{00000000-0008-0000-0D00-000024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12121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43</xdr:row>
      <xdr:rowOff>9525</xdr:rowOff>
    </xdr:from>
    <xdr:to>
      <xdr:col>2</xdr:col>
      <xdr:colOff>457200</xdr:colOff>
      <xdr:row>43</xdr:row>
      <xdr:rowOff>438150</xdr:rowOff>
    </xdr:to>
    <xdr:pic>
      <xdr:nvPicPr>
        <xdr:cNvPr id="29989" name="Picture 43">
          <a:extLst>
            <a:ext uri="{FF2B5EF4-FFF2-40B4-BE49-F238E27FC236}">
              <a16:creationId xmlns:a16="http://schemas.microsoft.com/office/drawing/2014/main" id="{00000000-0008-0000-0D00-000025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1717000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44</xdr:row>
      <xdr:rowOff>9525</xdr:rowOff>
    </xdr:from>
    <xdr:to>
      <xdr:col>2</xdr:col>
      <xdr:colOff>466725</xdr:colOff>
      <xdr:row>44</xdr:row>
      <xdr:rowOff>457200</xdr:rowOff>
    </xdr:to>
    <xdr:pic>
      <xdr:nvPicPr>
        <xdr:cNvPr id="29990" name="Picture 44">
          <a:extLst>
            <a:ext uri="{FF2B5EF4-FFF2-40B4-BE49-F238E27FC236}">
              <a16:creationId xmlns:a16="http://schemas.microsoft.com/office/drawing/2014/main" id="{00000000-0008-0000-0D00-000026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22218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45</xdr:row>
      <xdr:rowOff>9525</xdr:rowOff>
    </xdr:from>
    <xdr:to>
      <xdr:col>2</xdr:col>
      <xdr:colOff>466725</xdr:colOff>
      <xdr:row>45</xdr:row>
      <xdr:rowOff>457200</xdr:rowOff>
    </xdr:to>
    <xdr:pic>
      <xdr:nvPicPr>
        <xdr:cNvPr id="29991" name="Picture 45">
          <a:extLst>
            <a:ext uri="{FF2B5EF4-FFF2-40B4-BE49-F238E27FC236}">
              <a16:creationId xmlns:a16="http://schemas.microsoft.com/office/drawing/2014/main" id="{00000000-0008-0000-0D00-000027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27266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46</xdr:row>
      <xdr:rowOff>9525</xdr:rowOff>
    </xdr:from>
    <xdr:to>
      <xdr:col>2</xdr:col>
      <xdr:colOff>466725</xdr:colOff>
      <xdr:row>46</xdr:row>
      <xdr:rowOff>457200</xdr:rowOff>
    </xdr:to>
    <xdr:pic>
      <xdr:nvPicPr>
        <xdr:cNvPr id="29992" name="Picture 46">
          <a:extLst>
            <a:ext uri="{FF2B5EF4-FFF2-40B4-BE49-F238E27FC236}">
              <a16:creationId xmlns:a16="http://schemas.microsoft.com/office/drawing/2014/main" id="{00000000-0008-0000-0D00-000028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32314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47</xdr:row>
      <xdr:rowOff>9525</xdr:rowOff>
    </xdr:from>
    <xdr:to>
      <xdr:col>2</xdr:col>
      <xdr:colOff>466725</xdr:colOff>
      <xdr:row>47</xdr:row>
      <xdr:rowOff>438150</xdr:rowOff>
    </xdr:to>
    <xdr:pic>
      <xdr:nvPicPr>
        <xdr:cNvPr id="29993" name="Picture 47">
          <a:extLst>
            <a:ext uri="{FF2B5EF4-FFF2-40B4-BE49-F238E27FC236}">
              <a16:creationId xmlns:a16="http://schemas.microsoft.com/office/drawing/2014/main" id="{00000000-0008-0000-0D00-000029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37363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48</xdr:row>
      <xdr:rowOff>9525</xdr:rowOff>
    </xdr:from>
    <xdr:to>
      <xdr:col>2</xdr:col>
      <xdr:colOff>466725</xdr:colOff>
      <xdr:row>48</xdr:row>
      <xdr:rowOff>457200</xdr:rowOff>
    </xdr:to>
    <xdr:pic>
      <xdr:nvPicPr>
        <xdr:cNvPr id="29994" name="Picture 48">
          <a:extLst>
            <a:ext uri="{FF2B5EF4-FFF2-40B4-BE49-F238E27FC236}">
              <a16:creationId xmlns:a16="http://schemas.microsoft.com/office/drawing/2014/main" id="{00000000-0008-0000-0D00-00002A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424112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49</xdr:row>
      <xdr:rowOff>9525</xdr:rowOff>
    </xdr:from>
    <xdr:to>
      <xdr:col>2</xdr:col>
      <xdr:colOff>466725</xdr:colOff>
      <xdr:row>49</xdr:row>
      <xdr:rowOff>457200</xdr:rowOff>
    </xdr:to>
    <xdr:pic>
      <xdr:nvPicPr>
        <xdr:cNvPr id="29995" name="Picture 49">
          <a:extLst>
            <a:ext uri="{FF2B5EF4-FFF2-40B4-BE49-F238E27FC236}">
              <a16:creationId xmlns:a16="http://schemas.microsoft.com/office/drawing/2014/main" id="{00000000-0008-0000-0D00-00002B7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3800" y="24745950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246530</xdr:colOff>
      <xdr:row>1</xdr:row>
      <xdr:rowOff>313765</xdr:rowOff>
    </xdr:from>
    <xdr:to>
      <xdr:col>15</xdr:col>
      <xdr:colOff>470648</xdr:colOff>
      <xdr:row>13</xdr:row>
      <xdr:rowOff>151009</xdr:rowOff>
    </xdr:to>
    <xdr:pic>
      <xdr:nvPicPr>
        <xdr:cNvPr id="14" name="Рисунок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5912" y="661147"/>
          <a:ext cx="9031942" cy="4005833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1</xdr:row>
      <xdr:rowOff>336177</xdr:rowOff>
    </xdr:from>
    <xdr:to>
      <xdr:col>2</xdr:col>
      <xdr:colOff>257736</xdr:colOff>
      <xdr:row>13</xdr:row>
      <xdr:rowOff>120845</xdr:rowOff>
    </xdr:to>
    <xdr:pic>
      <xdr:nvPicPr>
        <xdr:cNvPr id="3" name="Рисунок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683559"/>
          <a:ext cx="8975912" cy="39532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156884</xdr:rowOff>
    </xdr:from>
    <xdr:to>
      <xdr:col>2</xdr:col>
      <xdr:colOff>252022</xdr:colOff>
      <xdr:row>24</xdr:row>
      <xdr:rowOff>291355</xdr:rowOff>
    </xdr:to>
    <xdr:pic>
      <xdr:nvPicPr>
        <xdr:cNvPr id="8" name="Рисунок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2855"/>
          <a:ext cx="8981404" cy="3955676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280146</xdr:colOff>
      <xdr:row>13</xdr:row>
      <xdr:rowOff>156882</xdr:rowOff>
    </xdr:from>
    <xdr:to>
      <xdr:col>15</xdr:col>
      <xdr:colOff>498237</xdr:colOff>
      <xdr:row>24</xdr:row>
      <xdr:rowOff>313765</xdr:rowOff>
    </xdr:to>
    <xdr:pic>
      <xdr:nvPicPr>
        <xdr:cNvPr id="12" name="Рисунок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9528" y="4672853"/>
          <a:ext cx="9025915" cy="39780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313765</xdr:rowOff>
    </xdr:from>
    <xdr:to>
      <xdr:col>2</xdr:col>
      <xdr:colOff>242047</xdr:colOff>
      <xdr:row>36</xdr:row>
      <xdr:rowOff>123264</xdr:rowOff>
    </xdr:to>
    <xdr:pic>
      <xdr:nvPicPr>
        <xdr:cNvPr id="15" name="Рисунок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0941"/>
          <a:ext cx="8971429" cy="3978088"/>
        </a:xfrm>
        <a:prstGeom prst="rect">
          <a:avLst/>
        </a:prstGeom>
      </xdr:spPr>
    </xdr:pic>
    <xdr:clientData/>
  </xdr:twoCellAnchor>
  <xdr:twoCellAnchor editAs="oneCell">
    <xdr:from>
      <xdr:col>2</xdr:col>
      <xdr:colOff>246529</xdr:colOff>
      <xdr:row>24</xdr:row>
      <xdr:rowOff>324971</xdr:rowOff>
    </xdr:from>
    <xdr:to>
      <xdr:col>15</xdr:col>
      <xdr:colOff>470995</xdr:colOff>
      <xdr:row>36</xdr:row>
      <xdr:rowOff>134470</xdr:rowOff>
    </xdr:to>
    <xdr:pic>
      <xdr:nvPicPr>
        <xdr:cNvPr id="17" name="Рисунок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5911" y="8662147"/>
          <a:ext cx="9032290" cy="3978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3</xdr:row>
      <xdr:rowOff>123825</xdr:rowOff>
    </xdr:from>
    <xdr:ext cx="4225290" cy="2952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581900" y="123825"/>
          <a:ext cx="4225290" cy="295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Выберите свою ценовую колонку: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400050</xdr:colOff>
          <xdr:row>3</xdr:row>
          <xdr:rowOff>152400</xdr:rowOff>
        </xdr:from>
        <xdr:to>
          <xdr:col>11</xdr:col>
          <xdr:colOff>476250</xdr:colOff>
          <xdr:row>4</xdr:row>
          <xdr:rowOff>142875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92652</xdr:colOff>
      <xdr:row>3</xdr:row>
      <xdr:rowOff>95250</xdr:rowOff>
    </xdr:from>
    <xdr:to>
      <xdr:col>0</xdr:col>
      <xdr:colOff>1733550</xdr:colOff>
      <xdr:row>4</xdr:row>
      <xdr:rowOff>171450</xdr:rowOff>
    </xdr:to>
    <xdr:sp macro="" textlink="">
      <xdr:nvSpPr>
        <xdr:cNvPr id="57" name="Блок-схема: альтернативный процесс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92652" y="95250"/>
          <a:ext cx="1640898" cy="323850"/>
        </a:xfrm>
        <a:prstGeom prst="flowChartAlternateProcess">
          <a:avLst/>
        </a:prstGeom>
        <a:solidFill>
          <a:srgbClr val="C90332"/>
        </a:solidFill>
        <a:ln>
          <a:solidFill>
            <a:srgbClr val="C903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 b="1">
              <a:solidFill>
                <a:schemeClr val="bg1"/>
              </a:solidFill>
            </a:rPr>
            <a:t>Обновить прайс-лист</a:t>
          </a:r>
        </a:p>
      </xdr:txBody>
    </xdr:sp>
    <xdr:clientData/>
  </xdr:twoCellAnchor>
  <xdr:twoCellAnchor editAs="oneCell">
    <xdr:from>
      <xdr:col>3</xdr:col>
      <xdr:colOff>123825</xdr:colOff>
      <xdr:row>0</xdr:row>
      <xdr:rowOff>0</xdr:rowOff>
    </xdr:from>
    <xdr:to>
      <xdr:col>4</xdr:col>
      <xdr:colOff>603882</xdr:colOff>
      <xdr:row>4</xdr:row>
      <xdr:rowOff>248840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3150" y="0"/>
          <a:ext cx="1327782" cy="496490"/>
        </a:xfrm>
        <a:prstGeom prst="rect">
          <a:avLst/>
        </a:prstGeom>
      </xdr:spPr>
    </xdr:pic>
    <xdr:clientData/>
  </xdr:twoCellAnchor>
  <xdr:twoCellAnchor>
    <xdr:from>
      <xdr:col>12</xdr:col>
      <xdr:colOff>114300</xdr:colOff>
      <xdr:row>3</xdr:row>
      <xdr:rowOff>123825</xdr:rowOff>
    </xdr:from>
    <xdr:to>
      <xdr:col>12</xdr:col>
      <xdr:colOff>400014</xdr:colOff>
      <xdr:row>4</xdr:row>
      <xdr:rowOff>161925</xdr:rowOff>
    </xdr:to>
    <xdr:pic>
      <xdr:nvPicPr>
        <xdr:cNvPr id="6" name="Рисунок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72950" y="123825"/>
          <a:ext cx="285714" cy="285750"/>
        </a:xfrm>
        <a:prstGeom prst="rect">
          <a:avLst/>
        </a:prstGeom>
      </xdr:spPr>
    </xdr:pic>
    <xdr:clientData/>
  </xdr:twoCellAnchor>
  <xdr:twoCellAnchor>
    <xdr:from>
      <xdr:col>0</xdr:col>
      <xdr:colOff>1809385</xdr:colOff>
      <xdr:row>204</xdr:row>
      <xdr:rowOff>139918</xdr:rowOff>
    </xdr:from>
    <xdr:to>
      <xdr:col>1</xdr:col>
      <xdr:colOff>1366521</xdr:colOff>
      <xdr:row>206</xdr:row>
      <xdr:rowOff>0</xdr:rowOff>
    </xdr:to>
    <xdr:pic>
      <xdr:nvPicPr>
        <xdr:cNvPr id="7" name="Рисунок 16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385" y="32362993"/>
          <a:ext cx="2262236" cy="183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305</xdr:row>
      <xdr:rowOff>46330</xdr:rowOff>
    </xdr:from>
    <xdr:to>
      <xdr:col>1</xdr:col>
      <xdr:colOff>1285876</xdr:colOff>
      <xdr:row>306</xdr:row>
      <xdr:rowOff>206014</xdr:rowOff>
    </xdr:to>
    <xdr:pic>
      <xdr:nvPicPr>
        <xdr:cNvPr id="31003" name="Рисунок 151">
          <a:extLst>
            <a:ext uri="{FF2B5EF4-FFF2-40B4-BE49-F238E27FC236}">
              <a16:creationId xmlns:a16="http://schemas.microsoft.com/office/drawing/2014/main" id="{00000000-0008-0000-0300-00001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6426" y="69664555"/>
          <a:ext cx="1228725" cy="426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64994</xdr:colOff>
      <xdr:row>307</xdr:row>
      <xdr:rowOff>89086</xdr:rowOff>
    </xdr:from>
    <xdr:to>
      <xdr:col>1</xdr:col>
      <xdr:colOff>1360394</xdr:colOff>
      <xdr:row>309</xdr:row>
      <xdr:rowOff>127186</xdr:rowOff>
    </xdr:to>
    <xdr:pic>
      <xdr:nvPicPr>
        <xdr:cNvPr id="31004" name="Рисунок 152">
          <a:extLst>
            <a:ext uri="{FF2B5EF4-FFF2-40B4-BE49-F238E27FC236}">
              <a16:creationId xmlns:a16="http://schemas.microsoft.com/office/drawing/2014/main" id="{00000000-0008-0000-0300-00001C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9653" y="60744286"/>
          <a:ext cx="1295400" cy="41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57961</xdr:colOff>
      <xdr:row>264</xdr:row>
      <xdr:rowOff>179305</xdr:rowOff>
    </xdr:from>
    <xdr:to>
      <xdr:col>1</xdr:col>
      <xdr:colOff>1343836</xdr:colOff>
      <xdr:row>267</xdr:row>
      <xdr:rowOff>36430</xdr:rowOff>
    </xdr:to>
    <xdr:pic>
      <xdr:nvPicPr>
        <xdr:cNvPr id="31008" name="Рисунок 163">
          <a:extLst>
            <a:ext uri="{FF2B5EF4-FFF2-40B4-BE49-F238E27FC236}">
              <a16:creationId xmlns:a16="http://schemas.microsoft.com/office/drawing/2014/main" id="{00000000-0008-0000-0300-00002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2961" y="38285655"/>
          <a:ext cx="1285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72587</xdr:colOff>
      <xdr:row>271</xdr:row>
      <xdr:rowOff>46968</xdr:rowOff>
    </xdr:from>
    <xdr:to>
      <xdr:col>1</xdr:col>
      <xdr:colOff>1310837</xdr:colOff>
      <xdr:row>271</xdr:row>
      <xdr:rowOff>475593</xdr:rowOff>
    </xdr:to>
    <xdr:pic>
      <xdr:nvPicPr>
        <xdr:cNvPr id="31009" name="Рисунок 164">
          <a:extLst>
            <a:ext uri="{FF2B5EF4-FFF2-40B4-BE49-F238E27FC236}">
              <a16:creationId xmlns:a16="http://schemas.microsoft.com/office/drawing/2014/main" id="{00000000-0008-0000-0300-000021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1777" y="41398606"/>
          <a:ext cx="1238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275</xdr:row>
      <xdr:rowOff>49924</xdr:rowOff>
    </xdr:from>
    <xdr:to>
      <xdr:col>1</xdr:col>
      <xdr:colOff>1266825</xdr:colOff>
      <xdr:row>275</xdr:row>
      <xdr:rowOff>478549</xdr:rowOff>
    </xdr:to>
    <xdr:pic>
      <xdr:nvPicPr>
        <xdr:cNvPr id="31016" name="Рисунок 175">
          <a:extLst>
            <a:ext uri="{FF2B5EF4-FFF2-40B4-BE49-F238E27FC236}">
              <a16:creationId xmlns:a16="http://schemas.microsoft.com/office/drawing/2014/main" id="{00000000-0008-0000-0300-000028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6815" y="45710803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75641</xdr:colOff>
      <xdr:row>276</xdr:row>
      <xdr:rowOff>69903</xdr:rowOff>
    </xdr:from>
    <xdr:to>
      <xdr:col>1</xdr:col>
      <xdr:colOff>1313891</xdr:colOff>
      <xdr:row>277</xdr:row>
      <xdr:rowOff>196529</xdr:rowOff>
    </xdr:to>
    <xdr:pic>
      <xdr:nvPicPr>
        <xdr:cNvPr id="31017" name="Рисунок 176">
          <a:extLst>
            <a:ext uri="{FF2B5EF4-FFF2-40B4-BE49-F238E27FC236}">
              <a16:creationId xmlns:a16="http://schemas.microsoft.com/office/drawing/2014/main" id="{00000000-0008-0000-0300-00002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0300" y="42024727"/>
          <a:ext cx="1238250" cy="395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52289</xdr:colOff>
      <xdr:row>279</xdr:row>
      <xdr:rowOff>48610</xdr:rowOff>
    </xdr:from>
    <xdr:to>
      <xdr:col>1</xdr:col>
      <xdr:colOff>1338164</xdr:colOff>
      <xdr:row>280</xdr:row>
      <xdr:rowOff>220060</xdr:rowOff>
    </xdr:to>
    <xdr:pic>
      <xdr:nvPicPr>
        <xdr:cNvPr id="31019" name="Рисунок 178">
          <a:extLst>
            <a:ext uri="{FF2B5EF4-FFF2-40B4-BE49-F238E27FC236}">
              <a16:creationId xmlns:a16="http://schemas.microsoft.com/office/drawing/2014/main" id="{00000000-0008-0000-0300-00002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1564" y="43987435"/>
          <a:ext cx="1285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69631</xdr:colOff>
      <xdr:row>290</xdr:row>
      <xdr:rowOff>66347</xdr:rowOff>
    </xdr:from>
    <xdr:to>
      <xdr:col>1</xdr:col>
      <xdr:colOff>1345981</xdr:colOff>
      <xdr:row>290</xdr:row>
      <xdr:rowOff>504497</xdr:rowOff>
    </xdr:to>
    <xdr:pic>
      <xdr:nvPicPr>
        <xdr:cNvPr id="31030" name="Рисунок 193">
          <a:extLst>
            <a:ext uri="{FF2B5EF4-FFF2-40B4-BE49-F238E27FC236}">
              <a16:creationId xmlns:a16="http://schemas.microsoft.com/office/drawing/2014/main" id="{00000000-0008-0000-0300-000036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8906" y="45833972"/>
          <a:ext cx="1276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60106</xdr:colOff>
      <xdr:row>291</xdr:row>
      <xdr:rowOff>63391</xdr:rowOff>
    </xdr:from>
    <xdr:to>
      <xdr:col>1</xdr:col>
      <xdr:colOff>1260256</xdr:colOff>
      <xdr:row>292</xdr:row>
      <xdr:rowOff>225316</xdr:rowOff>
    </xdr:to>
    <xdr:pic>
      <xdr:nvPicPr>
        <xdr:cNvPr id="31032" name="Рисунок 197">
          <a:extLst>
            <a:ext uri="{FF2B5EF4-FFF2-40B4-BE49-F238E27FC236}">
              <a16:creationId xmlns:a16="http://schemas.microsoft.com/office/drawing/2014/main" id="{00000000-0008-0000-0300-000038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381" y="44497516"/>
          <a:ext cx="1200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293</xdr:row>
      <xdr:rowOff>38100</xdr:rowOff>
    </xdr:from>
    <xdr:to>
      <xdr:col>1</xdr:col>
      <xdr:colOff>1343025</xdr:colOff>
      <xdr:row>293</xdr:row>
      <xdr:rowOff>466725</xdr:rowOff>
    </xdr:to>
    <xdr:pic>
      <xdr:nvPicPr>
        <xdr:cNvPr id="31033" name="Рисунок 198">
          <a:extLst>
            <a:ext uri="{FF2B5EF4-FFF2-40B4-BE49-F238E27FC236}">
              <a16:creationId xmlns:a16="http://schemas.microsoft.com/office/drawing/2014/main" id="{00000000-0008-0000-0300-00003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65141475"/>
          <a:ext cx="1304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129</xdr:row>
      <xdr:rowOff>104775</xdr:rowOff>
    </xdr:from>
    <xdr:to>
      <xdr:col>1</xdr:col>
      <xdr:colOff>1314450</xdr:colOff>
      <xdr:row>132</xdr:row>
      <xdr:rowOff>0</xdr:rowOff>
    </xdr:to>
    <xdr:pic>
      <xdr:nvPicPr>
        <xdr:cNvPr id="31034" name="Рисунок 201">
          <a:extLst>
            <a:ext uri="{FF2B5EF4-FFF2-40B4-BE49-F238E27FC236}">
              <a16:creationId xmlns:a16="http://schemas.microsoft.com/office/drawing/2014/main" id="{00000000-0008-0000-0300-00003A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" y="62674500"/>
          <a:ext cx="1238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72026</xdr:colOff>
      <xdr:row>144</xdr:row>
      <xdr:rowOff>32981</xdr:rowOff>
    </xdr:from>
    <xdr:to>
      <xdr:col>1</xdr:col>
      <xdr:colOff>1329326</xdr:colOff>
      <xdr:row>145</xdr:row>
      <xdr:rowOff>226283</xdr:rowOff>
    </xdr:to>
    <xdr:pic>
      <xdr:nvPicPr>
        <xdr:cNvPr id="31039" name="Рисунок 207">
          <a:extLst>
            <a:ext uri="{FF2B5EF4-FFF2-40B4-BE49-F238E27FC236}">
              <a16:creationId xmlns:a16="http://schemas.microsoft.com/office/drawing/2014/main" id="{00000000-0008-0000-0300-00003F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6685" y="24838322"/>
          <a:ext cx="1257300" cy="462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146</xdr:row>
      <xdr:rowOff>119227</xdr:rowOff>
    </xdr:from>
    <xdr:to>
      <xdr:col>1</xdr:col>
      <xdr:colOff>1352550</xdr:colOff>
      <xdr:row>149</xdr:row>
      <xdr:rowOff>14452</xdr:rowOff>
    </xdr:to>
    <xdr:pic>
      <xdr:nvPicPr>
        <xdr:cNvPr id="31040" name="Рисунок 208">
          <a:extLst>
            <a:ext uri="{FF2B5EF4-FFF2-40B4-BE49-F238E27FC236}">
              <a16:creationId xmlns:a16="http://schemas.microsoft.com/office/drawing/2014/main" id="{00000000-0008-0000-0300-00004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65" y="27321313"/>
          <a:ext cx="1285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159</xdr:row>
      <xdr:rowOff>44450</xdr:rowOff>
    </xdr:from>
    <xdr:to>
      <xdr:col>1</xdr:col>
      <xdr:colOff>1323975</xdr:colOff>
      <xdr:row>160</xdr:row>
      <xdr:rowOff>206375</xdr:rowOff>
    </xdr:to>
    <xdr:pic>
      <xdr:nvPicPr>
        <xdr:cNvPr id="31042" name="Рисунок 211">
          <a:extLst>
            <a:ext uri="{FF2B5EF4-FFF2-40B4-BE49-F238E27FC236}">
              <a16:creationId xmlns:a16="http://schemas.microsoft.com/office/drawing/2014/main" id="{00000000-0008-0000-0300-000042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23863300"/>
          <a:ext cx="1247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85724</xdr:colOff>
      <xdr:row>161</xdr:row>
      <xdr:rowOff>45990</xdr:rowOff>
    </xdr:from>
    <xdr:to>
      <xdr:col>1</xdr:col>
      <xdr:colOff>1314449</xdr:colOff>
      <xdr:row>161</xdr:row>
      <xdr:rowOff>495300</xdr:rowOff>
    </xdr:to>
    <xdr:pic>
      <xdr:nvPicPr>
        <xdr:cNvPr id="31043" name="Рисунок 213">
          <a:extLst>
            <a:ext uri="{FF2B5EF4-FFF2-40B4-BE49-F238E27FC236}">
              <a16:creationId xmlns:a16="http://schemas.microsoft.com/office/drawing/2014/main" id="{00000000-0008-0000-0300-000043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99" y="24782415"/>
          <a:ext cx="1228725" cy="44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58085</xdr:colOff>
      <xdr:row>281</xdr:row>
      <xdr:rowOff>69290</xdr:rowOff>
    </xdr:from>
    <xdr:to>
      <xdr:col>1</xdr:col>
      <xdr:colOff>1312787</xdr:colOff>
      <xdr:row>283</xdr:row>
      <xdr:rowOff>155014</xdr:rowOff>
    </xdr:to>
    <xdr:pic>
      <xdr:nvPicPr>
        <xdr:cNvPr id="31049" name="Рисунок 341">
          <a:extLst>
            <a:ext uri="{FF2B5EF4-FFF2-40B4-BE49-F238E27FC236}">
              <a16:creationId xmlns:a16="http://schemas.microsoft.com/office/drawing/2014/main" id="{00000000-0008-0000-0300-000049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3085" y="43204840"/>
          <a:ext cx="1254702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88681</xdr:colOff>
      <xdr:row>284</xdr:row>
      <xdr:rowOff>58155</xdr:rowOff>
    </xdr:from>
    <xdr:to>
      <xdr:col>1</xdr:col>
      <xdr:colOff>1336456</xdr:colOff>
      <xdr:row>285</xdr:row>
      <xdr:rowOff>227364</xdr:rowOff>
    </xdr:to>
    <xdr:pic>
      <xdr:nvPicPr>
        <xdr:cNvPr id="31051" name="Рисунок 343">
          <a:extLst>
            <a:ext uri="{FF2B5EF4-FFF2-40B4-BE49-F238E27FC236}">
              <a16:creationId xmlns:a16="http://schemas.microsoft.com/office/drawing/2014/main" id="{00000000-0008-0000-0300-00004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7956" y="48645180"/>
          <a:ext cx="1247775" cy="435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56493</xdr:colOff>
      <xdr:row>150</xdr:row>
      <xdr:rowOff>33175</xdr:rowOff>
    </xdr:from>
    <xdr:to>
      <xdr:col>1</xdr:col>
      <xdr:colOff>1304268</xdr:colOff>
      <xdr:row>151</xdr:row>
      <xdr:rowOff>238323</xdr:rowOff>
    </xdr:to>
    <xdr:pic>
      <xdr:nvPicPr>
        <xdr:cNvPr id="31056" name="Рисунок 348">
          <a:extLst>
            <a:ext uri="{FF2B5EF4-FFF2-40B4-BE49-F238E27FC236}">
              <a16:creationId xmlns:a16="http://schemas.microsoft.com/office/drawing/2014/main" id="{00000000-0008-0000-0300-00005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5768" y="21607300"/>
          <a:ext cx="1247775" cy="47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66674</xdr:colOff>
      <xdr:row>152</xdr:row>
      <xdr:rowOff>51546</xdr:rowOff>
    </xdr:from>
    <xdr:to>
      <xdr:col>1</xdr:col>
      <xdr:colOff>1304924</xdr:colOff>
      <xdr:row>154</xdr:row>
      <xdr:rowOff>148478</xdr:rowOff>
    </xdr:to>
    <xdr:pic>
      <xdr:nvPicPr>
        <xdr:cNvPr id="31057" name="Рисунок 349">
          <a:extLst>
            <a:ext uri="{FF2B5EF4-FFF2-40B4-BE49-F238E27FC236}">
              <a16:creationId xmlns:a16="http://schemas.microsoft.com/office/drawing/2014/main" id="{00000000-0008-0000-0300-000051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49" y="21435171"/>
          <a:ext cx="1238250" cy="477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35144</xdr:colOff>
      <xdr:row>261</xdr:row>
      <xdr:rowOff>74230</xdr:rowOff>
    </xdr:from>
    <xdr:to>
      <xdr:col>1</xdr:col>
      <xdr:colOff>1351717</xdr:colOff>
      <xdr:row>261</xdr:row>
      <xdr:rowOff>486432</xdr:rowOff>
    </xdr:to>
    <xdr:pic>
      <xdr:nvPicPr>
        <xdr:cNvPr id="31067" name="Рисунок 105">
          <a:extLst>
            <a:ext uri="{FF2B5EF4-FFF2-40B4-BE49-F238E27FC236}">
              <a16:creationId xmlns:a16="http://schemas.microsoft.com/office/drawing/2014/main" id="{00000000-0008-0000-0300-00005B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4419" y="36621655"/>
          <a:ext cx="1316573" cy="412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50581</xdr:colOff>
      <xdr:row>262</xdr:row>
      <xdr:rowOff>84077</xdr:rowOff>
    </xdr:from>
    <xdr:to>
      <xdr:col>1</xdr:col>
      <xdr:colOff>952500</xdr:colOff>
      <xdr:row>262</xdr:row>
      <xdr:rowOff>506199</xdr:rowOff>
    </xdr:to>
    <xdr:pic>
      <xdr:nvPicPr>
        <xdr:cNvPr id="31068" name="Рисунок 106">
          <a:extLst>
            <a:ext uri="{FF2B5EF4-FFF2-40B4-BE49-F238E27FC236}">
              <a16:creationId xmlns:a16="http://schemas.microsoft.com/office/drawing/2014/main" id="{00000000-0008-0000-0300-00005C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9856" y="37164902"/>
          <a:ext cx="901919" cy="42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65361</xdr:colOff>
      <xdr:row>304</xdr:row>
      <xdr:rowOff>68974</xdr:rowOff>
    </xdr:from>
    <xdr:to>
      <xdr:col>1</xdr:col>
      <xdr:colOff>1294086</xdr:colOff>
      <xdr:row>304</xdr:row>
      <xdr:rowOff>488074</xdr:rowOff>
    </xdr:to>
    <xdr:pic>
      <xdr:nvPicPr>
        <xdr:cNvPr id="31072" name="Рисунок 110">
          <a:extLst>
            <a:ext uri="{FF2B5EF4-FFF2-40B4-BE49-F238E27FC236}">
              <a16:creationId xmlns:a16="http://schemas.microsoft.com/office/drawing/2014/main" id="{00000000-0008-0000-0300-00006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4636" y="49646599"/>
          <a:ext cx="12287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69631</xdr:colOff>
      <xdr:row>194</xdr:row>
      <xdr:rowOff>49924</xdr:rowOff>
    </xdr:from>
    <xdr:to>
      <xdr:col>1</xdr:col>
      <xdr:colOff>1269781</xdr:colOff>
      <xdr:row>195</xdr:row>
      <xdr:rowOff>249949</xdr:rowOff>
    </xdr:to>
    <xdr:pic>
      <xdr:nvPicPr>
        <xdr:cNvPr id="31074" name="Рисунок 112">
          <a:extLst>
            <a:ext uri="{FF2B5EF4-FFF2-40B4-BE49-F238E27FC236}">
              <a16:creationId xmlns:a16="http://schemas.microsoft.com/office/drawing/2014/main" id="{00000000-0008-0000-0300-000062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8906" y="32825449"/>
          <a:ext cx="1200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81455</xdr:colOff>
      <xdr:row>133</xdr:row>
      <xdr:rowOff>22991</xdr:rowOff>
    </xdr:from>
    <xdr:to>
      <xdr:col>1</xdr:col>
      <xdr:colOff>1310180</xdr:colOff>
      <xdr:row>133</xdr:row>
      <xdr:rowOff>530444</xdr:rowOff>
    </xdr:to>
    <xdr:pic>
      <xdr:nvPicPr>
        <xdr:cNvPr id="31080" name="Рисунок 122">
          <a:extLst>
            <a:ext uri="{FF2B5EF4-FFF2-40B4-BE49-F238E27FC236}">
              <a16:creationId xmlns:a16="http://schemas.microsoft.com/office/drawing/2014/main" id="{00000000-0008-0000-0300-000068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1205" y="22549616"/>
          <a:ext cx="1228725" cy="507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300</xdr:row>
      <xdr:rowOff>9525</xdr:rowOff>
    </xdr:from>
    <xdr:to>
      <xdr:col>1</xdr:col>
      <xdr:colOff>1304925</xdr:colOff>
      <xdr:row>302</xdr:row>
      <xdr:rowOff>0</xdr:rowOff>
    </xdr:to>
    <xdr:pic>
      <xdr:nvPicPr>
        <xdr:cNvPr id="31085" name="Рисунок 129">
          <a:extLst>
            <a:ext uri="{FF2B5EF4-FFF2-40B4-BE49-F238E27FC236}">
              <a16:creationId xmlns:a16="http://schemas.microsoft.com/office/drawing/2014/main" id="{00000000-0008-0000-0300-00006D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7325" y="36414075"/>
          <a:ext cx="1247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187</xdr:row>
      <xdr:rowOff>19050</xdr:rowOff>
    </xdr:from>
    <xdr:to>
      <xdr:col>1</xdr:col>
      <xdr:colOff>1352550</xdr:colOff>
      <xdr:row>189</xdr:row>
      <xdr:rowOff>19050</xdr:rowOff>
    </xdr:to>
    <xdr:pic>
      <xdr:nvPicPr>
        <xdr:cNvPr id="31091" name="Рисунок 142">
          <a:extLst>
            <a:ext uri="{FF2B5EF4-FFF2-40B4-BE49-F238E27FC236}">
              <a16:creationId xmlns:a16="http://schemas.microsoft.com/office/drawing/2014/main" id="{00000000-0008-0000-0300-000073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7375" y="30165675"/>
          <a:ext cx="1314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32187</xdr:colOff>
      <xdr:row>189</xdr:row>
      <xdr:rowOff>58792</xdr:rowOff>
    </xdr:from>
    <xdr:to>
      <xdr:col>1</xdr:col>
      <xdr:colOff>1356162</xdr:colOff>
      <xdr:row>189</xdr:row>
      <xdr:rowOff>524203</xdr:rowOff>
    </xdr:to>
    <xdr:pic>
      <xdr:nvPicPr>
        <xdr:cNvPr id="31092" name="Рисунок 143">
          <a:extLst>
            <a:ext uri="{FF2B5EF4-FFF2-40B4-BE49-F238E27FC236}">
              <a16:creationId xmlns:a16="http://schemas.microsoft.com/office/drawing/2014/main" id="{00000000-0008-0000-0300-000074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1377" y="33166378"/>
          <a:ext cx="1323975" cy="465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301</xdr:row>
      <xdr:rowOff>238124</xdr:rowOff>
    </xdr:from>
    <xdr:to>
      <xdr:col>1</xdr:col>
      <xdr:colOff>1362075</xdr:colOff>
      <xdr:row>304</xdr:row>
      <xdr:rowOff>0</xdr:rowOff>
    </xdr:to>
    <xdr:pic>
      <xdr:nvPicPr>
        <xdr:cNvPr id="31104" name="Рисунок 167">
          <a:extLst>
            <a:ext uri="{FF2B5EF4-FFF2-40B4-BE49-F238E27FC236}">
              <a16:creationId xmlns:a16="http://schemas.microsoft.com/office/drawing/2014/main" id="{00000000-0008-0000-0300-00008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8325" y="56940449"/>
          <a:ext cx="1343025" cy="574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33831</xdr:colOff>
      <xdr:row>294</xdr:row>
      <xdr:rowOff>6569</xdr:rowOff>
    </xdr:from>
    <xdr:to>
      <xdr:col>1</xdr:col>
      <xdr:colOff>1238250</xdr:colOff>
      <xdr:row>297</xdr:row>
      <xdr:rowOff>0</xdr:rowOff>
    </xdr:to>
    <xdr:pic>
      <xdr:nvPicPr>
        <xdr:cNvPr id="31109" name="Рисунок 199">
          <a:extLst>
            <a:ext uri="{FF2B5EF4-FFF2-40B4-BE49-F238E27FC236}">
              <a16:creationId xmlns:a16="http://schemas.microsoft.com/office/drawing/2014/main" id="{00000000-0008-0000-0300-000085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3106" y="47183894"/>
          <a:ext cx="1204419" cy="56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34487</xdr:colOff>
      <xdr:row>273</xdr:row>
      <xdr:rowOff>43355</xdr:rowOff>
    </xdr:from>
    <xdr:to>
      <xdr:col>1</xdr:col>
      <xdr:colOff>1310837</xdr:colOff>
      <xdr:row>274</xdr:row>
      <xdr:rowOff>241582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33677" y="42498579"/>
          <a:ext cx="1276350" cy="467555"/>
        </a:xfrm>
        <a:prstGeom prst="rect">
          <a:avLst/>
        </a:prstGeom>
      </xdr:spPr>
    </xdr:pic>
    <xdr:clientData/>
  </xdr:twoCellAnchor>
  <xdr:twoCellAnchor>
    <xdr:from>
      <xdr:col>1</xdr:col>
      <xdr:colOff>50580</xdr:colOff>
      <xdr:row>278</xdr:row>
      <xdr:rowOff>59449</xdr:rowOff>
    </xdr:from>
    <xdr:to>
      <xdr:col>1</xdr:col>
      <xdr:colOff>1329651</xdr:colOff>
      <xdr:row>278</xdr:row>
      <xdr:rowOff>505810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9770" y="46823915"/>
          <a:ext cx="1279071" cy="446361"/>
        </a:xfrm>
        <a:prstGeom prst="rect">
          <a:avLst/>
        </a:prstGeom>
      </xdr:spPr>
    </xdr:pic>
    <xdr:clientData/>
  </xdr:twoCellAnchor>
  <xdr:twoCellAnchor>
    <xdr:from>
      <xdr:col>1</xdr:col>
      <xdr:colOff>40399</xdr:colOff>
      <xdr:row>263</xdr:row>
      <xdr:rowOff>34158</xdr:rowOff>
    </xdr:from>
    <xdr:to>
      <xdr:col>1</xdr:col>
      <xdr:colOff>1335637</xdr:colOff>
      <xdr:row>263</xdr:row>
      <xdr:rowOff>503453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59674" y="36848283"/>
          <a:ext cx="1295238" cy="469295"/>
        </a:xfrm>
        <a:prstGeom prst="rect">
          <a:avLst/>
        </a:prstGeom>
      </xdr:spPr>
    </xdr:pic>
    <xdr:clientData/>
  </xdr:twoCellAnchor>
  <xdr:twoCellAnchor>
    <xdr:from>
      <xdr:col>1</xdr:col>
      <xdr:colOff>7649</xdr:colOff>
      <xdr:row>297</xdr:row>
      <xdr:rowOff>54020</xdr:rowOff>
    </xdr:from>
    <xdr:to>
      <xdr:col>1</xdr:col>
      <xdr:colOff>1372197</xdr:colOff>
      <xdr:row>299</xdr:row>
      <xdr:rowOff>160359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26924" y="67500545"/>
          <a:ext cx="1364548" cy="487339"/>
        </a:xfrm>
        <a:prstGeom prst="rect">
          <a:avLst/>
        </a:prstGeom>
      </xdr:spPr>
    </xdr:pic>
    <xdr:clientData/>
  </xdr:twoCellAnchor>
  <xdr:twoCellAnchor>
    <xdr:from>
      <xdr:col>1</xdr:col>
      <xdr:colOff>104118</xdr:colOff>
      <xdr:row>125</xdr:row>
      <xdr:rowOff>166524</xdr:rowOff>
    </xdr:from>
    <xdr:to>
      <xdr:col>1</xdr:col>
      <xdr:colOff>1351893</xdr:colOff>
      <xdr:row>128</xdr:row>
      <xdr:rowOff>29033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23393" y="13930149"/>
          <a:ext cx="1247775" cy="434009"/>
        </a:xfrm>
        <a:prstGeom prst="rect">
          <a:avLst/>
        </a:prstGeom>
      </xdr:spPr>
    </xdr:pic>
    <xdr:clientData/>
  </xdr:twoCellAnchor>
  <xdr:twoCellAnchor>
    <xdr:from>
      <xdr:col>1</xdr:col>
      <xdr:colOff>24961</xdr:colOff>
      <xdr:row>143</xdr:row>
      <xdr:rowOff>21870</xdr:rowOff>
    </xdr:from>
    <xdr:to>
      <xdr:col>1</xdr:col>
      <xdr:colOff>1339412</xdr:colOff>
      <xdr:row>143</xdr:row>
      <xdr:rowOff>536947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889620" y="16741046"/>
          <a:ext cx="1314451" cy="515077"/>
        </a:xfrm>
        <a:prstGeom prst="rect">
          <a:avLst/>
        </a:prstGeom>
      </xdr:spPr>
    </xdr:pic>
    <xdr:clientData/>
  </xdr:twoCellAnchor>
  <xdr:twoCellAnchor>
    <xdr:from>
      <xdr:col>1</xdr:col>
      <xdr:colOff>81894</xdr:colOff>
      <xdr:row>156</xdr:row>
      <xdr:rowOff>88867</xdr:rowOff>
    </xdr:from>
    <xdr:to>
      <xdr:col>1</xdr:col>
      <xdr:colOff>1329669</xdr:colOff>
      <xdr:row>158</xdr:row>
      <xdr:rowOff>158221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894" y="23336217"/>
          <a:ext cx="1247775" cy="450354"/>
        </a:xfrm>
        <a:prstGeom prst="rect">
          <a:avLst/>
        </a:prstGeom>
      </xdr:spPr>
    </xdr:pic>
    <xdr:clientData/>
  </xdr:twoCellAnchor>
  <xdr:twoCellAnchor>
    <xdr:from>
      <xdr:col>1</xdr:col>
      <xdr:colOff>69631</xdr:colOff>
      <xdr:row>171</xdr:row>
      <xdr:rowOff>62405</xdr:rowOff>
    </xdr:from>
    <xdr:to>
      <xdr:col>1</xdr:col>
      <xdr:colOff>1245138</xdr:colOff>
      <xdr:row>171</xdr:row>
      <xdr:rowOff>508766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8821" y="20583853"/>
          <a:ext cx="1175507" cy="446361"/>
        </a:xfrm>
        <a:prstGeom prst="rect">
          <a:avLst/>
        </a:prstGeom>
      </xdr:spPr>
    </xdr:pic>
    <xdr:clientData/>
  </xdr:twoCellAnchor>
  <xdr:twoCellAnchor>
    <xdr:from>
      <xdr:col>1</xdr:col>
      <xdr:colOff>62305</xdr:colOff>
      <xdr:row>272</xdr:row>
      <xdr:rowOff>13895</xdr:rowOff>
    </xdr:from>
    <xdr:to>
      <xdr:col>1</xdr:col>
      <xdr:colOff>1329327</xdr:colOff>
      <xdr:row>272</xdr:row>
      <xdr:rowOff>517742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26964" y="42273519"/>
          <a:ext cx="1267022" cy="503847"/>
        </a:xfrm>
        <a:prstGeom prst="rect">
          <a:avLst/>
        </a:prstGeom>
      </xdr:spPr>
    </xdr:pic>
    <xdr:clientData/>
  </xdr:twoCellAnchor>
  <xdr:twoCellAnchor>
    <xdr:from>
      <xdr:col>1</xdr:col>
      <xdr:colOff>56589</xdr:colOff>
      <xdr:row>134</xdr:row>
      <xdr:rowOff>73959</xdr:rowOff>
    </xdr:from>
    <xdr:to>
      <xdr:col>1</xdr:col>
      <xdr:colOff>1351989</xdr:colOff>
      <xdr:row>136</xdr:row>
      <xdr:rowOff>156489</xdr:rowOff>
    </xdr:to>
    <xdr:pic>
      <xdr:nvPicPr>
        <xdr:cNvPr id="30976" name="Рисунок 30975">
          <a:extLst>
            <a:ext uri="{FF2B5EF4-FFF2-40B4-BE49-F238E27FC236}">
              <a16:creationId xmlns:a16="http://schemas.microsoft.com/office/drawing/2014/main" id="{00000000-0008-0000-0300-000000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5864" y="17037984"/>
          <a:ext cx="1295400" cy="463530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138</xdr:row>
      <xdr:rowOff>84605</xdr:rowOff>
    </xdr:from>
    <xdr:to>
      <xdr:col>1</xdr:col>
      <xdr:colOff>1294533</xdr:colOff>
      <xdr:row>140</xdr:row>
      <xdr:rowOff>160805</xdr:rowOff>
    </xdr:to>
    <xdr:pic>
      <xdr:nvPicPr>
        <xdr:cNvPr id="30977" name="Рисунок 30976">
          <a:extLst>
            <a:ext uri="{FF2B5EF4-FFF2-40B4-BE49-F238E27FC236}">
              <a16:creationId xmlns:a16="http://schemas.microsoft.com/office/drawing/2014/main" id="{00000000-0008-0000-0300-000001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866899" y="18191630"/>
          <a:ext cx="1246909" cy="457200"/>
        </a:xfrm>
        <a:prstGeom prst="rect">
          <a:avLst/>
        </a:prstGeom>
      </xdr:spPr>
    </xdr:pic>
    <xdr:clientData/>
  </xdr:twoCellAnchor>
  <xdr:twoCellAnchor>
    <xdr:from>
      <xdr:col>1</xdr:col>
      <xdr:colOff>31531</xdr:colOff>
      <xdr:row>142</xdr:row>
      <xdr:rowOff>22794</xdr:rowOff>
    </xdr:from>
    <xdr:to>
      <xdr:col>1</xdr:col>
      <xdr:colOff>1336456</xdr:colOff>
      <xdr:row>142</xdr:row>
      <xdr:rowOff>511394</xdr:rowOff>
    </xdr:to>
    <xdr:pic>
      <xdr:nvPicPr>
        <xdr:cNvPr id="30980" name="Рисунок 30979">
          <a:extLst>
            <a:ext uri="{FF2B5EF4-FFF2-40B4-BE49-F238E27FC236}">
              <a16:creationId xmlns:a16="http://schemas.microsoft.com/office/drawing/2014/main" id="{00000000-0008-0000-0300-000004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806" y="18510819"/>
          <a:ext cx="1304925" cy="488600"/>
        </a:xfrm>
        <a:prstGeom prst="rect">
          <a:avLst/>
        </a:prstGeom>
      </xdr:spPr>
    </xdr:pic>
    <xdr:clientData/>
  </xdr:twoCellAnchor>
  <xdr:twoCellAnchor>
    <xdr:from>
      <xdr:col>1</xdr:col>
      <xdr:colOff>73233</xdr:colOff>
      <xdr:row>164</xdr:row>
      <xdr:rowOff>134984</xdr:rowOff>
    </xdr:from>
    <xdr:to>
      <xdr:col>1</xdr:col>
      <xdr:colOff>1375716</xdr:colOff>
      <xdr:row>167</xdr:row>
      <xdr:rowOff>46303</xdr:rowOff>
    </xdr:to>
    <xdr:pic>
      <xdr:nvPicPr>
        <xdr:cNvPr id="30986" name="Рисунок 30985">
          <a:extLst>
            <a:ext uri="{FF2B5EF4-FFF2-40B4-BE49-F238E27FC236}">
              <a16:creationId xmlns:a16="http://schemas.microsoft.com/office/drawing/2014/main" id="{00000000-0008-0000-0300-00000A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892508" y="24871409"/>
          <a:ext cx="1302483" cy="482819"/>
        </a:xfrm>
        <a:prstGeom prst="rect">
          <a:avLst/>
        </a:prstGeom>
      </xdr:spPr>
    </xdr:pic>
    <xdr:clientData/>
  </xdr:twoCellAnchor>
  <xdr:twoCellAnchor>
    <xdr:from>
      <xdr:col>1</xdr:col>
      <xdr:colOff>75543</xdr:colOff>
      <xdr:row>186</xdr:row>
      <xdr:rowOff>42700</xdr:rowOff>
    </xdr:from>
    <xdr:to>
      <xdr:col>1</xdr:col>
      <xdr:colOff>1285218</xdr:colOff>
      <xdr:row>186</xdr:row>
      <xdr:rowOff>480558</xdr:rowOff>
    </xdr:to>
    <xdr:pic>
      <xdr:nvPicPr>
        <xdr:cNvPr id="30990" name="Рисунок 30989">
          <a:extLst>
            <a:ext uri="{FF2B5EF4-FFF2-40B4-BE49-F238E27FC236}">
              <a16:creationId xmlns:a16="http://schemas.microsoft.com/office/drawing/2014/main" id="{00000000-0008-0000-0300-00000E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733" y="21096234"/>
          <a:ext cx="1209675" cy="43785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193</xdr:row>
      <xdr:rowOff>28575</xdr:rowOff>
    </xdr:from>
    <xdr:to>
      <xdr:col>1</xdr:col>
      <xdr:colOff>1292116</xdr:colOff>
      <xdr:row>193</xdr:row>
      <xdr:rowOff>514350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8325" y="33375600"/>
          <a:ext cx="1273066" cy="485775"/>
        </a:xfrm>
        <a:prstGeom prst="rect">
          <a:avLst/>
        </a:prstGeom>
      </xdr:spPr>
    </xdr:pic>
    <xdr:clientData/>
  </xdr:twoCellAnchor>
  <xdr:twoCellAnchor>
    <xdr:from>
      <xdr:col>0</xdr:col>
      <xdr:colOff>66676</xdr:colOff>
      <xdr:row>0</xdr:row>
      <xdr:rowOff>85726</xdr:rowOff>
    </xdr:from>
    <xdr:to>
      <xdr:col>0</xdr:col>
      <xdr:colOff>1238250</xdr:colOff>
      <xdr:row>0</xdr:row>
      <xdr:rowOff>470373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85726"/>
          <a:ext cx="1171574" cy="384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8" name="Рисунок 7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772900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>
    <xdr:from>
      <xdr:col>1</xdr:col>
      <xdr:colOff>53791</xdr:colOff>
      <xdr:row>169</xdr:row>
      <xdr:rowOff>35856</xdr:rowOff>
    </xdr:from>
    <xdr:to>
      <xdr:col>1</xdr:col>
      <xdr:colOff>1335000</xdr:colOff>
      <xdr:row>170</xdr:row>
      <xdr:rowOff>235883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066" y="25686681"/>
          <a:ext cx="1281209" cy="466727"/>
        </a:xfrm>
        <a:prstGeom prst="rect">
          <a:avLst/>
        </a:prstGeom>
      </xdr:spPr>
    </xdr:pic>
    <xdr:clientData/>
  </xdr:twoCellAnchor>
  <xdr:twoCellAnchor>
    <xdr:from>
      <xdr:col>1</xdr:col>
      <xdr:colOff>99732</xdr:colOff>
      <xdr:row>173</xdr:row>
      <xdr:rowOff>74518</xdr:rowOff>
    </xdr:from>
    <xdr:to>
      <xdr:col>1</xdr:col>
      <xdr:colOff>1299882</xdr:colOff>
      <xdr:row>175</xdr:row>
      <xdr:rowOff>119104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9007" y="27287443"/>
          <a:ext cx="1200150" cy="425586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177</xdr:row>
      <xdr:rowOff>33173</xdr:rowOff>
    </xdr:from>
    <xdr:to>
      <xdr:col>1</xdr:col>
      <xdr:colOff>1304926</xdr:colOff>
      <xdr:row>178</xdr:row>
      <xdr:rowOff>250902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235" y="1377879"/>
          <a:ext cx="1276350" cy="486670"/>
        </a:xfrm>
        <a:prstGeom prst="rect">
          <a:avLst/>
        </a:prstGeom>
      </xdr:spPr>
    </xdr:pic>
    <xdr:clientData/>
  </xdr:twoCellAnchor>
  <xdr:twoCellAnchor>
    <xdr:from>
      <xdr:col>1</xdr:col>
      <xdr:colOff>27454</xdr:colOff>
      <xdr:row>181</xdr:row>
      <xdr:rowOff>36980</xdr:rowOff>
    </xdr:from>
    <xdr:to>
      <xdr:col>1</xdr:col>
      <xdr:colOff>1345986</xdr:colOff>
      <xdr:row>183</xdr:row>
      <xdr:rowOff>139514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846729" y="28621505"/>
          <a:ext cx="1318532" cy="483534"/>
        </a:xfrm>
        <a:prstGeom prst="rect">
          <a:avLst/>
        </a:prstGeom>
      </xdr:spPr>
    </xdr:pic>
    <xdr:clientData/>
  </xdr:twoCellAnchor>
  <xdr:twoCellAnchor>
    <xdr:from>
      <xdr:col>1</xdr:col>
      <xdr:colOff>28015</xdr:colOff>
      <xdr:row>190</xdr:row>
      <xdr:rowOff>3362</xdr:rowOff>
    </xdr:from>
    <xdr:to>
      <xdr:col>1</xdr:col>
      <xdr:colOff>1323415</xdr:colOff>
      <xdr:row>193</xdr:row>
      <xdr:rowOff>47084</xdr:rowOff>
    </xdr:to>
    <xdr:pic>
      <xdr:nvPicPr>
        <xdr:cNvPr id="106" name="Рисунок 14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290" y="32664587"/>
          <a:ext cx="1295400" cy="61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197</xdr:row>
      <xdr:rowOff>129081</xdr:rowOff>
    </xdr:from>
    <xdr:to>
      <xdr:col>1</xdr:col>
      <xdr:colOff>1362075</xdr:colOff>
      <xdr:row>200</xdr:row>
      <xdr:rowOff>42701</xdr:rowOff>
    </xdr:to>
    <xdr:pic>
      <xdr:nvPicPr>
        <xdr:cNvPr id="108" name="Рисунок 15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2759" y="1473787"/>
          <a:ext cx="1323975" cy="478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1809385</xdr:colOff>
      <xdr:row>200</xdr:row>
      <xdr:rowOff>139918</xdr:rowOff>
    </xdr:from>
    <xdr:to>
      <xdr:col>1</xdr:col>
      <xdr:colOff>1366521</xdr:colOff>
      <xdr:row>202</xdr:row>
      <xdr:rowOff>0</xdr:rowOff>
    </xdr:to>
    <xdr:pic>
      <xdr:nvPicPr>
        <xdr:cNvPr id="109" name="Рисунок 16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385" y="25958271"/>
          <a:ext cx="1421795" cy="5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34487</xdr:colOff>
      <xdr:row>268</xdr:row>
      <xdr:rowOff>41384</xdr:rowOff>
    </xdr:from>
    <xdr:to>
      <xdr:col>1</xdr:col>
      <xdr:colOff>1329887</xdr:colOff>
      <xdr:row>270</xdr:row>
      <xdr:rowOff>155684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3762" y="37579409"/>
          <a:ext cx="1295400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54909</xdr:colOff>
      <xdr:row>287</xdr:row>
      <xdr:rowOff>5043</xdr:rowOff>
    </xdr:from>
    <xdr:to>
      <xdr:col>1</xdr:col>
      <xdr:colOff>1347084</xdr:colOff>
      <xdr:row>289</xdr:row>
      <xdr:rowOff>19050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4184" y="44820168"/>
          <a:ext cx="1292175" cy="39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22975</xdr:rowOff>
    </xdr:from>
    <xdr:to>
      <xdr:col>2</xdr:col>
      <xdr:colOff>4919</xdr:colOff>
      <xdr:row>8</xdr:row>
      <xdr:rowOff>31940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5" y="1747000"/>
          <a:ext cx="1386044" cy="5804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67235</xdr:rowOff>
    </xdr:from>
    <xdr:to>
      <xdr:col>2</xdr:col>
      <xdr:colOff>35363</xdr:colOff>
      <xdr:row>15</xdr:row>
      <xdr:rowOff>31376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5" y="3124760"/>
          <a:ext cx="1416488" cy="535641"/>
        </a:xfrm>
        <a:prstGeom prst="rect">
          <a:avLst/>
        </a:prstGeom>
      </xdr:spPr>
    </xdr:pic>
    <xdr:clientData/>
  </xdr:twoCellAnchor>
  <xdr:twoCellAnchor editAs="oneCell">
    <xdr:from>
      <xdr:col>1</xdr:col>
      <xdr:colOff>8964</xdr:colOff>
      <xdr:row>19</xdr:row>
      <xdr:rowOff>40905</xdr:rowOff>
    </xdr:from>
    <xdr:to>
      <xdr:col>2</xdr:col>
      <xdr:colOff>27454</xdr:colOff>
      <xdr:row>22</xdr:row>
      <xdr:rowOff>22962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239" y="4431930"/>
          <a:ext cx="1399615" cy="553557"/>
        </a:xfrm>
        <a:prstGeom prst="rect">
          <a:avLst/>
        </a:prstGeom>
      </xdr:spPr>
    </xdr:pic>
    <xdr:clientData/>
  </xdr:twoCellAnchor>
  <xdr:twoCellAnchor editAs="oneCell">
    <xdr:from>
      <xdr:col>1</xdr:col>
      <xdr:colOff>53227</xdr:colOff>
      <xdr:row>97</xdr:row>
      <xdr:rowOff>36419</xdr:rowOff>
    </xdr:from>
    <xdr:to>
      <xdr:col>1</xdr:col>
      <xdr:colOff>1333879</xdr:colOff>
      <xdr:row>99</xdr:row>
      <xdr:rowOff>146237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2502" y="4808444"/>
          <a:ext cx="1280652" cy="49081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102</xdr:row>
      <xdr:rowOff>23536</xdr:rowOff>
    </xdr:from>
    <xdr:to>
      <xdr:col>2</xdr:col>
      <xdr:colOff>24393</xdr:colOff>
      <xdr:row>105</xdr:row>
      <xdr:rowOff>68360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8325" y="6319561"/>
          <a:ext cx="1386468" cy="616324"/>
        </a:xfrm>
        <a:prstGeom prst="rect">
          <a:avLst/>
        </a:prstGeom>
      </xdr:spPr>
    </xdr:pic>
    <xdr:clientData/>
  </xdr:twoCellAnchor>
  <xdr:twoCellAnchor editAs="oneCell">
    <xdr:from>
      <xdr:col>0</xdr:col>
      <xdr:colOff>1846729</xdr:colOff>
      <xdr:row>45</xdr:row>
      <xdr:rowOff>35860</xdr:rowOff>
    </xdr:from>
    <xdr:to>
      <xdr:col>2</xdr:col>
      <xdr:colOff>35858</xdr:colOff>
      <xdr:row>48</xdr:row>
      <xdr:rowOff>116635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6729" y="6624919"/>
          <a:ext cx="1479176" cy="64555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51</xdr:row>
      <xdr:rowOff>167530</xdr:rowOff>
    </xdr:from>
    <xdr:to>
      <xdr:col>2</xdr:col>
      <xdr:colOff>1122</xdr:colOff>
      <xdr:row>55</xdr:row>
      <xdr:rowOff>61107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4098" y="8749555"/>
          <a:ext cx="1337424" cy="655577"/>
        </a:xfrm>
        <a:prstGeom prst="rect">
          <a:avLst/>
        </a:prstGeom>
      </xdr:spPr>
    </xdr:pic>
    <xdr:clientData/>
  </xdr:twoCellAnchor>
  <xdr:twoCellAnchor editAs="oneCell">
    <xdr:from>
      <xdr:col>0</xdr:col>
      <xdr:colOff>1818154</xdr:colOff>
      <xdr:row>59</xdr:row>
      <xdr:rowOff>21849</xdr:rowOff>
    </xdr:from>
    <xdr:to>
      <xdr:col>2</xdr:col>
      <xdr:colOff>35858</xdr:colOff>
      <xdr:row>62</xdr:row>
      <xdr:rowOff>95848</xdr:rowOff>
    </xdr:to>
    <xdr:pic>
      <xdr:nvPicPr>
        <xdr:cNvPr id="30982" name="Рисунок 30981">
          <a:extLst>
            <a:ext uri="{FF2B5EF4-FFF2-40B4-BE49-F238E27FC236}">
              <a16:creationId xmlns:a16="http://schemas.microsoft.com/office/drawing/2014/main" id="{00000000-0008-0000-0300-000006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8154" y="9175374"/>
          <a:ext cx="1418104" cy="6454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1800225</xdr:colOff>
      <xdr:row>65</xdr:row>
      <xdr:rowOff>157998</xdr:rowOff>
    </xdr:from>
    <xdr:to>
      <xdr:col>2</xdr:col>
      <xdr:colOff>6723</xdr:colOff>
      <xdr:row>69</xdr:row>
      <xdr:rowOff>140074</xdr:rowOff>
    </xdr:to>
    <xdr:pic>
      <xdr:nvPicPr>
        <xdr:cNvPr id="30995" name="Рисунок 30994">
          <a:extLst>
            <a:ext uri="{FF2B5EF4-FFF2-40B4-BE49-F238E27FC236}">
              <a16:creationId xmlns:a16="http://schemas.microsoft.com/office/drawing/2014/main" id="{00000000-0008-0000-0300-000013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225" y="11407023"/>
          <a:ext cx="1406898" cy="744076"/>
        </a:xfrm>
        <a:prstGeom prst="rect">
          <a:avLst/>
        </a:prstGeom>
      </xdr:spPr>
    </xdr:pic>
    <xdr:clientData/>
  </xdr:twoCellAnchor>
  <xdr:twoCellAnchor editAs="oneCell">
    <xdr:from>
      <xdr:col>0</xdr:col>
      <xdr:colOff>1837764</xdr:colOff>
      <xdr:row>72</xdr:row>
      <xdr:rowOff>53790</xdr:rowOff>
    </xdr:from>
    <xdr:to>
      <xdr:col>2</xdr:col>
      <xdr:colOff>26893</xdr:colOff>
      <xdr:row>75</xdr:row>
      <xdr:rowOff>103230</xdr:rowOff>
    </xdr:to>
    <xdr:pic>
      <xdr:nvPicPr>
        <xdr:cNvPr id="30998" name="Рисунок 30997">
          <a:extLst>
            <a:ext uri="{FF2B5EF4-FFF2-40B4-BE49-F238E27FC236}">
              <a16:creationId xmlns:a16="http://schemas.microsoft.com/office/drawing/2014/main" id="{00000000-0008-0000-0300-0000167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7764" y="11161061"/>
          <a:ext cx="1479176" cy="614216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</xdr:colOff>
      <xdr:row>78</xdr:row>
      <xdr:rowOff>26895</xdr:rowOff>
    </xdr:from>
    <xdr:to>
      <xdr:col>2</xdr:col>
      <xdr:colOff>1214</xdr:colOff>
      <xdr:row>81</xdr:row>
      <xdr:rowOff>170331</xdr:rowOff>
    </xdr:to>
    <xdr:pic>
      <xdr:nvPicPr>
        <xdr:cNvPr id="31000" name="Рисунок 30999">
          <a:extLst>
            <a:ext uri="{FF2B5EF4-FFF2-40B4-BE49-F238E27FC236}">
              <a16:creationId xmlns:a16="http://schemas.microsoft.com/office/drawing/2014/main" id="{00000000-0008-0000-0300-0000187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0517" y="12263719"/>
          <a:ext cx="1362729" cy="708212"/>
        </a:xfrm>
        <a:prstGeom prst="rect">
          <a:avLst/>
        </a:prstGeom>
      </xdr:spPr>
    </xdr:pic>
    <xdr:clientData/>
  </xdr:twoCellAnchor>
  <xdr:twoCellAnchor editAs="oneCell">
    <xdr:from>
      <xdr:col>1</xdr:col>
      <xdr:colOff>89648</xdr:colOff>
      <xdr:row>196</xdr:row>
      <xdr:rowOff>47816</xdr:rowOff>
    </xdr:from>
    <xdr:to>
      <xdr:col>1</xdr:col>
      <xdr:colOff>1277367</xdr:colOff>
      <xdr:row>196</xdr:row>
      <xdr:rowOff>470648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1" y="34853287"/>
          <a:ext cx="1187719" cy="422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56077</xdr:colOff>
      <xdr:row>310</xdr:row>
      <xdr:rowOff>30502</xdr:rowOff>
    </xdr:from>
    <xdr:to>
      <xdr:col>1</xdr:col>
      <xdr:colOff>1313377</xdr:colOff>
      <xdr:row>311</xdr:row>
      <xdr:rowOff>236768</xdr:rowOff>
    </xdr:to>
    <xdr:pic>
      <xdr:nvPicPr>
        <xdr:cNvPr id="80" name="Рисунок 200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61077" y="52729152"/>
          <a:ext cx="1257300" cy="47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154</xdr:row>
      <xdr:rowOff>171450</xdr:rowOff>
    </xdr:from>
    <xdr:to>
      <xdr:col>2</xdr:col>
      <xdr:colOff>0</xdr:colOff>
      <xdr:row>156</xdr:row>
      <xdr:rowOff>7587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6425" y="22850475"/>
          <a:ext cx="1323975" cy="56003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162</xdr:row>
      <xdr:rowOff>1</xdr:rowOff>
    </xdr:from>
    <xdr:to>
      <xdr:col>1</xdr:col>
      <xdr:colOff>1352550</xdr:colOff>
      <xdr:row>163</xdr:row>
      <xdr:rowOff>6493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475" y="25269826"/>
          <a:ext cx="1276350" cy="539892"/>
        </a:xfrm>
        <a:prstGeom prst="rect">
          <a:avLst/>
        </a:prstGeom>
      </xdr:spPr>
    </xdr:pic>
    <xdr:clientData/>
  </xdr:twoCellAnchor>
  <xdr:oneCellAnchor>
    <xdr:from>
      <xdr:col>1</xdr:col>
      <xdr:colOff>230840</xdr:colOff>
      <xdr:row>31</xdr:row>
      <xdr:rowOff>131669</xdr:rowOff>
    </xdr:from>
    <xdr:ext cx="905435" cy="784941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115" y="1674719"/>
          <a:ext cx="905435" cy="784941"/>
        </a:xfrm>
        <a:prstGeom prst="rect">
          <a:avLst/>
        </a:prstGeom>
      </xdr:spPr>
    </xdr:pic>
    <xdr:clientData/>
  </xdr:oneCellAnchor>
  <xdr:oneCellAnchor>
    <xdr:from>
      <xdr:col>1</xdr:col>
      <xdr:colOff>258296</xdr:colOff>
      <xdr:row>38</xdr:row>
      <xdr:rowOff>38100</xdr:rowOff>
    </xdr:from>
    <xdr:ext cx="815787" cy="782657"/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7571" y="2981325"/>
          <a:ext cx="815787" cy="782657"/>
        </a:xfrm>
        <a:prstGeom prst="rect">
          <a:avLst/>
        </a:prstGeom>
      </xdr:spPr>
    </xdr:pic>
    <xdr:clientData/>
  </xdr:oneCellAnchor>
  <xdr:oneCellAnchor>
    <xdr:from>
      <xdr:col>1</xdr:col>
      <xdr:colOff>249893</xdr:colOff>
      <xdr:row>111</xdr:row>
      <xdr:rowOff>74520</xdr:rowOff>
    </xdr:from>
    <xdr:ext cx="860610" cy="881517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9168" y="4284570"/>
          <a:ext cx="860610" cy="881517"/>
        </a:xfrm>
        <a:prstGeom prst="rect">
          <a:avLst/>
        </a:prstGeom>
      </xdr:spPr>
    </xdr:pic>
    <xdr:clientData/>
  </xdr:oneCellAnchor>
  <xdr:oneCellAnchor>
    <xdr:from>
      <xdr:col>1</xdr:col>
      <xdr:colOff>259417</xdr:colOff>
      <xdr:row>118</xdr:row>
      <xdr:rowOff>37539</xdr:rowOff>
    </xdr:from>
    <xdr:ext cx="833716" cy="873231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692" y="5647764"/>
          <a:ext cx="833716" cy="873231"/>
        </a:xfrm>
        <a:prstGeom prst="rect">
          <a:avLst/>
        </a:prstGeom>
      </xdr:spPr>
    </xdr:pic>
    <xdr:clientData/>
  </xdr:oneCellAnchor>
  <xdr:oneCellAnchor>
    <xdr:from>
      <xdr:col>1</xdr:col>
      <xdr:colOff>287433</xdr:colOff>
      <xdr:row>84</xdr:row>
      <xdr:rowOff>38661</xdr:rowOff>
    </xdr:from>
    <xdr:ext cx="780719" cy="862852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6708" y="1581711"/>
          <a:ext cx="780719" cy="862852"/>
        </a:xfrm>
        <a:prstGeom prst="rect">
          <a:avLst/>
        </a:prstGeom>
      </xdr:spPr>
    </xdr:pic>
    <xdr:clientData/>
  </xdr:oneCellAnchor>
  <xdr:oneCellAnchor>
    <xdr:from>
      <xdr:col>1</xdr:col>
      <xdr:colOff>340660</xdr:colOff>
      <xdr:row>91</xdr:row>
      <xdr:rowOff>57711</xdr:rowOff>
    </xdr:from>
    <xdr:ext cx="705070" cy="826994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935" y="3000936"/>
          <a:ext cx="705070" cy="826994"/>
        </a:xfrm>
        <a:prstGeom prst="rect">
          <a:avLst/>
        </a:prstGeom>
      </xdr:spPr>
    </xdr:pic>
    <xdr:clientData/>
  </xdr:oneCellAnchor>
  <xdr:twoCellAnchor>
    <xdr:from>
      <xdr:col>1</xdr:col>
      <xdr:colOff>372035</xdr:colOff>
      <xdr:row>207</xdr:row>
      <xdr:rowOff>31936</xdr:rowOff>
    </xdr:from>
    <xdr:to>
      <xdr:col>1</xdr:col>
      <xdr:colOff>1029260</xdr:colOff>
      <xdr:row>210</xdr:row>
      <xdr:rowOff>117661</xdr:rowOff>
    </xdr:to>
    <xdr:pic>
      <xdr:nvPicPr>
        <xdr:cNvPr id="79" name="Рисунок 83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1310" y="2375086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396241</xdr:colOff>
      <xdr:row>222</xdr:row>
      <xdr:rowOff>64770</xdr:rowOff>
    </xdr:from>
    <xdr:to>
      <xdr:col>1</xdr:col>
      <xdr:colOff>1042813</xdr:colOff>
      <xdr:row>225</xdr:row>
      <xdr:rowOff>131445</xdr:rowOff>
    </xdr:to>
    <xdr:pic>
      <xdr:nvPicPr>
        <xdr:cNvPr id="81" name="Рисунок 84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5516" y="5408295"/>
          <a:ext cx="64657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407895</xdr:colOff>
      <xdr:row>231</xdr:row>
      <xdr:rowOff>138954</xdr:rowOff>
    </xdr:from>
    <xdr:to>
      <xdr:col>1</xdr:col>
      <xdr:colOff>917267</xdr:colOff>
      <xdr:row>234</xdr:row>
      <xdr:rowOff>64994</xdr:rowOff>
    </xdr:to>
    <xdr:pic>
      <xdr:nvPicPr>
        <xdr:cNvPr id="82" name="Рисунок 85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7170" y="7282704"/>
          <a:ext cx="509372" cy="52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134470</xdr:colOff>
      <xdr:row>215</xdr:row>
      <xdr:rowOff>84605</xdr:rowOff>
    </xdr:from>
    <xdr:to>
      <xdr:col>1</xdr:col>
      <xdr:colOff>1315570</xdr:colOff>
      <xdr:row>216</xdr:row>
      <xdr:rowOff>167528</xdr:rowOff>
    </xdr:to>
    <xdr:pic>
      <xdr:nvPicPr>
        <xdr:cNvPr id="83" name="Рисунок 14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3745" y="4027955"/>
          <a:ext cx="1181100" cy="28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236</xdr:row>
      <xdr:rowOff>133350</xdr:rowOff>
    </xdr:from>
    <xdr:to>
      <xdr:col>1</xdr:col>
      <xdr:colOff>1008138</xdr:colOff>
      <xdr:row>240</xdr:row>
      <xdr:rowOff>66675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5" y="8277225"/>
          <a:ext cx="684288" cy="733425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243</xdr:row>
      <xdr:rowOff>60595</xdr:rowOff>
    </xdr:from>
    <xdr:to>
      <xdr:col>1</xdr:col>
      <xdr:colOff>1002308</xdr:colOff>
      <xdr:row>246</xdr:row>
      <xdr:rowOff>133351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49" y="9604645"/>
          <a:ext cx="630834" cy="672831"/>
        </a:xfrm>
        <a:prstGeom prst="rect">
          <a:avLst/>
        </a:prstGeom>
      </xdr:spPr>
    </xdr:pic>
    <xdr:clientData/>
  </xdr:twoCellAnchor>
  <xdr:twoCellAnchor>
    <xdr:from>
      <xdr:col>1</xdr:col>
      <xdr:colOff>382682</xdr:colOff>
      <xdr:row>250</xdr:row>
      <xdr:rowOff>128868</xdr:rowOff>
    </xdr:from>
    <xdr:to>
      <xdr:col>1</xdr:col>
      <xdr:colOff>925266</xdr:colOff>
      <xdr:row>253</xdr:row>
      <xdr:rowOff>81241</xdr:rowOff>
    </xdr:to>
    <xdr:pic>
      <xdr:nvPicPr>
        <xdr:cNvPr id="86" name="Рисунок 26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957" y="15187893"/>
          <a:ext cx="542584" cy="55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428624</xdr:colOff>
      <xdr:row>254</xdr:row>
      <xdr:rowOff>123824</xdr:rowOff>
    </xdr:from>
    <xdr:to>
      <xdr:col>1</xdr:col>
      <xdr:colOff>914399</xdr:colOff>
      <xdr:row>257</xdr:row>
      <xdr:rowOff>38099</xdr:rowOff>
    </xdr:to>
    <xdr:pic>
      <xdr:nvPicPr>
        <xdr:cNvPr id="87" name="Рисунок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7899" y="15982949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438711</xdr:colOff>
      <xdr:row>258</xdr:row>
      <xdr:rowOff>27455</xdr:rowOff>
    </xdr:from>
    <xdr:to>
      <xdr:col>1</xdr:col>
      <xdr:colOff>909287</xdr:colOff>
      <xdr:row>259</xdr:row>
      <xdr:rowOff>242047</xdr:rowOff>
    </xdr:to>
    <xdr:pic>
      <xdr:nvPicPr>
        <xdr:cNvPr id="89" name="Рисунок 2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986" y="16686680"/>
          <a:ext cx="470576" cy="376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324410</xdr:colOff>
      <xdr:row>364</xdr:row>
      <xdr:rowOff>150158</xdr:rowOff>
    </xdr:from>
    <xdr:to>
      <xdr:col>1</xdr:col>
      <xdr:colOff>1048310</xdr:colOff>
      <xdr:row>368</xdr:row>
      <xdr:rowOff>109817</xdr:rowOff>
    </xdr:to>
    <xdr:pic>
      <xdr:nvPicPr>
        <xdr:cNvPr id="90" name="Рисунок 17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3685" y="12494558"/>
          <a:ext cx="723900" cy="759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330349</xdr:colOff>
      <xdr:row>369</xdr:row>
      <xdr:rowOff>49306</xdr:rowOff>
    </xdr:from>
    <xdr:to>
      <xdr:col>1</xdr:col>
      <xdr:colOff>1014469</xdr:colOff>
      <xdr:row>372</xdr:row>
      <xdr:rowOff>161925</xdr:rowOff>
    </xdr:to>
    <xdr:pic>
      <xdr:nvPicPr>
        <xdr:cNvPr id="91" name="Рисунок 18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9624" y="13393831"/>
          <a:ext cx="684120" cy="71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275664</xdr:colOff>
      <xdr:row>353</xdr:row>
      <xdr:rowOff>107018</xdr:rowOff>
    </xdr:from>
    <xdr:to>
      <xdr:col>1</xdr:col>
      <xdr:colOff>1055012</xdr:colOff>
      <xdr:row>357</xdr:row>
      <xdr:rowOff>97491</xdr:rowOff>
    </xdr:to>
    <xdr:pic>
      <xdr:nvPicPr>
        <xdr:cNvPr id="92" name="Рисунок 23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4939" y="9651068"/>
          <a:ext cx="779348" cy="790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419101</xdr:colOff>
      <xdr:row>362</xdr:row>
      <xdr:rowOff>28575</xdr:rowOff>
    </xdr:from>
    <xdr:to>
      <xdr:col>1</xdr:col>
      <xdr:colOff>904876</xdr:colOff>
      <xdr:row>363</xdr:row>
      <xdr:rowOff>247650</xdr:rowOff>
    </xdr:to>
    <xdr:pic>
      <xdr:nvPicPr>
        <xdr:cNvPr id="93" name="Рисунок 2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76" y="11572875"/>
          <a:ext cx="485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333935</xdr:colOff>
      <xdr:row>317</xdr:row>
      <xdr:rowOff>99733</xdr:rowOff>
    </xdr:from>
    <xdr:to>
      <xdr:col>1</xdr:col>
      <xdr:colOff>1048310</xdr:colOff>
      <xdr:row>321</xdr:row>
      <xdr:rowOff>61633</xdr:rowOff>
    </xdr:to>
    <xdr:pic>
      <xdr:nvPicPr>
        <xdr:cNvPr id="94" name="Рисунок 6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3210" y="2442883"/>
          <a:ext cx="714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275665</xdr:colOff>
      <xdr:row>344</xdr:row>
      <xdr:rowOff>120463</xdr:rowOff>
    </xdr:from>
    <xdr:to>
      <xdr:col>1</xdr:col>
      <xdr:colOff>1086294</xdr:colOff>
      <xdr:row>348</xdr:row>
      <xdr:rowOff>158564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4940" y="7864288"/>
          <a:ext cx="810629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56029</xdr:colOff>
      <xdr:row>328</xdr:row>
      <xdr:rowOff>28014</xdr:rowOff>
    </xdr:from>
    <xdr:to>
      <xdr:col>1</xdr:col>
      <xdr:colOff>1351429</xdr:colOff>
      <xdr:row>330</xdr:row>
      <xdr:rowOff>1120</xdr:rowOff>
    </xdr:to>
    <xdr:pic>
      <xdr:nvPicPr>
        <xdr:cNvPr id="96" name="Рисунок 120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5304" y="4571439"/>
          <a:ext cx="1295400" cy="373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248</xdr:row>
      <xdr:rowOff>47626</xdr:rowOff>
    </xdr:from>
    <xdr:to>
      <xdr:col>1</xdr:col>
      <xdr:colOff>962025</xdr:colOff>
      <xdr:row>248</xdr:row>
      <xdr:rowOff>511866</xdr:rowOff>
    </xdr:to>
    <xdr:pic>
      <xdr:nvPicPr>
        <xdr:cNvPr id="97" name="Рисунок 5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9325" y="11991976"/>
          <a:ext cx="561975" cy="14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249</xdr:row>
      <xdr:rowOff>47625</xdr:rowOff>
    </xdr:from>
    <xdr:to>
      <xdr:col>1</xdr:col>
      <xdr:colOff>963696</xdr:colOff>
      <xdr:row>249</xdr:row>
      <xdr:rowOff>514350</xdr:rowOff>
    </xdr:to>
    <xdr:pic>
      <xdr:nvPicPr>
        <xdr:cNvPr id="98" name="Рисунок 53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9800" y="12192000"/>
          <a:ext cx="573171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417420</xdr:colOff>
      <xdr:row>373</xdr:row>
      <xdr:rowOff>29696</xdr:rowOff>
    </xdr:from>
    <xdr:to>
      <xdr:col>1</xdr:col>
      <xdr:colOff>931770</xdr:colOff>
      <xdr:row>373</xdr:row>
      <xdr:rowOff>508747</xdr:rowOff>
    </xdr:to>
    <xdr:pic>
      <xdr:nvPicPr>
        <xdr:cNvPr id="99" name="Рисунок 63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6695" y="14174321"/>
          <a:ext cx="514350" cy="174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270623</xdr:colOff>
      <xdr:row>334</xdr:row>
      <xdr:rowOff>40902</xdr:rowOff>
    </xdr:from>
    <xdr:to>
      <xdr:col>1</xdr:col>
      <xdr:colOff>1133995</xdr:colOff>
      <xdr:row>338</xdr:row>
      <xdr:rowOff>176492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9898" y="5784477"/>
          <a:ext cx="863372" cy="935690"/>
        </a:xfrm>
        <a:prstGeom prst="rect">
          <a:avLst/>
        </a:prstGeom>
      </xdr:spPr>
    </xdr:pic>
    <xdr:clientData/>
  </xdr:twoCellAnchor>
  <xdr:twoCellAnchor>
    <xdr:from>
      <xdr:col>1</xdr:col>
      <xdr:colOff>407894</xdr:colOff>
      <xdr:row>359</xdr:row>
      <xdr:rowOff>33587</xdr:rowOff>
    </xdr:from>
    <xdr:to>
      <xdr:col>1</xdr:col>
      <xdr:colOff>932993</xdr:colOff>
      <xdr:row>361</xdr:row>
      <xdr:rowOff>171451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7169" y="80624612"/>
          <a:ext cx="525099" cy="5188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24</xdr:row>
      <xdr:rowOff>123825</xdr:rowOff>
    </xdr:from>
    <xdr:to>
      <xdr:col>1</xdr:col>
      <xdr:colOff>1365393</xdr:colOff>
      <xdr:row>26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7376" y="5467350"/>
          <a:ext cx="1327292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27</xdr:row>
      <xdr:rowOff>133350</xdr:rowOff>
    </xdr:from>
    <xdr:to>
      <xdr:col>1</xdr:col>
      <xdr:colOff>1286796</xdr:colOff>
      <xdr:row>29</xdr:row>
      <xdr:rowOff>104775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6900" y="6048375"/>
          <a:ext cx="1239171" cy="3524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107</xdr:row>
      <xdr:rowOff>66675</xdr:rowOff>
    </xdr:from>
    <xdr:to>
      <xdr:col>1</xdr:col>
      <xdr:colOff>1365937</xdr:colOff>
      <xdr:row>109</xdr:row>
      <xdr:rowOff>142875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8326" y="21221700"/>
          <a:ext cx="1346886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51237</xdr:colOff>
      <xdr:row>284</xdr:row>
      <xdr:rowOff>80141</xdr:rowOff>
    </xdr:from>
    <xdr:to>
      <xdr:col>1</xdr:col>
      <xdr:colOff>1318062</xdr:colOff>
      <xdr:row>286</xdr:row>
      <xdr:rowOff>146816</xdr:rowOff>
    </xdr:to>
    <xdr:pic>
      <xdr:nvPicPr>
        <xdr:cNvPr id="11170" name="Рисунок 373">
          <a:extLst>
            <a:ext uri="{FF2B5EF4-FFF2-40B4-BE49-F238E27FC236}">
              <a16:creationId xmlns:a16="http://schemas.microsoft.com/office/drawing/2014/main" id="{00000000-0008-0000-0400-0000A2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0512" y="41694866"/>
          <a:ext cx="1266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61157</xdr:colOff>
      <xdr:row>287</xdr:row>
      <xdr:rowOff>40465</xdr:rowOff>
    </xdr:from>
    <xdr:to>
      <xdr:col>1</xdr:col>
      <xdr:colOff>1318457</xdr:colOff>
      <xdr:row>288</xdr:row>
      <xdr:rowOff>211915</xdr:rowOff>
    </xdr:to>
    <xdr:pic>
      <xdr:nvPicPr>
        <xdr:cNvPr id="11171" name="Рисунок 374">
          <a:extLst>
            <a:ext uri="{FF2B5EF4-FFF2-40B4-BE49-F238E27FC236}">
              <a16:creationId xmlns:a16="http://schemas.microsoft.com/office/drawing/2014/main" id="{00000000-0008-0000-0400-0000A3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8057" y="21422185"/>
          <a:ext cx="1257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41056</xdr:colOff>
      <xdr:row>289</xdr:row>
      <xdr:rowOff>71930</xdr:rowOff>
    </xdr:from>
    <xdr:to>
      <xdr:col>1</xdr:col>
      <xdr:colOff>1307881</xdr:colOff>
      <xdr:row>290</xdr:row>
      <xdr:rowOff>243840</xdr:rowOff>
    </xdr:to>
    <xdr:pic>
      <xdr:nvPicPr>
        <xdr:cNvPr id="11172" name="Рисунок 375">
          <a:extLst>
            <a:ext uri="{FF2B5EF4-FFF2-40B4-BE49-F238E27FC236}">
              <a16:creationId xmlns:a16="http://schemas.microsoft.com/office/drawing/2014/main" id="{00000000-0008-0000-0400-0000A4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7956" y="22025150"/>
          <a:ext cx="1266825" cy="43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291</xdr:row>
      <xdr:rowOff>47625</xdr:rowOff>
    </xdr:from>
    <xdr:to>
      <xdr:col>1</xdr:col>
      <xdr:colOff>1314450</xdr:colOff>
      <xdr:row>291</xdr:row>
      <xdr:rowOff>504825</xdr:rowOff>
    </xdr:to>
    <xdr:pic>
      <xdr:nvPicPr>
        <xdr:cNvPr id="11173" name="Рисунок 376">
          <a:extLst>
            <a:ext uri="{FF2B5EF4-FFF2-40B4-BE49-F238E27FC236}">
              <a16:creationId xmlns:a16="http://schemas.microsoft.com/office/drawing/2014/main" id="{00000000-0008-0000-0400-0000A5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0" y="44786550"/>
          <a:ext cx="1266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30875</xdr:colOff>
      <xdr:row>292</xdr:row>
      <xdr:rowOff>64376</xdr:rowOff>
    </xdr:from>
    <xdr:to>
      <xdr:col>1</xdr:col>
      <xdr:colOff>1297700</xdr:colOff>
      <xdr:row>293</xdr:row>
      <xdr:rowOff>226301</xdr:rowOff>
    </xdr:to>
    <xdr:pic>
      <xdr:nvPicPr>
        <xdr:cNvPr id="11175" name="Рисунок 378">
          <a:extLst>
            <a:ext uri="{FF2B5EF4-FFF2-40B4-BE49-F238E27FC236}">
              <a16:creationId xmlns:a16="http://schemas.microsoft.com/office/drawing/2014/main" id="{00000000-0008-0000-0400-0000A7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065" y="23732359"/>
          <a:ext cx="1266825" cy="43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182</xdr:row>
      <xdr:rowOff>142875</xdr:rowOff>
    </xdr:from>
    <xdr:to>
      <xdr:col>1</xdr:col>
      <xdr:colOff>1295400</xdr:colOff>
      <xdr:row>185</xdr:row>
      <xdr:rowOff>9525</xdr:rowOff>
    </xdr:to>
    <xdr:pic>
      <xdr:nvPicPr>
        <xdr:cNvPr id="11179" name="Рисунок 383">
          <a:extLst>
            <a:ext uri="{FF2B5EF4-FFF2-40B4-BE49-F238E27FC236}">
              <a16:creationId xmlns:a16="http://schemas.microsoft.com/office/drawing/2014/main" id="{00000000-0008-0000-0400-0000AB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3575" y="11008995"/>
          <a:ext cx="1228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63062</xdr:colOff>
      <xdr:row>282</xdr:row>
      <xdr:rowOff>61419</xdr:rowOff>
    </xdr:from>
    <xdr:to>
      <xdr:col>1</xdr:col>
      <xdr:colOff>1291787</xdr:colOff>
      <xdr:row>283</xdr:row>
      <xdr:rowOff>223344</xdr:rowOff>
    </xdr:to>
    <xdr:pic>
      <xdr:nvPicPr>
        <xdr:cNvPr id="11180" name="Рисунок 23">
          <a:extLst>
            <a:ext uri="{FF2B5EF4-FFF2-40B4-BE49-F238E27FC236}">
              <a16:creationId xmlns:a16="http://schemas.microsoft.com/office/drawing/2014/main" id="{00000000-0008-0000-0400-0000AC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337" y="41104644"/>
          <a:ext cx="1228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44669</xdr:colOff>
      <xdr:row>294</xdr:row>
      <xdr:rowOff>85068</xdr:rowOff>
    </xdr:from>
    <xdr:to>
      <xdr:col>1</xdr:col>
      <xdr:colOff>1301969</xdr:colOff>
      <xdr:row>296</xdr:row>
      <xdr:rowOff>94593</xdr:rowOff>
    </xdr:to>
    <xdr:pic>
      <xdr:nvPicPr>
        <xdr:cNvPr id="11181" name="Рисунок 379">
          <a:extLst>
            <a:ext uri="{FF2B5EF4-FFF2-40B4-BE49-F238E27FC236}">
              <a16:creationId xmlns:a16="http://schemas.microsoft.com/office/drawing/2014/main" id="{00000000-0008-0000-0400-0000AD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3859" y="24291706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301</xdr:row>
      <xdr:rowOff>47625</xdr:rowOff>
    </xdr:from>
    <xdr:to>
      <xdr:col>1</xdr:col>
      <xdr:colOff>1304925</xdr:colOff>
      <xdr:row>302</xdr:row>
      <xdr:rowOff>238125</xdr:rowOff>
    </xdr:to>
    <xdr:pic>
      <xdr:nvPicPr>
        <xdr:cNvPr id="11184" name="Рисунок 28">
          <a:extLst>
            <a:ext uri="{FF2B5EF4-FFF2-40B4-BE49-F238E27FC236}">
              <a16:creationId xmlns:a16="http://schemas.microsoft.com/office/drawing/2014/main" id="{00000000-0008-0000-0400-0000B0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656272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197</xdr:row>
      <xdr:rowOff>57150</xdr:rowOff>
    </xdr:from>
    <xdr:to>
      <xdr:col>1</xdr:col>
      <xdr:colOff>1285875</xdr:colOff>
      <xdr:row>198</xdr:row>
      <xdr:rowOff>206048</xdr:rowOff>
    </xdr:to>
    <xdr:pic>
      <xdr:nvPicPr>
        <xdr:cNvPr id="11186" name="Рисунок 30">
          <a:extLst>
            <a:ext uri="{FF2B5EF4-FFF2-40B4-BE49-F238E27FC236}">
              <a16:creationId xmlns:a16="http://schemas.microsoft.com/office/drawing/2014/main" id="{00000000-0008-0000-0400-0000B2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0648950"/>
          <a:ext cx="1228725" cy="415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85724</xdr:colOff>
      <xdr:row>200</xdr:row>
      <xdr:rowOff>80589</xdr:rowOff>
    </xdr:from>
    <xdr:to>
      <xdr:col>1</xdr:col>
      <xdr:colOff>1295399</xdr:colOff>
      <xdr:row>201</xdr:row>
      <xdr:rowOff>216777</xdr:rowOff>
    </xdr:to>
    <xdr:pic>
      <xdr:nvPicPr>
        <xdr:cNvPr id="11187" name="Рисунок 31">
          <a:extLst>
            <a:ext uri="{FF2B5EF4-FFF2-40B4-BE49-F238E27FC236}">
              <a16:creationId xmlns:a16="http://schemas.microsoft.com/office/drawing/2014/main" id="{00000000-0008-0000-0400-0000B3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4914" y="7221055"/>
          <a:ext cx="1209675" cy="40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44012</xdr:colOff>
      <xdr:row>303</xdr:row>
      <xdr:rowOff>50909</xdr:rowOff>
    </xdr:from>
    <xdr:to>
      <xdr:col>1</xdr:col>
      <xdr:colOff>1359776</xdr:colOff>
      <xdr:row>304</xdr:row>
      <xdr:rowOff>249787</xdr:rowOff>
    </xdr:to>
    <xdr:pic>
      <xdr:nvPicPr>
        <xdr:cNvPr id="11191" name="Рисунок 39">
          <a:extLst>
            <a:ext uri="{FF2B5EF4-FFF2-40B4-BE49-F238E27FC236}">
              <a16:creationId xmlns:a16="http://schemas.microsoft.com/office/drawing/2014/main" id="{00000000-0008-0000-0400-0000B7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3287" y="64487534"/>
          <a:ext cx="1315764" cy="465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24962</xdr:colOff>
      <xdr:row>305</xdr:row>
      <xdr:rowOff>62076</xdr:rowOff>
    </xdr:from>
    <xdr:to>
      <xdr:col>1</xdr:col>
      <xdr:colOff>1272737</xdr:colOff>
      <xdr:row>307</xdr:row>
      <xdr:rowOff>119226</xdr:rowOff>
    </xdr:to>
    <xdr:pic>
      <xdr:nvPicPr>
        <xdr:cNvPr id="11192" name="Рисунок 40">
          <a:extLst>
            <a:ext uri="{FF2B5EF4-FFF2-40B4-BE49-F238E27FC236}">
              <a16:creationId xmlns:a16="http://schemas.microsoft.com/office/drawing/2014/main" id="{00000000-0008-0000-0400-0000B8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4237" y="46515501"/>
          <a:ext cx="1247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41713</xdr:colOff>
      <xdr:row>308</xdr:row>
      <xdr:rowOff>58464</xdr:rowOff>
    </xdr:from>
    <xdr:to>
      <xdr:col>1</xdr:col>
      <xdr:colOff>1308538</xdr:colOff>
      <xdr:row>310</xdr:row>
      <xdr:rowOff>125139</xdr:rowOff>
    </xdr:to>
    <xdr:pic>
      <xdr:nvPicPr>
        <xdr:cNvPr id="11193" name="Рисунок 42">
          <a:extLst>
            <a:ext uri="{FF2B5EF4-FFF2-40B4-BE49-F238E27FC236}">
              <a16:creationId xmlns:a16="http://schemas.microsoft.com/office/drawing/2014/main" id="{00000000-0008-0000-0400-0000B9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0903" y="31169085"/>
          <a:ext cx="1266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220</xdr:row>
      <xdr:rowOff>38100</xdr:rowOff>
    </xdr:from>
    <xdr:to>
      <xdr:col>1</xdr:col>
      <xdr:colOff>1314450</xdr:colOff>
      <xdr:row>221</xdr:row>
      <xdr:rowOff>219075</xdr:rowOff>
    </xdr:to>
    <xdr:pic>
      <xdr:nvPicPr>
        <xdr:cNvPr id="11196" name="Рисунок 61">
          <a:extLst>
            <a:ext uri="{FF2B5EF4-FFF2-40B4-BE49-F238E27FC236}">
              <a16:creationId xmlns:a16="http://schemas.microsoft.com/office/drawing/2014/main" id="{00000000-0008-0000-0400-0000BC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0" y="4496752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60106</xdr:colOff>
      <xdr:row>207</xdr:row>
      <xdr:rowOff>66347</xdr:rowOff>
    </xdr:from>
    <xdr:to>
      <xdr:col>1</xdr:col>
      <xdr:colOff>1298356</xdr:colOff>
      <xdr:row>209</xdr:row>
      <xdr:rowOff>113972</xdr:rowOff>
    </xdr:to>
    <xdr:pic>
      <xdr:nvPicPr>
        <xdr:cNvPr id="11198" name="Рисунок 44">
          <a:extLst>
            <a:ext uri="{FF2B5EF4-FFF2-40B4-BE49-F238E27FC236}">
              <a16:creationId xmlns:a16="http://schemas.microsoft.com/office/drawing/2014/main" id="{00000000-0008-0000-0400-0000BE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9296" y="9230054"/>
          <a:ext cx="1238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73901</xdr:colOff>
      <xdr:row>225</xdr:row>
      <xdr:rowOff>46312</xdr:rowOff>
    </xdr:from>
    <xdr:to>
      <xdr:col>1</xdr:col>
      <xdr:colOff>1302626</xdr:colOff>
      <xdr:row>226</xdr:row>
      <xdr:rowOff>239439</xdr:rowOff>
    </xdr:to>
    <xdr:pic>
      <xdr:nvPicPr>
        <xdr:cNvPr id="11200" name="Рисунок 46">
          <a:extLst>
            <a:ext uri="{FF2B5EF4-FFF2-40B4-BE49-F238E27FC236}">
              <a16:creationId xmlns:a16="http://schemas.microsoft.com/office/drawing/2014/main" id="{00000000-0008-0000-0400-0000C0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3091" y="14281260"/>
          <a:ext cx="1228725" cy="46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69631</xdr:colOff>
      <xdr:row>227</xdr:row>
      <xdr:rowOff>49267</xdr:rowOff>
    </xdr:from>
    <xdr:to>
      <xdr:col>1</xdr:col>
      <xdr:colOff>1336456</xdr:colOff>
      <xdr:row>227</xdr:row>
      <xdr:rowOff>518620</xdr:rowOff>
    </xdr:to>
    <xdr:pic>
      <xdr:nvPicPr>
        <xdr:cNvPr id="11201" name="Рисунок 47">
          <a:extLst>
            <a:ext uri="{FF2B5EF4-FFF2-40B4-BE49-F238E27FC236}">
              <a16:creationId xmlns:a16="http://schemas.microsoft.com/office/drawing/2014/main" id="{00000000-0008-0000-0400-0000C12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8906" y="37320592"/>
          <a:ext cx="1266825" cy="469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60763</xdr:colOff>
      <xdr:row>311</xdr:row>
      <xdr:rowOff>66675</xdr:rowOff>
    </xdr:from>
    <xdr:to>
      <xdr:col>1</xdr:col>
      <xdr:colOff>1308538</xdr:colOff>
      <xdr:row>313</xdr:row>
      <xdr:rowOff>154111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0038" y="49720500"/>
          <a:ext cx="1247775" cy="46843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178</xdr:row>
      <xdr:rowOff>57150</xdr:rowOff>
    </xdr:from>
    <xdr:to>
      <xdr:col>1</xdr:col>
      <xdr:colOff>1333340</xdr:colOff>
      <xdr:row>180</xdr:row>
      <xdr:rowOff>152340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6425" y="22583775"/>
          <a:ext cx="1276190" cy="476190"/>
        </a:xfrm>
        <a:prstGeom prst="rect">
          <a:avLst/>
        </a:prstGeom>
      </xdr:spPr>
    </xdr:pic>
    <xdr:clientData/>
  </xdr:twoCellAnchor>
  <xdr:twoCellAnchor>
    <xdr:from>
      <xdr:col>1</xdr:col>
      <xdr:colOff>39742</xdr:colOff>
      <xdr:row>193</xdr:row>
      <xdr:rowOff>58687</xdr:rowOff>
    </xdr:from>
    <xdr:to>
      <xdr:col>1</xdr:col>
      <xdr:colOff>1342994</xdr:colOff>
      <xdr:row>196</xdr:row>
      <xdr:rowOff>1314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59017" y="25976212"/>
          <a:ext cx="1303252" cy="514127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297</xdr:row>
      <xdr:rowOff>28575</xdr:rowOff>
    </xdr:from>
    <xdr:to>
      <xdr:col>1</xdr:col>
      <xdr:colOff>1265723</xdr:colOff>
      <xdr:row>298</xdr:row>
      <xdr:rowOff>228600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6426" y="44310300"/>
          <a:ext cx="1208572" cy="466725"/>
        </a:xfrm>
        <a:prstGeom prst="rect">
          <a:avLst/>
        </a:prstGeom>
      </xdr:spPr>
    </xdr:pic>
    <xdr:clientData/>
  </xdr:twoCellAnchor>
  <xdr:twoCellAnchor>
    <xdr:from>
      <xdr:col>1</xdr:col>
      <xdr:colOff>73241</xdr:colOff>
      <xdr:row>299</xdr:row>
      <xdr:rowOff>67077</xdr:rowOff>
    </xdr:from>
    <xdr:to>
      <xdr:col>1</xdr:col>
      <xdr:colOff>1276899</xdr:colOff>
      <xdr:row>300</xdr:row>
      <xdr:rowOff>247450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2516" y="46558602"/>
          <a:ext cx="1203658" cy="447073"/>
        </a:xfrm>
        <a:prstGeom prst="rect">
          <a:avLst/>
        </a:prstGeom>
      </xdr:spPr>
    </xdr:pic>
    <xdr:clientData/>
  </xdr:twoCellAnchor>
  <xdr:twoCellAnchor>
    <xdr:from>
      <xdr:col>1</xdr:col>
      <xdr:colOff>77312</xdr:colOff>
      <xdr:row>189</xdr:row>
      <xdr:rowOff>11168</xdr:rowOff>
    </xdr:from>
    <xdr:to>
      <xdr:col>1</xdr:col>
      <xdr:colOff>1285883</xdr:colOff>
      <xdr:row>191</xdr:row>
      <xdr:rowOff>37938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6587" y="38044493"/>
          <a:ext cx="1208571" cy="407770"/>
        </a:xfrm>
        <a:prstGeom prst="rect">
          <a:avLst/>
        </a:prstGeom>
      </xdr:spPr>
    </xdr:pic>
    <xdr:clientData/>
  </xdr:twoCellAnchor>
  <xdr:twoCellAnchor>
    <xdr:from>
      <xdr:col>1</xdr:col>
      <xdr:colOff>54194</xdr:colOff>
      <xdr:row>203</xdr:row>
      <xdr:rowOff>148130</xdr:rowOff>
    </xdr:from>
    <xdr:to>
      <xdr:col>1</xdr:col>
      <xdr:colOff>1321019</xdr:colOff>
      <xdr:row>206</xdr:row>
      <xdr:rowOff>52880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469" y="30104255"/>
          <a:ext cx="1266825" cy="4762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210</xdr:row>
      <xdr:rowOff>161925</xdr:rowOff>
    </xdr:from>
    <xdr:to>
      <xdr:col>1</xdr:col>
      <xdr:colOff>1295400</xdr:colOff>
      <xdr:row>213</xdr:row>
      <xdr:rowOff>57150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20383500"/>
          <a:ext cx="1247775" cy="466725"/>
        </a:xfrm>
        <a:prstGeom prst="rect">
          <a:avLst/>
        </a:prstGeom>
      </xdr:spPr>
    </xdr:pic>
    <xdr:clientData/>
  </xdr:twoCellAnchor>
  <xdr:twoCellAnchor>
    <xdr:from>
      <xdr:col>1</xdr:col>
      <xdr:colOff>44669</xdr:colOff>
      <xdr:row>186</xdr:row>
      <xdr:rowOff>34158</xdr:rowOff>
    </xdr:from>
    <xdr:to>
      <xdr:col>1</xdr:col>
      <xdr:colOff>1325502</xdr:colOff>
      <xdr:row>187</xdr:row>
      <xdr:rowOff>210205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43859" y="3279227"/>
          <a:ext cx="1280833" cy="445375"/>
        </a:xfrm>
        <a:prstGeom prst="rect">
          <a:avLst/>
        </a:prstGeom>
      </xdr:spPr>
    </xdr:pic>
    <xdr:clientData/>
  </xdr:twoCellAnchor>
  <xdr:twoCellAnchor>
    <xdr:from>
      <xdr:col>1</xdr:col>
      <xdr:colOff>38757</xdr:colOff>
      <xdr:row>234</xdr:row>
      <xdr:rowOff>53538</xdr:rowOff>
    </xdr:from>
    <xdr:to>
      <xdr:col>1</xdr:col>
      <xdr:colOff>1311430</xdr:colOff>
      <xdr:row>237</xdr:row>
      <xdr:rowOff>39413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7947" y="16508797"/>
          <a:ext cx="1272673" cy="557375"/>
        </a:xfrm>
        <a:prstGeom prst="rect">
          <a:avLst/>
        </a:prstGeom>
      </xdr:spPr>
    </xdr:pic>
    <xdr:clientData/>
  </xdr:twoCellAnchor>
  <xdr:twoCellAnchor>
    <xdr:from>
      <xdr:col>1</xdr:col>
      <xdr:colOff>31530</xdr:colOff>
      <xdr:row>239</xdr:row>
      <xdr:rowOff>19707</xdr:rowOff>
    </xdr:from>
    <xdr:to>
      <xdr:col>1</xdr:col>
      <xdr:colOff>1340365</xdr:colOff>
      <xdr:row>241</xdr:row>
      <xdr:rowOff>164224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30720" y="17427466"/>
          <a:ext cx="1308835" cy="525517"/>
        </a:xfrm>
        <a:prstGeom prst="rect">
          <a:avLst/>
        </a:prstGeom>
      </xdr:spPr>
    </xdr:pic>
    <xdr:clientData/>
  </xdr:twoCellAnchor>
  <xdr:twoCellAnchor>
    <xdr:from>
      <xdr:col>1</xdr:col>
      <xdr:colOff>76419</xdr:colOff>
      <xdr:row>245</xdr:row>
      <xdr:rowOff>19050</xdr:rowOff>
    </xdr:from>
    <xdr:to>
      <xdr:col>1</xdr:col>
      <xdr:colOff>1333719</xdr:colOff>
      <xdr:row>248</xdr:row>
      <xdr:rowOff>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419" y="39535100"/>
          <a:ext cx="1257300" cy="552450"/>
        </a:xfrm>
        <a:prstGeom prst="rect">
          <a:avLst/>
        </a:prstGeom>
      </xdr:spPr>
    </xdr:pic>
    <xdr:clientData/>
  </xdr:twoCellAnchor>
  <xdr:twoCellAnchor>
    <xdr:from>
      <xdr:col>1</xdr:col>
      <xdr:colOff>63719</xdr:colOff>
      <xdr:row>199</xdr:row>
      <xdr:rowOff>25947</xdr:rowOff>
    </xdr:from>
    <xdr:to>
      <xdr:col>1</xdr:col>
      <xdr:colOff>1330544</xdr:colOff>
      <xdr:row>199</xdr:row>
      <xdr:rowOff>500884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62909" y="6634326"/>
          <a:ext cx="1266825" cy="474937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217</xdr:row>
      <xdr:rowOff>30545</xdr:rowOff>
    </xdr:from>
    <xdr:to>
      <xdr:col>1</xdr:col>
      <xdr:colOff>1280651</xdr:colOff>
      <xdr:row>219</xdr:row>
      <xdr:rowOff>142874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7850" y="44388470"/>
          <a:ext cx="1252076" cy="493329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222</xdr:row>
      <xdr:rowOff>38100</xdr:rowOff>
    </xdr:from>
    <xdr:to>
      <xdr:col>1</xdr:col>
      <xdr:colOff>1323975</xdr:colOff>
      <xdr:row>223</xdr:row>
      <xdr:rowOff>234411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475" y="34185225"/>
          <a:ext cx="1247775" cy="463011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229</xdr:row>
      <xdr:rowOff>31203</xdr:rowOff>
    </xdr:from>
    <xdr:to>
      <xdr:col>1</xdr:col>
      <xdr:colOff>1295401</xdr:colOff>
      <xdr:row>231</xdr:row>
      <xdr:rowOff>98611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7291" y="15533962"/>
          <a:ext cx="1257300" cy="44840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224</xdr:row>
      <xdr:rowOff>47625</xdr:rowOff>
    </xdr:from>
    <xdr:to>
      <xdr:col>1</xdr:col>
      <xdr:colOff>1272453</xdr:colOff>
      <xdr:row>224</xdr:row>
      <xdr:rowOff>485775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71600" y="25307925"/>
          <a:ext cx="1224828" cy="438150"/>
        </a:xfrm>
        <a:prstGeom prst="rect">
          <a:avLst/>
        </a:prstGeom>
      </xdr:spPr>
    </xdr:pic>
    <xdr:clientData/>
  </xdr:twoCellAnchor>
  <xdr:twoCellAnchor>
    <xdr:from>
      <xdr:col>1</xdr:col>
      <xdr:colOff>7225</xdr:colOff>
      <xdr:row>249</xdr:row>
      <xdr:rowOff>10181</xdr:rowOff>
    </xdr:from>
    <xdr:to>
      <xdr:col>1</xdr:col>
      <xdr:colOff>1302625</xdr:colOff>
      <xdr:row>249</xdr:row>
      <xdr:rowOff>493675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00" y="41624906"/>
          <a:ext cx="1295400" cy="483494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53" name="Рисунок 5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39500" y="85725"/>
          <a:ext cx="285714" cy="304762"/>
        </a:xfrm>
        <a:prstGeom prst="rect">
          <a:avLst/>
        </a:prstGeom>
      </xdr:spPr>
    </xdr:pic>
    <xdr:clientData/>
  </xdr:twoCellAnchor>
  <xdr:twoCellAnchor>
    <xdr:from>
      <xdr:col>1</xdr:col>
      <xdr:colOff>56985</xdr:colOff>
      <xdr:row>214</xdr:row>
      <xdr:rowOff>52550</xdr:rowOff>
    </xdr:from>
    <xdr:to>
      <xdr:col>1</xdr:col>
      <xdr:colOff>1293604</xdr:colOff>
      <xdr:row>216</xdr:row>
      <xdr:rowOff>144517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6175" y="10549757"/>
          <a:ext cx="1236619" cy="472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53</xdr:row>
      <xdr:rowOff>62866</xdr:rowOff>
    </xdr:from>
    <xdr:to>
      <xdr:col>1</xdr:col>
      <xdr:colOff>1349053</xdr:colOff>
      <xdr:row>55</xdr:row>
      <xdr:rowOff>154306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87855" y="7920991"/>
          <a:ext cx="1280473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58</xdr:row>
      <xdr:rowOff>138623</xdr:rowOff>
    </xdr:from>
    <xdr:to>
      <xdr:col>1</xdr:col>
      <xdr:colOff>1356934</xdr:colOff>
      <xdr:row>61</xdr:row>
      <xdr:rowOff>40004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80235" y="8949248"/>
          <a:ext cx="1295974" cy="472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51435</xdr:colOff>
      <xdr:row>65</xdr:row>
      <xdr:rowOff>40005</xdr:rowOff>
    </xdr:from>
    <xdr:to>
      <xdr:col>1</xdr:col>
      <xdr:colOff>1373028</xdr:colOff>
      <xdr:row>67</xdr:row>
      <xdr:rowOff>116204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70710" y="10184130"/>
          <a:ext cx="132159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71</xdr:row>
      <xdr:rowOff>51436</xdr:rowOff>
    </xdr:from>
    <xdr:to>
      <xdr:col>2</xdr:col>
      <xdr:colOff>10696</xdr:colOff>
      <xdr:row>73</xdr:row>
      <xdr:rowOff>127636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57375" y="11338561"/>
          <a:ext cx="1353721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71121</xdr:colOff>
      <xdr:row>0</xdr:row>
      <xdr:rowOff>0</xdr:rowOff>
    </xdr:from>
    <xdr:to>
      <xdr:col>0</xdr:col>
      <xdr:colOff>1694180</xdr:colOff>
      <xdr:row>0</xdr:row>
      <xdr:rowOff>479384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1" y="0"/>
          <a:ext cx="1623059" cy="47938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</xdr:colOff>
      <xdr:row>130</xdr:row>
      <xdr:rowOff>177166</xdr:rowOff>
    </xdr:from>
    <xdr:to>
      <xdr:col>1</xdr:col>
      <xdr:colOff>1375410</xdr:colOff>
      <xdr:row>133</xdr:row>
      <xdr:rowOff>62866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40230" y="25408891"/>
          <a:ext cx="135445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137</xdr:row>
      <xdr:rowOff>39639</xdr:rowOff>
    </xdr:from>
    <xdr:to>
      <xdr:col>2</xdr:col>
      <xdr:colOff>362</xdr:colOff>
      <xdr:row>139</xdr:row>
      <xdr:rowOff>137162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97380" y="5952759"/>
          <a:ext cx="1351007" cy="478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142</xdr:row>
      <xdr:rowOff>26669</xdr:rowOff>
    </xdr:from>
    <xdr:to>
      <xdr:col>1</xdr:col>
      <xdr:colOff>1379220</xdr:colOff>
      <xdr:row>144</xdr:row>
      <xdr:rowOff>94400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57375" y="21791294"/>
          <a:ext cx="1341120" cy="448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29919</xdr:colOff>
      <xdr:row>147</xdr:row>
      <xdr:rowOff>58942</xdr:rowOff>
    </xdr:from>
    <xdr:to>
      <xdr:col>1</xdr:col>
      <xdr:colOff>1373191</xdr:colOff>
      <xdr:row>149</xdr:row>
      <xdr:rowOff>117660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49194" y="28529167"/>
          <a:ext cx="1343272" cy="439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129540</xdr:colOff>
      <xdr:row>168</xdr:row>
      <xdr:rowOff>106681</xdr:rowOff>
    </xdr:from>
    <xdr:to>
      <xdr:col>1</xdr:col>
      <xdr:colOff>1341120</xdr:colOff>
      <xdr:row>169</xdr:row>
      <xdr:rowOff>178289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96440" y="8534401"/>
          <a:ext cx="1211580" cy="338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170</xdr:row>
      <xdr:rowOff>111977</xdr:rowOff>
    </xdr:from>
    <xdr:to>
      <xdr:col>1</xdr:col>
      <xdr:colOff>1325880</xdr:colOff>
      <xdr:row>171</xdr:row>
      <xdr:rowOff>175260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73580" y="9073097"/>
          <a:ext cx="1219200" cy="329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365760</xdr:colOff>
      <xdr:row>342</xdr:row>
      <xdr:rowOff>22861</xdr:rowOff>
    </xdr:from>
    <xdr:to>
      <xdr:col>1</xdr:col>
      <xdr:colOff>1074420</xdr:colOff>
      <xdr:row>346</xdr:row>
      <xdr:rowOff>183834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2660" y="2316481"/>
          <a:ext cx="708660" cy="922973"/>
        </a:xfrm>
        <a:prstGeom prst="rect">
          <a:avLst/>
        </a:prstGeom>
      </xdr:spPr>
    </xdr:pic>
    <xdr:clientData/>
  </xdr:twoCellAnchor>
  <xdr:twoCellAnchor editAs="oneCell">
    <xdr:from>
      <xdr:col>1</xdr:col>
      <xdr:colOff>358140</xdr:colOff>
      <xdr:row>337</xdr:row>
      <xdr:rowOff>31053</xdr:rowOff>
    </xdr:from>
    <xdr:to>
      <xdr:col>1</xdr:col>
      <xdr:colOff>1074420</xdr:colOff>
      <xdr:row>341</xdr:row>
      <xdr:rowOff>177851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5040" y="1372173"/>
          <a:ext cx="716280" cy="908798"/>
        </a:xfrm>
        <a:prstGeom prst="rect">
          <a:avLst/>
        </a:prstGeom>
      </xdr:spPr>
    </xdr:pic>
    <xdr:clientData/>
  </xdr:twoCellAnchor>
  <xdr:twoCellAnchor editAs="oneCell">
    <xdr:from>
      <xdr:col>1</xdr:col>
      <xdr:colOff>26333</xdr:colOff>
      <xdr:row>76</xdr:row>
      <xdr:rowOff>55470</xdr:rowOff>
    </xdr:from>
    <xdr:to>
      <xdr:col>1</xdr:col>
      <xdr:colOff>1374654</xdr:colOff>
      <xdr:row>78</xdr:row>
      <xdr:rowOff>147359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5608" y="12295095"/>
          <a:ext cx="1348321" cy="472889"/>
        </a:xfrm>
        <a:prstGeom prst="rect">
          <a:avLst/>
        </a:prstGeom>
      </xdr:spPr>
    </xdr:pic>
    <xdr:clientData/>
  </xdr:twoCellAnchor>
  <xdr:twoCellAnchor editAs="oneCell">
    <xdr:from>
      <xdr:col>1</xdr:col>
      <xdr:colOff>44822</xdr:colOff>
      <xdr:row>81</xdr:row>
      <xdr:rowOff>152401</xdr:rowOff>
    </xdr:from>
    <xdr:to>
      <xdr:col>1</xdr:col>
      <xdr:colOff>1376918</xdr:colOff>
      <xdr:row>84</xdr:row>
      <xdr:rowOff>38101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9481" y="8319248"/>
          <a:ext cx="1360671" cy="457128"/>
        </a:xfrm>
        <a:prstGeom prst="rect">
          <a:avLst/>
        </a:prstGeom>
      </xdr:spPr>
    </xdr:pic>
    <xdr:clientData/>
  </xdr:twoCellAnchor>
  <xdr:twoCellAnchor editAs="oneCell">
    <xdr:from>
      <xdr:col>1</xdr:col>
      <xdr:colOff>17929</xdr:colOff>
      <xdr:row>87</xdr:row>
      <xdr:rowOff>152406</xdr:rowOff>
    </xdr:from>
    <xdr:to>
      <xdr:col>2</xdr:col>
      <xdr:colOff>2679</xdr:colOff>
      <xdr:row>90</xdr:row>
      <xdr:rowOff>38106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2588" y="9448806"/>
          <a:ext cx="1410138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35859</xdr:colOff>
      <xdr:row>93</xdr:row>
      <xdr:rowOff>161369</xdr:rowOff>
    </xdr:from>
    <xdr:to>
      <xdr:col>1</xdr:col>
      <xdr:colOff>1378885</xdr:colOff>
      <xdr:row>96</xdr:row>
      <xdr:rowOff>57869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BEBA8EAE-BF5A-486C-A8C5-ECC9F3942E4B}">
              <a14:imgProps xmlns:a14="http://schemas.microsoft.com/office/drawing/2010/main">
                <a14:imgLayer r:embed="rId58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0518" y="10587322"/>
          <a:ext cx="1371601" cy="461277"/>
        </a:xfrm>
        <a:prstGeom prst="rect">
          <a:avLst/>
        </a:prstGeom>
      </xdr:spPr>
    </xdr:pic>
    <xdr:clientData/>
  </xdr:twoCellAnchor>
  <xdr:twoCellAnchor editAs="oneCell">
    <xdr:from>
      <xdr:col>1</xdr:col>
      <xdr:colOff>44824</xdr:colOff>
      <xdr:row>100</xdr:row>
      <xdr:rowOff>26897</xdr:rowOff>
    </xdr:from>
    <xdr:to>
      <xdr:col>2</xdr:col>
      <xdr:colOff>1980</xdr:colOff>
      <xdr:row>102</xdr:row>
      <xdr:rowOff>143437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9483" y="11770662"/>
          <a:ext cx="1366856" cy="493058"/>
        </a:xfrm>
        <a:prstGeom prst="rect">
          <a:avLst/>
        </a:prstGeom>
      </xdr:spPr>
    </xdr:pic>
    <xdr:clientData/>
  </xdr:twoCellAnchor>
  <xdr:twoCellAnchor editAs="oneCell">
    <xdr:from>
      <xdr:col>1</xdr:col>
      <xdr:colOff>25774</xdr:colOff>
      <xdr:row>106</xdr:row>
      <xdr:rowOff>149038</xdr:rowOff>
    </xdr:from>
    <xdr:to>
      <xdr:col>1</xdr:col>
      <xdr:colOff>1352550</xdr:colOff>
      <xdr:row>109</xdr:row>
      <xdr:rowOff>53533</xdr:rowOff>
    </xdr:to>
    <xdr:pic>
      <xdr:nvPicPr>
        <xdr:cNvPr id="11203" name="Рисунок 11202">
          <a:extLst>
            <a:ext uri="{FF2B5EF4-FFF2-40B4-BE49-F238E27FC236}">
              <a16:creationId xmlns:a16="http://schemas.microsoft.com/office/drawing/2014/main" id="{00000000-0008-0000-0400-0000C32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5049" y="21151663"/>
          <a:ext cx="1326776" cy="475995"/>
        </a:xfrm>
        <a:prstGeom prst="rect">
          <a:avLst/>
        </a:prstGeom>
      </xdr:spPr>
    </xdr:pic>
    <xdr:clientData/>
  </xdr:twoCellAnchor>
  <xdr:twoCellAnchor>
    <xdr:from>
      <xdr:col>1</xdr:col>
      <xdr:colOff>62753</xdr:colOff>
      <xdr:row>32</xdr:row>
      <xdr:rowOff>134470</xdr:rowOff>
    </xdr:from>
    <xdr:to>
      <xdr:col>1</xdr:col>
      <xdr:colOff>1338943</xdr:colOff>
      <xdr:row>35</xdr:row>
      <xdr:rowOff>39159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412" y="3594846"/>
          <a:ext cx="1276190" cy="469466"/>
        </a:xfrm>
        <a:prstGeom prst="rect">
          <a:avLst/>
        </a:prstGeom>
      </xdr:spPr>
    </xdr:pic>
    <xdr:clientData/>
  </xdr:twoCellAnchor>
  <xdr:twoCellAnchor>
    <xdr:from>
      <xdr:col>1</xdr:col>
      <xdr:colOff>80683</xdr:colOff>
      <xdr:row>36</xdr:row>
      <xdr:rowOff>71717</xdr:rowOff>
    </xdr:from>
    <xdr:to>
      <xdr:col>1</xdr:col>
      <xdr:colOff>1347508</xdr:colOff>
      <xdr:row>38</xdr:row>
      <xdr:rowOff>166967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5342" y="4285129"/>
          <a:ext cx="1266825" cy="471767"/>
        </a:xfrm>
        <a:prstGeom prst="rect">
          <a:avLst/>
        </a:prstGeom>
      </xdr:spPr>
    </xdr:pic>
    <xdr:clientData/>
  </xdr:twoCellAnchor>
  <xdr:twoCellAnchor>
    <xdr:from>
      <xdr:col>1</xdr:col>
      <xdr:colOff>53788</xdr:colOff>
      <xdr:row>42</xdr:row>
      <xdr:rowOff>44823</xdr:rowOff>
    </xdr:from>
    <xdr:to>
      <xdr:col>1</xdr:col>
      <xdr:colOff>1305864</xdr:colOff>
      <xdr:row>44</xdr:row>
      <xdr:rowOff>140074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8447" y="5387788"/>
          <a:ext cx="1252076" cy="471768"/>
        </a:xfrm>
        <a:prstGeom prst="rect">
          <a:avLst/>
        </a:prstGeom>
      </xdr:spPr>
    </xdr:pic>
    <xdr:clientData/>
  </xdr:twoCellAnchor>
  <xdr:twoCellAnchor>
    <xdr:from>
      <xdr:col>1</xdr:col>
      <xdr:colOff>53789</xdr:colOff>
      <xdr:row>45</xdr:row>
      <xdr:rowOff>53788</xdr:rowOff>
    </xdr:from>
    <xdr:to>
      <xdr:col>1</xdr:col>
      <xdr:colOff>1311089</xdr:colOff>
      <xdr:row>47</xdr:row>
      <xdr:rowOff>121196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8448" y="5961529"/>
          <a:ext cx="1257300" cy="443926"/>
        </a:xfrm>
        <a:prstGeom prst="rect">
          <a:avLst/>
        </a:prstGeom>
      </xdr:spPr>
    </xdr:pic>
    <xdr:clientData/>
  </xdr:twoCellAnchor>
  <xdr:twoCellAnchor>
    <xdr:from>
      <xdr:col>1</xdr:col>
      <xdr:colOff>71718</xdr:colOff>
      <xdr:row>48</xdr:row>
      <xdr:rowOff>116540</xdr:rowOff>
    </xdr:from>
    <xdr:to>
      <xdr:col>1</xdr:col>
      <xdr:colOff>1344391</xdr:colOff>
      <xdr:row>51</xdr:row>
      <xdr:rowOff>102416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6377" y="6589058"/>
          <a:ext cx="1272673" cy="550652"/>
        </a:xfrm>
        <a:prstGeom prst="rect">
          <a:avLst/>
        </a:prstGeom>
      </xdr:spPr>
    </xdr:pic>
    <xdr:clientData/>
  </xdr:twoCellAnchor>
  <xdr:twoCellAnchor>
    <xdr:from>
      <xdr:col>1</xdr:col>
      <xdr:colOff>62753</xdr:colOff>
      <xdr:row>39</xdr:row>
      <xdr:rowOff>53788</xdr:rowOff>
    </xdr:from>
    <xdr:to>
      <xdr:col>1</xdr:col>
      <xdr:colOff>1310528</xdr:colOff>
      <xdr:row>41</xdr:row>
      <xdr:rowOff>137272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7412" y="4831976"/>
          <a:ext cx="1247775" cy="460002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4</xdr:row>
      <xdr:rowOff>0</xdr:rowOff>
    </xdr:from>
    <xdr:to>
      <xdr:col>2</xdr:col>
      <xdr:colOff>25400</xdr:colOff>
      <xdr:row>6</xdr:row>
      <xdr:rowOff>51720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3250" y="1533525"/>
          <a:ext cx="1352550" cy="4327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7</xdr:row>
      <xdr:rowOff>117476</xdr:rowOff>
    </xdr:from>
    <xdr:to>
      <xdr:col>1</xdr:col>
      <xdr:colOff>1368516</xdr:colOff>
      <xdr:row>10</xdr:row>
      <xdr:rowOff>66675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1" y="2222501"/>
          <a:ext cx="1358990" cy="520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</xdr:row>
      <xdr:rowOff>139701</xdr:rowOff>
    </xdr:from>
    <xdr:to>
      <xdr:col>2</xdr:col>
      <xdr:colOff>4733</xdr:colOff>
      <xdr:row>14</xdr:row>
      <xdr:rowOff>95250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4675" y="3006726"/>
          <a:ext cx="1360458" cy="5270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202</xdr:row>
      <xdr:rowOff>38100</xdr:rowOff>
    </xdr:from>
    <xdr:to>
      <xdr:col>1</xdr:col>
      <xdr:colOff>1297909</xdr:colOff>
      <xdr:row>202</xdr:row>
      <xdr:rowOff>476250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5949" y="28127325"/>
          <a:ext cx="1231235" cy="438150"/>
        </a:xfrm>
        <a:prstGeom prst="rect">
          <a:avLst/>
        </a:prstGeom>
      </xdr:spPr>
    </xdr:pic>
    <xdr:clientData/>
  </xdr:twoCellAnchor>
  <xdr:oneCellAnchor>
    <xdr:from>
      <xdr:col>1</xdr:col>
      <xdr:colOff>227665</xdr:colOff>
      <xdr:row>21</xdr:row>
      <xdr:rowOff>99919</xdr:rowOff>
    </xdr:from>
    <xdr:ext cx="905435" cy="784941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940" y="1442944"/>
          <a:ext cx="905435" cy="784941"/>
        </a:xfrm>
        <a:prstGeom prst="rect">
          <a:avLst/>
        </a:prstGeom>
      </xdr:spPr>
    </xdr:pic>
    <xdr:clientData/>
  </xdr:oneCellAnchor>
  <xdr:oneCellAnchor>
    <xdr:from>
      <xdr:col>1</xdr:col>
      <xdr:colOff>258296</xdr:colOff>
      <xdr:row>26</xdr:row>
      <xdr:rowOff>104775</xdr:rowOff>
    </xdr:from>
    <xdr:ext cx="815787" cy="782657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7571" y="2447925"/>
          <a:ext cx="815787" cy="782657"/>
        </a:xfrm>
        <a:prstGeom prst="rect">
          <a:avLst/>
        </a:prstGeom>
      </xdr:spPr>
    </xdr:pic>
    <xdr:clientData/>
  </xdr:oneCellAnchor>
  <xdr:oneCellAnchor>
    <xdr:from>
      <xdr:col>1</xdr:col>
      <xdr:colOff>419100</xdr:colOff>
      <xdr:row>113</xdr:row>
      <xdr:rowOff>38101</xdr:rowOff>
    </xdr:from>
    <xdr:ext cx="568214" cy="624838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38375" y="1781176"/>
          <a:ext cx="568214" cy="62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419100</xdr:colOff>
      <xdr:row>121</xdr:row>
      <xdr:rowOff>76199</xdr:rowOff>
    </xdr:from>
    <xdr:ext cx="593564" cy="617221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38375" y="3419474"/>
          <a:ext cx="593564" cy="61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411481</xdr:colOff>
      <xdr:row>154</xdr:row>
      <xdr:rowOff>183777</xdr:rowOff>
    </xdr:from>
    <xdr:ext cx="594454" cy="604221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30756" y="1726827"/>
          <a:ext cx="594454" cy="604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426720</xdr:colOff>
      <xdr:row>162</xdr:row>
      <xdr:rowOff>15689</xdr:rowOff>
    </xdr:from>
    <xdr:ext cx="571500" cy="584449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45995" y="3158939"/>
          <a:ext cx="571500" cy="584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441960</xdr:colOff>
      <xdr:row>172</xdr:row>
      <xdr:rowOff>22861</xdr:rowOff>
    </xdr:from>
    <xdr:ext cx="472440" cy="504881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61235" y="1137286"/>
          <a:ext cx="472440" cy="50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495300</xdr:colOff>
      <xdr:row>174</xdr:row>
      <xdr:rowOff>19013</xdr:rowOff>
    </xdr:from>
    <xdr:ext cx="358140" cy="506767"/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314575" y="1533488"/>
          <a:ext cx="358140" cy="50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390526</xdr:colOff>
      <xdr:row>252</xdr:row>
      <xdr:rowOff>19051</xdr:rowOff>
    </xdr:from>
    <xdr:to>
      <xdr:col>1</xdr:col>
      <xdr:colOff>952500</xdr:colOff>
      <xdr:row>255</xdr:row>
      <xdr:rowOff>9525</xdr:rowOff>
    </xdr:to>
    <xdr:pic>
      <xdr:nvPicPr>
        <xdr:cNvPr id="93" name="Рисунок 13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9801" y="1533526"/>
          <a:ext cx="561974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259</xdr:row>
      <xdr:rowOff>95250</xdr:rowOff>
    </xdr:from>
    <xdr:to>
      <xdr:col>1</xdr:col>
      <xdr:colOff>980016</xdr:colOff>
      <xdr:row>262</xdr:row>
      <xdr:rowOff>76200</xdr:rowOff>
    </xdr:to>
    <xdr:pic>
      <xdr:nvPicPr>
        <xdr:cNvPr id="94" name="Рисунок 132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8375" y="3009900"/>
          <a:ext cx="560916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419101</xdr:colOff>
      <xdr:row>266</xdr:row>
      <xdr:rowOff>29136</xdr:rowOff>
    </xdr:from>
    <xdr:to>
      <xdr:col>1</xdr:col>
      <xdr:colOff>927590</xdr:colOff>
      <xdr:row>267</xdr:row>
      <xdr:rowOff>3361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6" y="4343961"/>
          <a:ext cx="508489" cy="174250"/>
        </a:xfrm>
        <a:prstGeom prst="rect">
          <a:avLst/>
        </a:prstGeom>
      </xdr:spPr>
    </xdr:pic>
    <xdr:clientData/>
  </xdr:twoCellAnchor>
  <xdr:twoCellAnchor>
    <xdr:from>
      <xdr:col>1</xdr:col>
      <xdr:colOff>404810</xdr:colOff>
      <xdr:row>269</xdr:row>
      <xdr:rowOff>109539</xdr:rowOff>
    </xdr:from>
    <xdr:to>
      <xdr:col>1</xdr:col>
      <xdr:colOff>969167</xdr:colOff>
      <xdr:row>272</xdr:row>
      <xdr:rowOff>104777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208607" y="5039917"/>
          <a:ext cx="595313" cy="564357"/>
        </a:xfrm>
        <a:prstGeom prst="rect">
          <a:avLst/>
        </a:prstGeom>
      </xdr:spPr>
    </xdr:pic>
    <xdr:clientData/>
  </xdr:twoCellAnchor>
  <xdr:twoCellAnchor>
    <xdr:from>
      <xdr:col>1</xdr:col>
      <xdr:colOff>400051</xdr:colOff>
      <xdr:row>276</xdr:row>
      <xdr:rowOff>0</xdr:rowOff>
    </xdr:from>
    <xdr:to>
      <xdr:col>1</xdr:col>
      <xdr:colOff>959645</xdr:colOff>
      <xdr:row>278</xdr:row>
      <xdr:rowOff>171450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9326" y="6315075"/>
          <a:ext cx="559594" cy="571500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316</xdr:row>
      <xdr:rowOff>142875</xdr:rowOff>
    </xdr:from>
    <xdr:to>
      <xdr:col>1</xdr:col>
      <xdr:colOff>987955</xdr:colOff>
      <xdr:row>320</xdr:row>
      <xdr:rowOff>38100</xdr:rowOff>
    </xdr:to>
    <xdr:pic>
      <xdr:nvPicPr>
        <xdr:cNvPr id="98" name="Рисунок 12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6" y="1657350"/>
          <a:ext cx="64505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325</xdr:row>
      <xdr:rowOff>85725</xdr:rowOff>
    </xdr:from>
    <xdr:to>
      <xdr:col>1</xdr:col>
      <xdr:colOff>1015401</xdr:colOff>
      <xdr:row>328</xdr:row>
      <xdr:rowOff>171450</xdr:rowOff>
    </xdr:to>
    <xdr:pic>
      <xdr:nvPicPr>
        <xdr:cNvPr id="99" name="Рисунок 12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0" y="3400425"/>
          <a:ext cx="682026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430493</xdr:colOff>
      <xdr:row>334</xdr:row>
      <xdr:rowOff>32498</xdr:rowOff>
    </xdr:from>
    <xdr:to>
      <xdr:col>1</xdr:col>
      <xdr:colOff>901700</xdr:colOff>
      <xdr:row>335</xdr:row>
      <xdr:rowOff>235923</xdr:rowOff>
    </xdr:to>
    <xdr:pic>
      <xdr:nvPicPr>
        <xdr:cNvPr id="100" name="Рисунок 12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9768" y="5147423"/>
          <a:ext cx="471207" cy="36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409576</xdr:colOff>
      <xdr:row>331</xdr:row>
      <xdr:rowOff>19051</xdr:rowOff>
    </xdr:from>
    <xdr:to>
      <xdr:col>1</xdr:col>
      <xdr:colOff>933450</xdr:colOff>
      <xdr:row>333</xdr:row>
      <xdr:rowOff>173831</xdr:rowOff>
    </xdr:to>
    <xdr:pic>
      <xdr:nvPicPr>
        <xdr:cNvPr id="101" name="Рисунок 1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8851" y="4533901"/>
          <a:ext cx="523874" cy="55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15</xdr:row>
      <xdr:rowOff>123825</xdr:rowOff>
    </xdr:from>
    <xdr:to>
      <xdr:col>1</xdr:col>
      <xdr:colOff>1366579</xdr:colOff>
      <xdr:row>17</xdr:row>
      <xdr:rowOff>76200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8801" y="3752850"/>
          <a:ext cx="1357053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151</xdr:row>
      <xdr:rowOff>47625</xdr:rowOff>
    </xdr:from>
    <xdr:to>
      <xdr:col>1</xdr:col>
      <xdr:colOff>1360361</xdr:colOff>
      <xdr:row>152</xdr:row>
      <xdr:rowOff>228600</xdr:rowOff>
    </xdr:to>
    <xdr:pic>
      <xdr:nvPicPr>
        <xdr:cNvPr id="11204" name="Рисунок 11203">
          <a:extLst>
            <a:ext uri="{FF2B5EF4-FFF2-40B4-BE49-F238E27FC236}">
              <a16:creationId xmlns:a16="http://schemas.microsoft.com/office/drawing/2014/main" id="{00000000-0008-0000-0400-0000C42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8326" y="29660850"/>
          <a:ext cx="1341310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18</xdr:row>
      <xdr:rowOff>123826</xdr:rowOff>
    </xdr:from>
    <xdr:to>
      <xdr:col>2</xdr:col>
      <xdr:colOff>8213</xdr:colOff>
      <xdr:row>20</xdr:row>
      <xdr:rowOff>47626</xdr:rowOff>
    </xdr:to>
    <xdr:pic>
      <xdr:nvPicPr>
        <xdr:cNvPr id="11202" name="Рисунок 11201">
          <a:extLst>
            <a:ext uri="{FF2B5EF4-FFF2-40B4-BE49-F238E27FC236}">
              <a16:creationId xmlns:a16="http://schemas.microsoft.com/office/drawing/2014/main" id="{00000000-0008-0000-0400-0000C22B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4" t="23426" r="3308" b="22240"/>
        <a:stretch/>
      </xdr:blipFill>
      <xdr:spPr>
        <a:xfrm>
          <a:off x="1828800" y="4324351"/>
          <a:ext cx="1379813" cy="304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35</xdr:row>
      <xdr:rowOff>44695</xdr:rowOff>
    </xdr:from>
    <xdr:to>
      <xdr:col>1</xdr:col>
      <xdr:colOff>1314450</xdr:colOff>
      <xdr:row>35</xdr:row>
      <xdr:rowOff>492370</xdr:rowOff>
    </xdr:to>
    <xdr:pic>
      <xdr:nvPicPr>
        <xdr:cNvPr id="10017" name="Рисунок 5">
          <a:extLst>
            <a:ext uri="{FF2B5EF4-FFF2-40B4-BE49-F238E27FC236}">
              <a16:creationId xmlns:a16="http://schemas.microsoft.com/office/drawing/2014/main" id="{00000000-0008-0000-0500-0000212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067" y="6426445"/>
          <a:ext cx="1266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26" name="Рисунок 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500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>
    <xdr:from>
      <xdr:col>1</xdr:col>
      <xdr:colOff>416860</xdr:colOff>
      <xdr:row>36</xdr:row>
      <xdr:rowOff>42025</xdr:rowOff>
    </xdr:from>
    <xdr:to>
      <xdr:col>1</xdr:col>
      <xdr:colOff>878049</xdr:colOff>
      <xdr:row>36</xdr:row>
      <xdr:rowOff>495301</xdr:rowOff>
    </xdr:to>
    <xdr:pic>
      <xdr:nvPicPr>
        <xdr:cNvPr id="6" name="Рисунок 12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6135" y="1385050"/>
          <a:ext cx="461189" cy="158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274027</xdr:colOff>
      <xdr:row>38</xdr:row>
      <xdr:rowOff>36634</xdr:rowOff>
    </xdr:from>
    <xdr:to>
      <xdr:col>1</xdr:col>
      <xdr:colOff>1043378</xdr:colOff>
      <xdr:row>39</xdr:row>
      <xdr:rowOff>234462</xdr:rowOff>
    </xdr:to>
    <xdr:pic>
      <xdr:nvPicPr>
        <xdr:cNvPr id="8" name="Рисунок 5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93302" y="1979734"/>
          <a:ext cx="769351" cy="35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384663</xdr:colOff>
      <xdr:row>40</xdr:row>
      <xdr:rowOff>37368</xdr:rowOff>
    </xdr:from>
    <xdr:to>
      <xdr:col>1</xdr:col>
      <xdr:colOff>961192</xdr:colOff>
      <xdr:row>40</xdr:row>
      <xdr:rowOff>498232</xdr:rowOff>
    </xdr:to>
    <xdr:pic>
      <xdr:nvPicPr>
        <xdr:cNvPr id="9" name="Рисунок 57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3938" y="2380518"/>
          <a:ext cx="576529" cy="165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47625</xdr:rowOff>
    </xdr:from>
    <xdr:to>
      <xdr:col>0</xdr:col>
      <xdr:colOff>1647635</xdr:colOff>
      <xdr:row>0</xdr:row>
      <xdr:rowOff>466673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" y="47625"/>
          <a:ext cx="1523810" cy="4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</xdr:row>
      <xdr:rowOff>66675</xdr:rowOff>
    </xdr:from>
    <xdr:to>
      <xdr:col>1</xdr:col>
      <xdr:colOff>1359693</xdr:colOff>
      <xdr:row>17</xdr:row>
      <xdr:rowOff>142874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57375" y="3695700"/>
          <a:ext cx="132159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</xdr:row>
      <xdr:rowOff>47625</xdr:rowOff>
    </xdr:from>
    <xdr:to>
      <xdr:col>1</xdr:col>
      <xdr:colOff>1359562</xdr:colOff>
      <xdr:row>5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850" y="1390650"/>
          <a:ext cx="1330987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47625</xdr:rowOff>
    </xdr:from>
    <xdr:to>
      <xdr:col>1</xdr:col>
      <xdr:colOff>1343025</xdr:colOff>
      <xdr:row>8</xdr:row>
      <xdr:rowOff>157474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38325" y="1962150"/>
          <a:ext cx="1323975" cy="49084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9</xdr:row>
      <xdr:rowOff>47625</xdr:rowOff>
    </xdr:from>
    <xdr:to>
      <xdr:col>1</xdr:col>
      <xdr:colOff>1362075</xdr:colOff>
      <xdr:row>11</xdr:row>
      <xdr:rowOff>147760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7376" y="2533650"/>
          <a:ext cx="1323974" cy="48113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12</xdr:row>
      <xdr:rowOff>28575</xdr:rowOff>
    </xdr:from>
    <xdr:to>
      <xdr:col>1</xdr:col>
      <xdr:colOff>1346622</xdr:colOff>
      <xdr:row>14</xdr:row>
      <xdr:rowOff>171450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66901" y="3086100"/>
          <a:ext cx="1298996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18</xdr:row>
      <xdr:rowOff>57150</xdr:rowOff>
    </xdr:from>
    <xdr:to>
      <xdr:col>1</xdr:col>
      <xdr:colOff>1362076</xdr:colOff>
      <xdr:row>20</xdr:row>
      <xdr:rowOff>152119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colorTemperature colorTemp="72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851" y="4257675"/>
          <a:ext cx="1333500" cy="4759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21</xdr:row>
      <xdr:rowOff>57151</xdr:rowOff>
    </xdr:from>
    <xdr:to>
      <xdr:col>1</xdr:col>
      <xdr:colOff>1371600</xdr:colOff>
      <xdr:row>23</xdr:row>
      <xdr:rowOff>152825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850" y="4829176"/>
          <a:ext cx="1343025" cy="47667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24</xdr:row>
      <xdr:rowOff>142875</xdr:rowOff>
    </xdr:from>
    <xdr:to>
      <xdr:col>1</xdr:col>
      <xdr:colOff>1356126</xdr:colOff>
      <xdr:row>27</xdr:row>
      <xdr:rowOff>57150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850" y="5486400"/>
          <a:ext cx="1327551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28</xdr:row>
      <xdr:rowOff>47625</xdr:rowOff>
    </xdr:from>
    <xdr:to>
      <xdr:col>1</xdr:col>
      <xdr:colOff>914400</xdr:colOff>
      <xdr:row>30</xdr:row>
      <xdr:rowOff>146328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6153150"/>
          <a:ext cx="447675" cy="479703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31</xdr:row>
      <xdr:rowOff>66676</xdr:rowOff>
    </xdr:from>
    <xdr:to>
      <xdr:col>1</xdr:col>
      <xdr:colOff>905501</xdr:colOff>
      <xdr:row>33</xdr:row>
      <xdr:rowOff>152400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475" y="6743701"/>
          <a:ext cx="448301" cy="4667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16" name="Рисунок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8155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34201" y="0"/>
          <a:ext cx="1586864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62752</xdr:colOff>
      <xdr:row>12</xdr:row>
      <xdr:rowOff>62755</xdr:rowOff>
    </xdr:from>
    <xdr:to>
      <xdr:col>1</xdr:col>
      <xdr:colOff>1316141</xdr:colOff>
      <xdr:row>13</xdr:row>
      <xdr:rowOff>224119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7411" y="1945343"/>
          <a:ext cx="1253389" cy="430305"/>
        </a:xfrm>
        <a:prstGeom prst="rect">
          <a:avLst/>
        </a:prstGeom>
      </xdr:spPr>
    </xdr:pic>
    <xdr:clientData/>
  </xdr:twoCellAnchor>
  <xdr:twoCellAnchor editAs="oneCell">
    <xdr:from>
      <xdr:col>1</xdr:col>
      <xdr:colOff>71718</xdr:colOff>
      <xdr:row>3</xdr:row>
      <xdr:rowOff>44823</xdr:rowOff>
    </xdr:from>
    <xdr:to>
      <xdr:col>1</xdr:col>
      <xdr:colOff>1362636</xdr:colOff>
      <xdr:row>4</xdr:row>
      <xdr:rowOff>235323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6377" y="1389529"/>
          <a:ext cx="1290918" cy="462419"/>
        </a:xfrm>
        <a:prstGeom prst="rect">
          <a:avLst/>
        </a:prstGeom>
      </xdr:spPr>
    </xdr:pic>
    <xdr:clientData/>
  </xdr:twoCellAnchor>
  <xdr:twoCellAnchor editAs="oneCell">
    <xdr:from>
      <xdr:col>1</xdr:col>
      <xdr:colOff>403413</xdr:colOff>
      <xdr:row>7</xdr:row>
      <xdr:rowOff>35860</xdr:rowOff>
    </xdr:from>
    <xdr:to>
      <xdr:col>1</xdr:col>
      <xdr:colOff>905436</xdr:colOff>
      <xdr:row>8</xdr:row>
      <xdr:rowOff>253729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8072" y="2689413"/>
          <a:ext cx="502023" cy="486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385486</xdr:colOff>
      <xdr:row>14</xdr:row>
      <xdr:rowOff>17931</xdr:rowOff>
    </xdr:from>
    <xdr:to>
      <xdr:col>1</xdr:col>
      <xdr:colOff>896474</xdr:colOff>
      <xdr:row>16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0145" y="3209366"/>
          <a:ext cx="510988" cy="522260"/>
        </a:xfrm>
        <a:prstGeom prst="rect">
          <a:avLst/>
        </a:prstGeom>
      </xdr:spPr>
    </xdr:pic>
    <xdr:clientData/>
  </xdr:twoCellAnchor>
  <xdr:twoCellAnchor editAs="oneCell">
    <xdr:from>
      <xdr:col>1</xdr:col>
      <xdr:colOff>394448</xdr:colOff>
      <xdr:row>9</xdr:row>
      <xdr:rowOff>17930</xdr:rowOff>
    </xdr:from>
    <xdr:to>
      <xdr:col>1</xdr:col>
      <xdr:colOff>887506</xdr:colOff>
      <xdr:row>10</xdr:row>
      <xdr:rowOff>251652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9107" y="3980330"/>
          <a:ext cx="493058" cy="502663"/>
        </a:xfrm>
        <a:prstGeom prst="rect">
          <a:avLst/>
        </a:prstGeom>
      </xdr:spPr>
    </xdr:pic>
    <xdr:clientData/>
  </xdr:twoCellAnchor>
  <xdr:twoCellAnchor editAs="oneCell">
    <xdr:from>
      <xdr:col>1</xdr:col>
      <xdr:colOff>385481</xdr:colOff>
      <xdr:row>16</xdr:row>
      <xdr:rowOff>26894</xdr:rowOff>
    </xdr:from>
    <xdr:to>
      <xdr:col>1</xdr:col>
      <xdr:colOff>878349</xdr:colOff>
      <xdr:row>17</xdr:row>
      <xdr:rowOff>261501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0140" y="4527176"/>
          <a:ext cx="492868" cy="5035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</xdr:row>
      <xdr:rowOff>28575</xdr:rowOff>
    </xdr:from>
    <xdr:to>
      <xdr:col>1</xdr:col>
      <xdr:colOff>1323853</xdr:colOff>
      <xdr:row>6</xdr:row>
      <xdr:rowOff>247650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1" y="1905000"/>
          <a:ext cx="1257177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72850</xdr:colOff>
      <xdr:row>3</xdr:row>
      <xdr:rowOff>28379</xdr:rowOff>
    </xdr:from>
    <xdr:to>
      <xdr:col>1</xdr:col>
      <xdr:colOff>1133475</xdr:colOff>
      <xdr:row>4</xdr:row>
      <xdr:rowOff>246059</xdr:rowOff>
    </xdr:to>
    <xdr:pic>
      <xdr:nvPicPr>
        <xdr:cNvPr id="28274" name="Рисунок 330">
          <a:extLst>
            <a:ext uri="{FF2B5EF4-FFF2-40B4-BE49-F238E27FC236}">
              <a16:creationId xmlns:a16="http://schemas.microsoft.com/office/drawing/2014/main" id="{00000000-0008-0000-0700-000072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2125" y="1371404"/>
          <a:ext cx="1060625" cy="48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53538</xdr:colOff>
      <xdr:row>5</xdr:row>
      <xdr:rowOff>19050</xdr:rowOff>
    </xdr:from>
    <xdr:to>
      <xdr:col>1</xdr:col>
      <xdr:colOff>1261078</xdr:colOff>
      <xdr:row>5</xdr:row>
      <xdr:rowOff>527488</xdr:rowOff>
    </xdr:to>
    <xdr:pic>
      <xdr:nvPicPr>
        <xdr:cNvPr id="28275" name="Рисунок 331">
          <a:extLst>
            <a:ext uri="{FF2B5EF4-FFF2-40B4-BE49-F238E27FC236}">
              <a16:creationId xmlns:a16="http://schemas.microsoft.com/office/drawing/2014/main" id="{00000000-0008-0000-0700-000073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2813" y="1895475"/>
          <a:ext cx="1207540" cy="508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57807</xdr:colOff>
      <xdr:row>6</xdr:row>
      <xdr:rowOff>24962</xdr:rowOff>
    </xdr:from>
    <xdr:to>
      <xdr:col>1</xdr:col>
      <xdr:colOff>1334157</xdr:colOff>
      <xdr:row>6</xdr:row>
      <xdr:rowOff>501212</xdr:rowOff>
    </xdr:to>
    <xdr:pic>
      <xdr:nvPicPr>
        <xdr:cNvPr id="28276" name="Рисунок 332">
          <a:extLst>
            <a:ext uri="{FF2B5EF4-FFF2-40B4-BE49-F238E27FC236}">
              <a16:creationId xmlns:a16="http://schemas.microsoft.com/office/drawing/2014/main" id="{00000000-0008-0000-0700-000074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7082" y="2472887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38756</xdr:colOff>
      <xdr:row>7</xdr:row>
      <xdr:rowOff>26867</xdr:rowOff>
    </xdr:from>
    <xdr:to>
      <xdr:col>1</xdr:col>
      <xdr:colOff>1234965</xdr:colOff>
      <xdr:row>7</xdr:row>
      <xdr:rowOff>502291</xdr:rowOff>
    </xdr:to>
    <xdr:pic>
      <xdr:nvPicPr>
        <xdr:cNvPr id="28277" name="Рисунок 333">
          <a:extLst>
            <a:ext uri="{FF2B5EF4-FFF2-40B4-BE49-F238E27FC236}">
              <a16:creationId xmlns:a16="http://schemas.microsoft.com/office/drawing/2014/main" id="{00000000-0008-0000-0700-000075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656" y="4492187"/>
          <a:ext cx="1196209" cy="47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55469</xdr:colOff>
      <xdr:row>8</xdr:row>
      <xdr:rowOff>11944</xdr:rowOff>
    </xdr:from>
    <xdr:to>
      <xdr:col>1</xdr:col>
      <xdr:colOff>1183032</xdr:colOff>
      <xdr:row>9</xdr:row>
      <xdr:rowOff>235</xdr:rowOff>
    </xdr:to>
    <xdr:pic>
      <xdr:nvPicPr>
        <xdr:cNvPr id="28278" name="Рисунок 334">
          <a:extLst>
            <a:ext uri="{FF2B5EF4-FFF2-40B4-BE49-F238E27FC236}">
              <a16:creationId xmlns:a16="http://schemas.microsoft.com/office/drawing/2014/main" id="{00000000-0008-0000-0700-000076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0128" y="4637732"/>
          <a:ext cx="1127563" cy="526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69631</xdr:colOff>
      <xdr:row>9</xdr:row>
      <xdr:rowOff>17408</xdr:rowOff>
    </xdr:from>
    <xdr:to>
      <xdr:col>1</xdr:col>
      <xdr:colOff>1317406</xdr:colOff>
      <xdr:row>9</xdr:row>
      <xdr:rowOff>522233</xdr:rowOff>
    </xdr:to>
    <xdr:pic>
      <xdr:nvPicPr>
        <xdr:cNvPr id="28279" name="Рисунок 336">
          <a:extLst>
            <a:ext uri="{FF2B5EF4-FFF2-40B4-BE49-F238E27FC236}">
              <a16:creationId xmlns:a16="http://schemas.microsoft.com/office/drawing/2014/main" id="{00000000-0008-0000-0700-000077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9381" y="6084833"/>
          <a:ext cx="1247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85726</xdr:colOff>
      <xdr:row>10</xdr:row>
      <xdr:rowOff>27261</xdr:rowOff>
    </xdr:from>
    <xdr:to>
      <xdr:col>1</xdr:col>
      <xdr:colOff>1116724</xdr:colOff>
      <xdr:row>10</xdr:row>
      <xdr:rowOff>515800</xdr:rowOff>
    </xdr:to>
    <xdr:pic>
      <xdr:nvPicPr>
        <xdr:cNvPr id="28280" name="Рисунок 337">
          <a:extLst>
            <a:ext uri="{FF2B5EF4-FFF2-40B4-BE49-F238E27FC236}">
              <a16:creationId xmlns:a16="http://schemas.microsoft.com/office/drawing/2014/main" id="{00000000-0008-0000-0700-000078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4916" y="6721037"/>
          <a:ext cx="1030998" cy="48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465779</xdr:colOff>
      <xdr:row>18</xdr:row>
      <xdr:rowOff>56589</xdr:rowOff>
    </xdr:from>
    <xdr:to>
      <xdr:col>1</xdr:col>
      <xdr:colOff>863844</xdr:colOff>
      <xdr:row>18</xdr:row>
      <xdr:rowOff>514388</xdr:rowOff>
    </xdr:to>
    <xdr:pic>
      <xdr:nvPicPr>
        <xdr:cNvPr id="28281" name="Рисунок 328">
          <a:extLst>
            <a:ext uri="{FF2B5EF4-FFF2-40B4-BE49-F238E27FC236}">
              <a16:creationId xmlns:a16="http://schemas.microsoft.com/office/drawing/2014/main" id="{00000000-0008-0000-0700-000079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0438" y="8707530"/>
          <a:ext cx="398065" cy="457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428789</xdr:colOff>
      <xdr:row>19</xdr:row>
      <xdr:rowOff>30875</xdr:rowOff>
    </xdr:from>
    <xdr:to>
      <xdr:col>1</xdr:col>
      <xdr:colOff>877242</xdr:colOff>
      <xdr:row>21</xdr:row>
      <xdr:rowOff>151087</xdr:rowOff>
    </xdr:to>
    <xdr:pic>
      <xdr:nvPicPr>
        <xdr:cNvPr id="28287" name="Рисунок 334">
          <a:extLst>
            <a:ext uri="{FF2B5EF4-FFF2-40B4-BE49-F238E27FC236}">
              <a16:creationId xmlns:a16="http://schemas.microsoft.com/office/drawing/2014/main" id="{00000000-0008-0000-0700-00007F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7979" y="14022772"/>
          <a:ext cx="448453" cy="50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442126</xdr:colOff>
      <xdr:row>22</xdr:row>
      <xdr:rowOff>24700</xdr:rowOff>
    </xdr:from>
    <xdr:to>
      <xdr:col>1</xdr:col>
      <xdr:colOff>882016</xdr:colOff>
      <xdr:row>22</xdr:row>
      <xdr:rowOff>516342</xdr:rowOff>
    </xdr:to>
    <xdr:pic>
      <xdr:nvPicPr>
        <xdr:cNvPr id="28290" name="Рисунок 337">
          <a:extLst>
            <a:ext uri="{FF2B5EF4-FFF2-40B4-BE49-F238E27FC236}">
              <a16:creationId xmlns:a16="http://schemas.microsoft.com/office/drawing/2014/main" id="{00000000-0008-0000-0700-000082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1401" y="8073325"/>
          <a:ext cx="439890" cy="491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458384</xdr:colOff>
      <xdr:row>23</xdr:row>
      <xdr:rowOff>22860</xdr:rowOff>
    </xdr:from>
    <xdr:to>
      <xdr:col>1</xdr:col>
      <xdr:colOff>885429</xdr:colOff>
      <xdr:row>23</xdr:row>
      <xdr:rowOff>512781</xdr:rowOff>
    </xdr:to>
    <xdr:pic>
      <xdr:nvPicPr>
        <xdr:cNvPr id="28293" name="Рисунок 340">
          <a:extLst>
            <a:ext uri="{FF2B5EF4-FFF2-40B4-BE49-F238E27FC236}">
              <a16:creationId xmlns:a16="http://schemas.microsoft.com/office/drawing/2014/main" id="{00000000-0008-0000-0700-000085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3043" y="10852225"/>
          <a:ext cx="427045" cy="489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443734</xdr:colOff>
      <xdr:row>24</xdr:row>
      <xdr:rowOff>28575</xdr:rowOff>
    </xdr:from>
    <xdr:to>
      <xdr:col>1</xdr:col>
      <xdr:colOff>913186</xdr:colOff>
      <xdr:row>24</xdr:row>
      <xdr:rowOff>505810</xdr:rowOff>
    </xdr:to>
    <xdr:pic>
      <xdr:nvPicPr>
        <xdr:cNvPr id="28296" name="Рисунок 343">
          <a:extLst>
            <a:ext uri="{FF2B5EF4-FFF2-40B4-BE49-F238E27FC236}">
              <a16:creationId xmlns:a16="http://schemas.microsoft.com/office/drawing/2014/main" id="{00000000-0008-0000-0700-000088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2924" y="20497472"/>
          <a:ext cx="469452" cy="47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428296</xdr:colOff>
      <xdr:row>37</xdr:row>
      <xdr:rowOff>62077</xdr:rowOff>
    </xdr:from>
    <xdr:to>
      <xdr:col>1</xdr:col>
      <xdr:colOff>945930</xdr:colOff>
      <xdr:row>40</xdr:row>
      <xdr:rowOff>8211</xdr:rowOff>
    </xdr:to>
    <xdr:pic>
      <xdr:nvPicPr>
        <xdr:cNvPr id="28318" name="Рисунок 80">
          <a:extLst>
            <a:ext uri="{FF2B5EF4-FFF2-40B4-BE49-F238E27FC236}">
              <a16:creationId xmlns:a16="http://schemas.microsoft.com/office/drawing/2014/main" id="{00000000-0008-0000-0700-00009E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7571" y="15235402"/>
          <a:ext cx="517634" cy="51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41</xdr:row>
      <xdr:rowOff>52552</xdr:rowOff>
    </xdr:from>
    <xdr:to>
      <xdr:col>1</xdr:col>
      <xdr:colOff>904875</xdr:colOff>
      <xdr:row>43</xdr:row>
      <xdr:rowOff>128752</xdr:rowOff>
    </xdr:to>
    <xdr:pic>
      <xdr:nvPicPr>
        <xdr:cNvPr id="28319" name="Рисунок 81">
          <a:extLst>
            <a:ext uri="{FF2B5EF4-FFF2-40B4-BE49-F238E27FC236}">
              <a16:creationId xmlns:a16="http://schemas.microsoft.com/office/drawing/2014/main" id="{00000000-0008-0000-0700-00009F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5" y="15378277"/>
          <a:ext cx="466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44</xdr:row>
      <xdr:rowOff>38100</xdr:rowOff>
    </xdr:from>
    <xdr:to>
      <xdr:col>1</xdr:col>
      <xdr:colOff>904875</xdr:colOff>
      <xdr:row>44</xdr:row>
      <xdr:rowOff>495301</xdr:rowOff>
    </xdr:to>
    <xdr:pic>
      <xdr:nvPicPr>
        <xdr:cNvPr id="28321" name="Рисунок 83">
          <a:extLst>
            <a:ext uri="{FF2B5EF4-FFF2-40B4-BE49-F238E27FC236}">
              <a16:creationId xmlns:a16="http://schemas.microsoft.com/office/drawing/2014/main" id="{00000000-0008-0000-0700-0000A1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5" y="19783425"/>
          <a:ext cx="466725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45</xdr:row>
      <xdr:rowOff>39742</xdr:rowOff>
    </xdr:from>
    <xdr:to>
      <xdr:col>1</xdr:col>
      <xdr:colOff>904875</xdr:colOff>
      <xdr:row>46</xdr:row>
      <xdr:rowOff>242394</xdr:rowOff>
    </xdr:to>
    <xdr:pic>
      <xdr:nvPicPr>
        <xdr:cNvPr id="28322" name="Рисунок 84">
          <a:extLst>
            <a:ext uri="{FF2B5EF4-FFF2-40B4-BE49-F238E27FC236}">
              <a16:creationId xmlns:a16="http://schemas.microsoft.com/office/drawing/2014/main" id="{00000000-0008-0000-0700-0000A2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7340" y="40813311"/>
          <a:ext cx="466725" cy="4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460814</xdr:colOff>
      <xdr:row>47</xdr:row>
      <xdr:rowOff>40399</xdr:rowOff>
    </xdr:from>
    <xdr:to>
      <xdr:col>1</xdr:col>
      <xdr:colOff>914548</xdr:colOff>
      <xdr:row>48</xdr:row>
      <xdr:rowOff>229914</xdr:rowOff>
    </xdr:to>
    <xdr:pic>
      <xdr:nvPicPr>
        <xdr:cNvPr id="28325" name="Рисунок 87">
          <a:extLst>
            <a:ext uri="{FF2B5EF4-FFF2-40B4-BE49-F238E27FC236}">
              <a16:creationId xmlns:a16="http://schemas.microsoft.com/office/drawing/2014/main" id="{00000000-0008-0000-0700-0000A5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0004" y="41884709"/>
          <a:ext cx="453734" cy="458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54851</xdr:colOff>
      <xdr:row>50</xdr:row>
      <xdr:rowOff>59449</xdr:rowOff>
    </xdr:from>
    <xdr:to>
      <xdr:col>1</xdr:col>
      <xdr:colOff>1274051</xdr:colOff>
      <xdr:row>50</xdr:row>
      <xdr:rowOff>488074</xdr:rowOff>
    </xdr:to>
    <xdr:pic>
      <xdr:nvPicPr>
        <xdr:cNvPr id="28330" name="Рисунок 94">
          <a:extLst>
            <a:ext uri="{FF2B5EF4-FFF2-40B4-BE49-F238E27FC236}">
              <a16:creationId xmlns:a16="http://schemas.microsoft.com/office/drawing/2014/main" id="{00000000-0008-0000-0700-0000AA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4041" y="44807242"/>
          <a:ext cx="1219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60763</xdr:colOff>
      <xdr:row>51</xdr:row>
      <xdr:rowOff>55179</xdr:rowOff>
    </xdr:from>
    <xdr:to>
      <xdr:col>1</xdr:col>
      <xdr:colOff>1327588</xdr:colOff>
      <xdr:row>51</xdr:row>
      <xdr:rowOff>486431</xdr:rowOff>
    </xdr:to>
    <xdr:pic>
      <xdr:nvPicPr>
        <xdr:cNvPr id="28331" name="Рисунок 95">
          <a:extLst>
            <a:ext uri="{FF2B5EF4-FFF2-40B4-BE49-F238E27FC236}">
              <a16:creationId xmlns:a16="http://schemas.microsoft.com/office/drawing/2014/main" id="{00000000-0008-0000-0700-0000AB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7663" y="39740139"/>
          <a:ext cx="1266825" cy="43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73901</xdr:colOff>
      <xdr:row>53</xdr:row>
      <xdr:rowOff>61748</xdr:rowOff>
    </xdr:from>
    <xdr:to>
      <xdr:col>1</xdr:col>
      <xdr:colOff>1283576</xdr:colOff>
      <xdr:row>54</xdr:row>
      <xdr:rowOff>226300</xdr:rowOff>
    </xdr:to>
    <xdr:pic>
      <xdr:nvPicPr>
        <xdr:cNvPr id="28333" name="Рисунок 97">
          <a:extLst>
            <a:ext uri="{FF2B5EF4-FFF2-40B4-BE49-F238E27FC236}">
              <a16:creationId xmlns:a16="http://schemas.microsoft.com/office/drawing/2014/main" id="{00000000-0008-0000-0700-0000AD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3091" y="48008627"/>
          <a:ext cx="1209675" cy="43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55</xdr:row>
      <xdr:rowOff>71930</xdr:rowOff>
    </xdr:from>
    <xdr:to>
      <xdr:col>1</xdr:col>
      <xdr:colOff>1314450</xdr:colOff>
      <xdr:row>56</xdr:row>
      <xdr:rowOff>224331</xdr:rowOff>
    </xdr:to>
    <xdr:pic>
      <xdr:nvPicPr>
        <xdr:cNvPr id="28335" name="Рисунок 99">
          <a:extLst>
            <a:ext uri="{FF2B5EF4-FFF2-40B4-BE49-F238E27FC236}">
              <a16:creationId xmlns:a16="http://schemas.microsoft.com/office/drawing/2014/main" id="{00000000-0008-0000-0700-0000AF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65" y="49089551"/>
          <a:ext cx="1247775" cy="421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70288</xdr:colOff>
      <xdr:row>57</xdr:row>
      <xdr:rowOff>68317</xdr:rowOff>
    </xdr:from>
    <xdr:to>
      <xdr:col>1</xdr:col>
      <xdr:colOff>1327588</xdr:colOff>
      <xdr:row>57</xdr:row>
      <xdr:rowOff>495629</xdr:rowOff>
    </xdr:to>
    <xdr:pic>
      <xdr:nvPicPr>
        <xdr:cNvPr id="28338" name="Рисунок 102">
          <a:extLst>
            <a:ext uri="{FF2B5EF4-FFF2-40B4-BE49-F238E27FC236}">
              <a16:creationId xmlns:a16="http://schemas.microsoft.com/office/drawing/2014/main" id="{00000000-0008-0000-0700-0000B2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478" y="50156679"/>
          <a:ext cx="1257300" cy="42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388028</xdr:colOff>
      <xdr:row>65</xdr:row>
      <xdr:rowOff>208038</xdr:rowOff>
    </xdr:from>
    <xdr:to>
      <xdr:col>1</xdr:col>
      <xdr:colOff>917101</xdr:colOff>
      <xdr:row>67</xdr:row>
      <xdr:rowOff>5715</xdr:rowOff>
    </xdr:to>
    <xdr:pic>
      <xdr:nvPicPr>
        <xdr:cNvPr id="28339" name="Рисунок 103">
          <a:extLst>
            <a:ext uri="{FF2B5EF4-FFF2-40B4-BE49-F238E27FC236}">
              <a16:creationId xmlns:a16="http://schemas.microsoft.com/office/drawing/2014/main" id="{00000000-0008-0000-0700-0000B36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07303" y="24982563"/>
          <a:ext cx="529073" cy="55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381657</xdr:colOff>
      <xdr:row>67</xdr:row>
      <xdr:rowOff>173750</xdr:rowOff>
    </xdr:from>
    <xdr:to>
      <xdr:col>1</xdr:col>
      <xdr:colOff>968832</xdr:colOff>
      <xdr:row>71</xdr:row>
      <xdr:rowOff>66676</xdr:rowOff>
    </xdr:to>
    <xdr:pic>
      <xdr:nvPicPr>
        <xdr:cNvPr id="28340" name="Рисунок 104">
          <a:extLst>
            <a:ext uri="{FF2B5EF4-FFF2-40B4-BE49-F238E27FC236}">
              <a16:creationId xmlns:a16="http://schemas.microsoft.com/office/drawing/2014/main" id="{00000000-0008-0000-0700-0000B4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1407" y="53428025"/>
          <a:ext cx="587175" cy="65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364578</xdr:colOff>
      <xdr:row>79</xdr:row>
      <xdr:rowOff>183274</xdr:rowOff>
    </xdr:from>
    <xdr:to>
      <xdr:col>1</xdr:col>
      <xdr:colOff>1027127</xdr:colOff>
      <xdr:row>83</xdr:row>
      <xdr:rowOff>118242</xdr:rowOff>
    </xdr:to>
    <xdr:pic>
      <xdr:nvPicPr>
        <xdr:cNvPr id="28341" name="Рисунок 105">
          <a:extLst>
            <a:ext uri="{FF2B5EF4-FFF2-40B4-BE49-F238E27FC236}">
              <a16:creationId xmlns:a16="http://schemas.microsoft.com/office/drawing/2014/main" id="{00000000-0008-0000-0700-0000B5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3768" y="61084153"/>
          <a:ext cx="662549" cy="696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392494</xdr:colOff>
      <xdr:row>73</xdr:row>
      <xdr:rowOff>7803</xdr:rowOff>
    </xdr:from>
    <xdr:to>
      <xdr:col>1</xdr:col>
      <xdr:colOff>1078295</xdr:colOff>
      <xdr:row>76</xdr:row>
      <xdr:rowOff>171620</xdr:rowOff>
    </xdr:to>
    <xdr:pic>
      <xdr:nvPicPr>
        <xdr:cNvPr id="28342" name="Рисунок 106">
          <a:extLst>
            <a:ext uri="{FF2B5EF4-FFF2-40B4-BE49-F238E27FC236}">
              <a16:creationId xmlns:a16="http://schemas.microsoft.com/office/drawing/2014/main" id="{00000000-0008-0000-0700-0000B66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57153" y="34925332"/>
          <a:ext cx="685801" cy="728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52880</xdr:colOff>
      <xdr:row>59</xdr:row>
      <xdr:rowOff>57807</xdr:rowOff>
    </xdr:from>
    <xdr:to>
      <xdr:col>1</xdr:col>
      <xdr:colOff>1233980</xdr:colOff>
      <xdr:row>59</xdr:row>
      <xdr:rowOff>467382</xdr:rowOff>
    </xdr:to>
    <xdr:pic>
      <xdr:nvPicPr>
        <xdr:cNvPr id="28354" name="Рисунок 119">
          <a:extLst>
            <a:ext uri="{FF2B5EF4-FFF2-40B4-BE49-F238E27FC236}">
              <a16:creationId xmlns:a16="http://schemas.microsoft.com/office/drawing/2014/main" id="{00000000-0008-0000-0700-0000C2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2070" y="55467031"/>
          <a:ext cx="1181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88681</xdr:colOff>
      <xdr:row>58</xdr:row>
      <xdr:rowOff>74886</xdr:rowOff>
    </xdr:from>
    <xdr:to>
      <xdr:col>1</xdr:col>
      <xdr:colOff>1231681</xdr:colOff>
      <xdr:row>58</xdr:row>
      <xdr:rowOff>484461</xdr:rowOff>
    </xdr:to>
    <xdr:pic>
      <xdr:nvPicPr>
        <xdr:cNvPr id="28359" name="Рисунок 132">
          <a:extLst>
            <a:ext uri="{FF2B5EF4-FFF2-40B4-BE49-F238E27FC236}">
              <a16:creationId xmlns:a16="http://schemas.microsoft.com/office/drawing/2014/main" id="{00000000-0008-0000-0700-0000C7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7871" y="54952024"/>
          <a:ext cx="11430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41056</xdr:colOff>
      <xdr:row>11</xdr:row>
      <xdr:rowOff>27918</xdr:rowOff>
    </xdr:from>
    <xdr:to>
      <xdr:col>1</xdr:col>
      <xdr:colOff>1279306</xdr:colOff>
      <xdr:row>12</xdr:row>
      <xdr:rowOff>227943</xdr:rowOff>
    </xdr:to>
    <xdr:pic>
      <xdr:nvPicPr>
        <xdr:cNvPr id="28362" name="Рисунок 138">
          <a:extLst>
            <a:ext uri="{FF2B5EF4-FFF2-40B4-BE49-F238E27FC236}">
              <a16:creationId xmlns:a16="http://schemas.microsoft.com/office/drawing/2014/main" id="{00000000-0008-0000-0700-0000CA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0246" y="8396780"/>
          <a:ext cx="1238250" cy="469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54851</xdr:colOff>
      <xdr:row>13</xdr:row>
      <xdr:rowOff>31531</xdr:rowOff>
    </xdr:from>
    <xdr:to>
      <xdr:col>1</xdr:col>
      <xdr:colOff>1312151</xdr:colOff>
      <xdr:row>15</xdr:row>
      <xdr:rowOff>117256</xdr:rowOff>
    </xdr:to>
    <xdr:pic>
      <xdr:nvPicPr>
        <xdr:cNvPr id="28363" name="Рисунок 140">
          <a:extLst>
            <a:ext uri="{FF2B5EF4-FFF2-40B4-BE49-F238E27FC236}">
              <a16:creationId xmlns:a16="http://schemas.microsoft.com/office/drawing/2014/main" id="{00000000-0008-0000-0700-0000CB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4041" y="8939048"/>
          <a:ext cx="1257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69631</xdr:colOff>
      <xdr:row>16</xdr:row>
      <xdr:rowOff>34487</xdr:rowOff>
    </xdr:from>
    <xdr:to>
      <xdr:col>1</xdr:col>
      <xdr:colOff>1298356</xdr:colOff>
      <xdr:row>16</xdr:row>
      <xdr:rowOff>472637</xdr:rowOff>
    </xdr:to>
    <xdr:pic>
      <xdr:nvPicPr>
        <xdr:cNvPr id="28364" name="Рисунок 142">
          <a:extLst>
            <a:ext uri="{FF2B5EF4-FFF2-40B4-BE49-F238E27FC236}">
              <a16:creationId xmlns:a16="http://schemas.microsoft.com/office/drawing/2014/main" id="{00000000-0008-0000-0700-0000CC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8906" y="6254312"/>
          <a:ext cx="1228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320566</xdr:colOff>
      <xdr:row>25</xdr:row>
      <xdr:rowOff>26933</xdr:rowOff>
    </xdr:from>
    <xdr:to>
      <xdr:col>1</xdr:col>
      <xdr:colOff>918204</xdr:colOff>
      <xdr:row>26</xdr:row>
      <xdr:rowOff>259474</xdr:rowOff>
    </xdr:to>
    <xdr:pic>
      <xdr:nvPicPr>
        <xdr:cNvPr id="28365" name="Рисунок 143">
          <a:extLst>
            <a:ext uri="{FF2B5EF4-FFF2-40B4-BE49-F238E27FC236}">
              <a16:creationId xmlns:a16="http://schemas.microsoft.com/office/drawing/2014/main" id="{00000000-0008-0000-0700-0000CD6E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39841" y="9713858"/>
          <a:ext cx="597638" cy="499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63062</xdr:colOff>
      <xdr:row>62</xdr:row>
      <xdr:rowOff>35144</xdr:rowOff>
    </xdr:from>
    <xdr:to>
      <xdr:col>1</xdr:col>
      <xdr:colOff>1253687</xdr:colOff>
      <xdr:row>64</xdr:row>
      <xdr:rowOff>130394</xdr:rowOff>
    </xdr:to>
    <xdr:pic>
      <xdr:nvPicPr>
        <xdr:cNvPr id="28366" name="Рисунок 145">
          <a:extLst>
            <a:ext uri="{FF2B5EF4-FFF2-40B4-BE49-F238E27FC236}">
              <a16:creationId xmlns:a16="http://schemas.microsoft.com/office/drawing/2014/main" id="{00000000-0008-0000-0700-0000CE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2252" y="56515110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55179</xdr:colOff>
      <xdr:row>60</xdr:row>
      <xdr:rowOff>28575</xdr:rowOff>
    </xdr:from>
    <xdr:to>
      <xdr:col>1</xdr:col>
      <xdr:colOff>1160079</xdr:colOff>
      <xdr:row>61</xdr:row>
      <xdr:rowOff>247649</xdr:rowOff>
    </xdr:to>
    <xdr:pic>
      <xdr:nvPicPr>
        <xdr:cNvPr id="28367" name="Рисунок 146">
          <a:extLst>
            <a:ext uri="{FF2B5EF4-FFF2-40B4-BE49-F238E27FC236}">
              <a16:creationId xmlns:a16="http://schemas.microsoft.com/office/drawing/2014/main" id="{00000000-0008-0000-0700-0000CF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4369" y="55969885"/>
          <a:ext cx="1104900" cy="488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449153</xdr:colOff>
      <xdr:row>27</xdr:row>
      <xdr:rowOff>29232</xdr:rowOff>
    </xdr:from>
    <xdr:to>
      <xdr:col>1</xdr:col>
      <xdr:colOff>926224</xdr:colOff>
      <xdr:row>27</xdr:row>
      <xdr:rowOff>505107</xdr:rowOff>
    </xdr:to>
    <xdr:pic>
      <xdr:nvPicPr>
        <xdr:cNvPr id="28372" name="Рисунок 139">
          <a:extLst>
            <a:ext uri="{FF2B5EF4-FFF2-40B4-BE49-F238E27FC236}">
              <a16:creationId xmlns:a16="http://schemas.microsoft.com/office/drawing/2014/main" id="{00000000-0008-0000-0700-0000D46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8343" y="23769473"/>
          <a:ext cx="477071" cy="47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34487</xdr:colOff>
      <xdr:row>29</xdr:row>
      <xdr:rowOff>27261</xdr:rowOff>
    </xdr:from>
    <xdr:to>
      <xdr:col>1</xdr:col>
      <xdr:colOff>1272737</xdr:colOff>
      <xdr:row>29</xdr:row>
      <xdr:rowOff>506546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3677" y="31715951"/>
          <a:ext cx="1238250" cy="479285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30</xdr:row>
      <xdr:rowOff>47626</xdr:rowOff>
    </xdr:from>
    <xdr:to>
      <xdr:col>1</xdr:col>
      <xdr:colOff>1276351</xdr:colOff>
      <xdr:row>30</xdr:row>
      <xdr:rowOff>504826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3101" y="37595176"/>
          <a:ext cx="1238250" cy="466354"/>
        </a:xfrm>
        <a:prstGeom prst="rect">
          <a:avLst/>
        </a:prstGeom>
      </xdr:spPr>
    </xdr:pic>
    <xdr:clientData/>
  </xdr:twoCellAnchor>
  <xdr:twoCellAnchor>
    <xdr:from>
      <xdr:col>1</xdr:col>
      <xdr:colOff>54194</xdr:colOff>
      <xdr:row>31</xdr:row>
      <xdr:rowOff>18393</xdr:rowOff>
    </xdr:from>
    <xdr:to>
      <xdr:col>1</xdr:col>
      <xdr:colOff>1321019</xdr:colOff>
      <xdr:row>31</xdr:row>
      <xdr:rowOff>526640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3384" y="34374083"/>
          <a:ext cx="1266825" cy="508247"/>
        </a:xfrm>
        <a:prstGeom prst="rect">
          <a:avLst/>
        </a:prstGeom>
      </xdr:spPr>
    </xdr:pic>
    <xdr:clientData/>
  </xdr:twoCellAnchor>
  <xdr:twoCellAnchor>
    <xdr:from>
      <xdr:col>1</xdr:col>
      <xdr:colOff>53538</xdr:colOff>
      <xdr:row>32</xdr:row>
      <xdr:rowOff>36130</xdr:rowOff>
    </xdr:from>
    <xdr:to>
      <xdr:col>1</xdr:col>
      <xdr:colOff>1338492</xdr:colOff>
      <xdr:row>32</xdr:row>
      <xdr:rowOff>524532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2813" y="15361855"/>
          <a:ext cx="1284954" cy="488402"/>
        </a:xfrm>
        <a:prstGeom prst="rect">
          <a:avLst/>
        </a:prstGeom>
      </xdr:spPr>
    </xdr:pic>
    <xdr:clientData/>
  </xdr:twoCellAnchor>
  <xdr:twoCellAnchor>
    <xdr:from>
      <xdr:col>1</xdr:col>
      <xdr:colOff>58575</xdr:colOff>
      <xdr:row>33</xdr:row>
      <xdr:rowOff>21349</xdr:rowOff>
    </xdr:from>
    <xdr:to>
      <xdr:col>1</xdr:col>
      <xdr:colOff>1277775</xdr:colOff>
      <xdr:row>33</xdr:row>
      <xdr:rowOff>510518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7765" y="36511952"/>
          <a:ext cx="1219200" cy="489169"/>
        </a:xfrm>
        <a:prstGeom prst="rect">
          <a:avLst/>
        </a:prstGeom>
      </xdr:spPr>
    </xdr:pic>
    <xdr:clientData/>
  </xdr:twoCellAnchor>
  <xdr:twoCellAnchor>
    <xdr:from>
      <xdr:col>1</xdr:col>
      <xdr:colOff>520373</xdr:colOff>
      <xdr:row>35</xdr:row>
      <xdr:rowOff>76200</xdr:rowOff>
    </xdr:from>
    <xdr:to>
      <xdr:col>1</xdr:col>
      <xdr:colOff>917901</xdr:colOff>
      <xdr:row>35</xdr:row>
      <xdr:rowOff>485774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9648" y="18297525"/>
          <a:ext cx="397528" cy="409574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101" name="Рисунок 100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249025" y="85725"/>
          <a:ext cx="285714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35112</xdr:colOff>
      <xdr:row>51</xdr:row>
      <xdr:rowOff>517582</xdr:rowOff>
    </xdr:from>
    <xdr:to>
      <xdr:col>1</xdr:col>
      <xdr:colOff>1357406</xdr:colOff>
      <xdr:row>53</xdr:row>
      <xdr:rowOff>3923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0112" y="18964332"/>
          <a:ext cx="1322294" cy="55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20</xdr:row>
      <xdr:rowOff>100852</xdr:rowOff>
    </xdr:from>
    <xdr:to>
      <xdr:col>1</xdr:col>
      <xdr:colOff>1360955</xdr:colOff>
      <xdr:row>26</xdr:row>
      <xdr:rowOff>100853</xdr:rowOff>
    </xdr:to>
    <xdr:pic>
      <xdr:nvPicPr>
        <xdr:cNvPr id="19373" name="Рисунок 34">
          <a:extLst>
            <a:ext uri="{FF2B5EF4-FFF2-40B4-BE49-F238E27FC236}">
              <a16:creationId xmlns:a16="http://schemas.microsoft.com/office/drawing/2014/main" id="{00000000-0008-0000-0800-0000AD4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20688" y="2575111"/>
          <a:ext cx="1304926" cy="1129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82699</xdr:colOff>
      <xdr:row>54</xdr:row>
      <xdr:rowOff>20620</xdr:rowOff>
    </xdr:from>
    <xdr:to>
      <xdr:col>1</xdr:col>
      <xdr:colOff>1221393</xdr:colOff>
      <xdr:row>58</xdr:row>
      <xdr:rowOff>161925</xdr:rowOff>
    </xdr:to>
    <xdr:pic>
      <xdr:nvPicPr>
        <xdr:cNvPr id="19376" name="Рисунок 37">
          <a:extLst>
            <a:ext uri="{FF2B5EF4-FFF2-40B4-BE49-F238E27FC236}">
              <a16:creationId xmlns:a16="http://schemas.microsoft.com/office/drawing/2014/main" id="{00000000-0008-0000-0800-0000B04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1974" y="11536345"/>
          <a:ext cx="1138694" cy="903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251734</xdr:colOff>
      <xdr:row>106</xdr:row>
      <xdr:rowOff>33618</xdr:rowOff>
    </xdr:from>
    <xdr:to>
      <xdr:col>1</xdr:col>
      <xdr:colOff>1083449</xdr:colOff>
      <xdr:row>109</xdr:row>
      <xdr:rowOff>170891</xdr:rowOff>
    </xdr:to>
    <xdr:pic>
      <xdr:nvPicPr>
        <xdr:cNvPr id="19377" name="Рисунок 38">
          <a:extLst>
            <a:ext uri="{FF2B5EF4-FFF2-40B4-BE49-F238E27FC236}">
              <a16:creationId xmlns:a16="http://schemas.microsoft.com/office/drawing/2014/main" id="{00000000-0008-0000-0800-0000B14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67087" y="11340353"/>
          <a:ext cx="831715" cy="708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290906</xdr:colOff>
      <xdr:row>60</xdr:row>
      <xdr:rowOff>24967</xdr:rowOff>
    </xdr:from>
    <xdr:to>
      <xdr:col>1</xdr:col>
      <xdr:colOff>1083386</xdr:colOff>
      <xdr:row>63</xdr:row>
      <xdr:rowOff>169642</xdr:rowOff>
    </xdr:to>
    <xdr:pic>
      <xdr:nvPicPr>
        <xdr:cNvPr id="19379" name="Рисунок 40">
          <a:extLst>
            <a:ext uri="{FF2B5EF4-FFF2-40B4-BE49-F238E27FC236}">
              <a16:creationId xmlns:a16="http://schemas.microsoft.com/office/drawing/2014/main" id="{00000000-0008-0000-0800-0000B34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5565" y="6264402"/>
          <a:ext cx="792480" cy="709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100294</xdr:colOff>
      <xdr:row>88</xdr:row>
      <xdr:rowOff>8963</xdr:rowOff>
    </xdr:from>
    <xdr:to>
      <xdr:col>1</xdr:col>
      <xdr:colOff>1290368</xdr:colOff>
      <xdr:row>93</xdr:row>
      <xdr:rowOff>1118</xdr:rowOff>
    </xdr:to>
    <xdr:pic>
      <xdr:nvPicPr>
        <xdr:cNvPr id="19384" name="Рисунок 45">
          <a:extLst>
            <a:ext uri="{FF2B5EF4-FFF2-40B4-BE49-F238E27FC236}">
              <a16:creationId xmlns:a16="http://schemas.microsoft.com/office/drawing/2014/main" id="{00000000-0008-0000-0800-0000B84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4953" y="19462375"/>
          <a:ext cx="1190074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45945</xdr:colOff>
      <xdr:row>69</xdr:row>
      <xdr:rowOff>187698</xdr:rowOff>
    </xdr:from>
    <xdr:to>
      <xdr:col>1</xdr:col>
      <xdr:colOff>1410517</xdr:colOff>
      <xdr:row>76</xdr:row>
      <xdr:rowOff>37539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10604" y="8542804"/>
          <a:ext cx="1364572" cy="1167653"/>
        </a:xfrm>
        <a:prstGeom prst="rect">
          <a:avLst/>
        </a:prstGeom>
      </xdr:spPr>
    </xdr:pic>
    <xdr:clientData/>
  </xdr:twoCellAnchor>
  <xdr:twoCellAnchor>
    <xdr:from>
      <xdr:col>11</xdr:col>
      <xdr:colOff>142875</xdr:colOff>
      <xdr:row>0</xdr:row>
      <xdr:rowOff>85725</xdr:rowOff>
    </xdr:from>
    <xdr:to>
      <xdr:col>11</xdr:col>
      <xdr:colOff>428589</xdr:colOff>
      <xdr:row>0</xdr:row>
      <xdr:rowOff>390487</xdr:rowOff>
    </xdr:to>
    <xdr:pic>
      <xdr:nvPicPr>
        <xdr:cNvPr id="48" name="Рисунок 4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49025" y="85725"/>
          <a:ext cx="285714" cy="304762"/>
        </a:xfrm>
        <a:prstGeom prst="rect">
          <a:avLst/>
        </a:prstGeom>
      </xdr:spPr>
    </xdr:pic>
    <xdr:clientData/>
  </xdr:twoCellAnchor>
  <xdr:twoCellAnchor>
    <xdr:from>
      <xdr:col>1</xdr:col>
      <xdr:colOff>52234</xdr:colOff>
      <xdr:row>39</xdr:row>
      <xdr:rowOff>27456</xdr:rowOff>
    </xdr:from>
    <xdr:to>
      <xdr:col>1</xdr:col>
      <xdr:colOff>1351288</xdr:colOff>
      <xdr:row>45</xdr:row>
      <xdr:rowOff>17930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1509" y="14476881"/>
          <a:ext cx="1299054" cy="1133474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266701</xdr:colOff>
      <xdr:row>0</xdr:row>
      <xdr:rowOff>0</xdr:rowOff>
    </xdr:from>
    <xdr:to>
      <xdr:col>5</xdr:col>
      <xdr:colOff>238125</xdr:colOff>
      <xdr:row>1</xdr:row>
      <xdr:rowOff>1190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3226" y="0"/>
          <a:ext cx="1543049" cy="4964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</xdr:row>
      <xdr:rowOff>142876</xdr:rowOff>
    </xdr:from>
    <xdr:to>
      <xdr:col>1</xdr:col>
      <xdr:colOff>631072</xdr:colOff>
      <xdr:row>8</xdr:row>
      <xdr:rowOff>19050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6" y="1485901"/>
          <a:ext cx="497721" cy="82867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3</xdr:row>
      <xdr:rowOff>142875</xdr:rowOff>
    </xdr:from>
    <xdr:to>
      <xdr:col>1</xdr:col>
      <xdr:colOff>1218273</xdr:colOff>
      <xdr:row>8</xdr:row>
      <xdr:rowOff>9525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33650" y="1485900"/>
          <a:ext cx="503898" cy="819150"/>
        </a:xfrm>
        <a:prstGeom prst="rect">
          <a:avLst/>
        </a:prstGeom>
      </xdr:spPr>
    </xdr:pic>
    <xdr:clientData/>
  </xdr:twoCellAnchor>
  <xdr:oneCellAnchor>
    <xdr:from>
      <xdr:col>1</xdr:col>
      <xdr:colOff>438150</xdr:colOff>
      <xdr:row>10</xdr:row>
      <xdr:rowOff>28576</xdr:rowOff>
    </xdr:from>
    <xdr:ext cx="406536" cy="4953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7425" y="9725026"/>
          <a:ext cx="406536" cy="495300"/>
        </a:xfrm>
        <a:prstGeom prst="rect">
          <a:avLst/>
        </a:prstGeom>
      </xdr:spPr>
    </xdr:pic>
    <xdr:clientData/>
  </xdr:oneCellAnchor>
  <xdr:oneCellAnchor>
    <xdr:from>
      <xdr:col>1</xdr:col>
      <xdr:colOff>485775</xdr:colOff>
      <xdr:row>12</xdr:row>
      <xdr:rowOff>19050</xdr:rowOff>
    </xdr:from>
    <xdr:ext cx="304800" cy="500474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5050" y="10115550"/>
          <a:ext cx="304800" cy="500474"/>
        </a:xfrm>
        <a:prstGeom prst="rect">
          <a:avLst/>
        </a:prstGeom>
      </xdr:spPr>
    </xdr:pic>
    <xdr:clientData/>
  </xdr:oneCellAnchor>
  <xdr:oneCellAnchor>
    <xdr:from>
      <xdr:col>1</xdr:col>
      <xdr:colOff>385483</xdr:colOff>
      <xdr:row>51</xdr:row>
      <xdr:rowOff>17929</xdr:rowOff>
    </xdr:from>
    <xdr:ext cx="573742" cy="517623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4758" y="10514479"/>
          <a:ext cx="573742" cy="517623"/>
        </a:xfrm>
        <a:prstGeom prst="rect">
          <a:avLst/>
        </a:prstGeom>
      </xdr:spPr>
    </xdr:pic>
    <xdr:clientData/>
  </xdr:oneCellAnchor>
  <xdr:oneCellAnchor>
    <xdr:from>
      <xdr:col>1</xdr:col>
      <xdr:colOff>313768</xdr:colOff>
      <xdr:row>103</xdr:row>
      <xdr:rowOff>17930</xdr:rowOff>
    </xdr:from>
    <xdr:ext cx="688752" cy="499783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3043" y="10914530"/>
          <a:ext cx="688752" cy="499783"/>
        </a:xfrm>
        <a:prstGeom prst="rect">
          <a:avLst/>
        </a:prstGeom>
      </xdr:spPr>
    </xdr:pic>
    <xdr:clientData/>
  </xdr:oneCellAnchor>
  <xdr:twoCellAnchor>
    <xdr:from>
      <xdr:col>1</xdr:col>
      <xdr:colOff>352425</xdr:colOff>
      <xdr:row>99</xdr:row>
      <xdr:rowOff>19051</xdr:rowOff>
    </xdr:from>
    <xdr:to>
      <xdr:col>1</xdr:col>
      <xdr:colOff>1038225</xdr:colOff>
      <xdr:row>101</xdr:row>
      <xdr:rowOff>182423</xdr:rowOff>
    </xdr:to>
    <xdr:pic>
      <xdr:nvPicPr>
        <xdr:cNvPr id="17" name="Рисунок 45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71700" y="20259676"/>
          <a:ext cx="685800" cy="5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n/AppData/Local/Microsoft/Windows/INetCache/Content.Outlook/J0LMJVE9/&#1055;&#1088;&#1072;&#1081;&#1089;-&#1083;&#1080;&#1089;&#1090;_&#1041;&#1083;&#1072;&#1085;&#1082;_&#1048;&#1088;&#1073;&#1080;&#1089;%20&#1085;&#1072;%207%20&#1086;&#1082;&#1090;&#1103;&#1073;&#1088;&#1103;%202025&#1075;._&#1040;&#1076;&#1072;&#108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рзина"/>
      <sheetName val="Новости"/>
      <sheetName val="Прайс-лист общий"/>
      <sheetName val="B2B"/>
      <sheetName val="Ручки РЕНЦ"/>
      <sheetName val="Ручки PUERTO"/>
      <sheetName val="Ручки TIXX"/>
      <sheetName val="Ручки Италия"/>
      <sheetName val="Завертки и накладки"/>
      <sheetName val="Петли"/>
      <sheetName val="Механизмы"/>
      <sheetName val="Раздвижные системы"/>
      <sheetName val="Цилиндры"/>
      <sheetName val="Фурнитура прочая"/>
      <sheetName val="Уценка"/>
      <sheetName val="Цвета"/>
      <sheetName val="Фото"/>
    </sheetNames>
    <sheetDataSet>
      <sheetData sheetId="0"/>
      <sheetData sheetId="1"/>
      <sheetData sheetId="2">
        <row r="6">
          <cell r="F6" t="str">
            <v>I 
(до 20 т.р.)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irbis-td.ru/upload/iblock/7a2/qjoxxufsrzuk0aoxadh01xzdqm0fokny.png" TargetMode="External"/><Relationship Id="rId13" Type="http://schemas.openxmlformats.org/officeDocument/2006/relationships/hyperlink" Target="https://irbis-td.ru/upload/iblock/b4a/wqpj0g10luiygeiq9uc794g119v51m58.jpg" TargetMode="External"/><Relationship Id="rId3" Type="http://schemas.openxmlformats.org/officeDocument/2006/relationships/hyperlink" Target="https://irbis-td.ru/upload/iblock/dce/kgb5uxp7zkmo2y94i42lzh09sy7pzj5e.jpg" TargetMode="External"/><Relationship Id="rId7" Type="http://schemas.openxmlformats.org/officeDocument/2006/relationships/hyperlink" Target="https://irbis-td.ru/upload/iblock/f60/xhhhpl316hjd17e8asz92ifqmxs0n5zy.png" TargetMode="External"/><Relationship Id="rId12" Type="http://schemas.openxmlformats.org/officeDocument/2006/relationships/hyperlink" Target="https://irbis-td.ru/upload/iblock/ad0/4v5xtt9er7af0tox66kmvvd0ub03mj8a.png" TargetMode="External"/><Relationship Id="rId2" Type="http://schemas.openxmlformats.org/officeDocument/2006/relationships/hyperlink" Target="https://irbis-td.ru/upload/iblock/e03/52i2eg8przoti9e82ks67cezg1wy5czs.png" TargetMode="External"/><Relationship Id="rId1" Type="http://schemas.openxmlformats.org/officeDocument/2006/relationships/hyperlink" Target="https://irbis-td.ru/upload/iblock/4c7/3q3m57qvob4t10al616chyckb4fartlt.png" TargetMode="External"/><Relationship Id="rId6" Type="http://schemas.openxmlformats.org/officeDocument/2006/relationships/hyperlink" Target="https://irbis-td.ru/upload/iblock/9d1/nlqeq1j7fdzrrftbjvq3s0wlgjx4ve5y.png" TargetMode="External"/><Relationship Id="rId11" Type="http://schemas.openxmlformats.org/officeDocument/2006/relationships/hyperlink" Target="https://irbis-td.ru/upload/iblock/4e8/5e4lmcavprsgh4w18fguoo8jotxg8njm.png" TargetMode="External"/><Relationship Id="rId5" Type="http://schemas.openxmlformats.org/officeDocument/2006/relationships/hyperlink" Target="https://irbis-td.ru/upload/iblock/65f/dysq69n4crhbshhv4ht1un4zulffcr0l.png" TargetMode="External"/><Relationship Id="rId10" Type="http://schemas.openxmlformats.org/officeDocument/2006/relationships/hyperlink" Target="https://irbis-td.ru/upload/iblock/90f/quiqinx1hqtojzxt2bi1bkmsblnorkva.png" TargetMode="External"/><Relationship Id="rId4" Type="http://schemas.openxmlformats.org/officeDocument/2006/relationships/hyperlink" Target="https://irbis-td.ru/upload/iblock/9aa/xr6dfzxpe7giu5403b4473h1bs54scd8.jpg" TargetMode="External"/><Relationship Id="rId9" Type="http://schemas.openxmlformats.org/officeDocument/2006/relationships/hyperlink" Target="https://irbis-td.ru/upload/iblock/ca7/83cdtbcedybj0t1m8m6lton4xqn0ugjp.p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E68E94"/>
    <pageSetUpPr fitToPage="1"/>
  </sheetPr>
  <dimension ref="A1:K1742"/>
  <sheetViews>
    <sheetView showGridLines="0" showZeros="0" zoomScaleNormal="100" zoomScaleSheetLayoutView="50" workbookViewId="0">
      <pane ySplit="6" topLeftCell="A7" activePane="bottomLeft" state="frozen"/>
      <selection sqref="A1:M2"/>
      <selection pane="bottomLeft" activeCell="E7" sqref="E7"/>
    </sheetView>
  </sheetViews>
  <sheetFormatPr defaultColWidth="11.42578125" defaultRowHeight="15"/>
  <cols>
    <col min="1" max="1" width="28.7109375" style="15" customWidth="1"/>
    <col min="2" max="2" width="83.7109375" style="15" customWidth="1"/>
    <col min="3" max="3" width="20.28515625" style="116" customWidth="1"/>
    <col min="4" max="4" width="13.28515625" style="279" customWidth="1"/>
    <col min="5" max="5" width="30.7109375" style="281" customWidth="1"/>
    <col min="6" max="6" width="22.7109375" style="119" hidden="1" customWidth="1"/>
    <col min="7" max="7" width="17.28515625" style="118" hidden="1" customWidth="1"/>
    <col min="8" max="8" width="9.28515625" style="3" hidden="1" customWidth="1"/>
    <col min="9" max="10" width="11.42578125" style="3" customWidth="1"/>
    <col min="11" max="16384" width="11.42578125" style="3"/>
  </cols>
  <sheetData>
    <row r="1" spans="1:11" s="314" customFormat="1" ht="18.75" hidden="1" customHeight="1" thickBot="1">
      <c r="A1" s="309" t="s">
        <v>0</v>
      </c>
      <c r="B1" s="15"/>
      <c r="C1" s="310"/>
      <c r="D1" s="311" t="s">
        <v>4931</v>
      </c>
      <c r="E1" s="312"/>
      <c r="F1" s="313" t="str">
        <f>'[1]Прайс-лист общий'!F6</f>
        <v>I 
(до 20 т.р.)</v>
      </c>
      <c r="G1" s="313">
        <v>20000</v>
      </c>
      <c r="I1" s="314" t="s">
        <v>4932</v>
      </c>
      <c r="K1" s="315"/>
    </row>
    <row r="2" spans="1:11" ht="20.25" customHeight="1">
      <c r="A2" s="110"/>
      <c r="B2" s="333" t="s">
        <v>1907</v>
      </c>
      <c r="C2" s="129"/>
      <c r="D2" s="271"/>
      <c r="E2" s="272"/>
      <c r="F2" s="103" t="str">
        <f>'Прайс-лист общий'!F6</f>
        <v>I 
(до 20 т.р.)</v>
      </c>
      <c r="G2" s="103">
        <v>20000</v>
      </c>
      <c r="K2" s="112"/>
    </row>
    <row r="3" spans="1:11" s="112" customFormat="1" ht="15.75">
      <c r="A3" s="111"/>
      <c r="B3" s="333"/>
      <c r="C3" s="129" t="s">
        <v>1908</v>
      </c>
      <c r="D3" s="273"/>
      <c r="E3" s="272">
        <f ca="1">IFERROR(SUM(F7:F1338)-E4,0)</f>
        <v>0</v>
      </c>
      <c r="F3" s="103" t="str">
        <f>'Прайс-лист общий'!G6</f>
        <v>II 
(от 20 т.р.)</v>
      </c>
      <c r="G3" s="103">
        <v>200000</v>
      </c>
    </row>
    <row r="4" spans="1:11" s="112" customFormat="1" ht="19.5">
      <c r="A4" s="111"/>
      <c r="B4" s="333"/>
      <c r="C4" s="128" t="s">
        <v>1910</v>
      </c>
      <c r="D4" s="274"/>
      <c r="E4" s="275" t="str">
        <f ca="1">IF(SUM(E7:E1741)&lt;1,"Пусто",SUM(E7:E1741))</f>
        <v>Пусто</v>
      </c>
      <c r="F4" s="103" t="str">
        <f>'Прайс-лист общий'!H6</f>
        <v>III 
(от 200 т.р.)</v>
      </c>
      <c r="G4" s="103">
        <v>500000</v>
      </c>
    </row>
    <row r="5" spans="1:11" s="112" customFormat="1" ht="25.5" customHeight="1">
      <c r="A5" s="111"/>
      <c r="B5" s="334"/>
      <c r="C5" s="283" t="s">
        <v>219</v>
      </c>
      <c r="D5" s="282"/>
      <c r="E5" s="284" t="str">
        <f>'Прайс-лист общий'!$I$5</f>
        <v>III 
(от 200 т.р.)</v>
      </c>
      <c r="F5" s="103" t="str">
        <f>'Прайс-лист общий'!I6</f>
        <v>IV 
(от 500 т.р.)</v>
      </c>
      <c r="G5" s="103"/>
    </row>
    <row r="6" spans="1:11" s="2" customFormat="1" ht="37.5" customHeight="1">
      <c r="A6" s="157" t="s">
        <v>0</v>
      </c>
      <c r="B6" s="157" t="s">
        <v>1</v>
      </c>
      <c r="C6" s="157" t="s">
        <v>117</v>
      </c>
      <c r="D6" s="157" t="s">
        <v>1909</v>
      </c>
      <c r="E6" s="157" t="s">
        <v>1911</v>
      </c>
      <c r="F6" s="2" t="s">
        <v>1201</v>
      </c>
      <c r="G6" s="2" t="s">
        <v>1200</v>
      </c>
      <c r="H6" s="2" t="s">
        <v>1199</v>
      </c>
      <c r="K6" s="112"/>
    </row>
    <row r="7" spans="1:11" s="1" customFormat="1" ht="12">
      <c r="A7" s="8" t="str">
        <f ca="1">IFERROR(INDIRECT("'Прайс-лист общий'!A"&amp;$G7,TRUE),"")</f>
        <v/>
      </c>
      <c r="B7" s="8" t="str">
        <f ca="1">IFERROR(INDIRECT("'Прайс-лист общий'!B"&amp;$G7,TRUE),"")</f>
        <v/>
      </c>
      <c r="C7" s="8" t="str">
        <f ca="1">IFERROR(INDIRECT("'Прайс-лист общий'!p"&amp;$G7,TRUE),"")</f>
        <v/>
      </c>
      <c r="D7" s="276" t="str">
        <f ca="1">IFERROR(INDIRECT("'Прайс-лист общий'!q"&amp;$G7,TRUE),"")</f>
        <v/>
      </c>
      <c r="E7" s="161" t="str">
        <f ca="1">IFERROR(INDIRECT("'Прайс-лист общий'!r"&amp;$G7,TRUE),"")</f>
        <v/>
      </c>
      <c r="F7" s="8" t="str">
        <f ca="1">IFERROR(INDIRECT("'Прайс-лист общий'!f"&amp;$G7,TRUE)*D7,"")</f>
        <v/>
      </c>
      <c r="G7" s="1" t="str">
        <f ca="1">IFERROR(SMALL(H:H,ROW(H1)),"")</f>
        <v/>
      </c>
      <c r="H7" s="1" t="str">
        <f ca="1">IF(INDIRECT("'Прайс-лист общий'!q"&amp;ROW(H8),TRUE)&gt;0,ROW(H8),"")</f>
        <v/>
      </c>
    </row>
    <row r="8" spans="1:11" s="1" customFormat="1" ht="12">
      <c r="A8" s="8" t="str">
        <f ca="1">IFERROR(INDIRECT("'Прайс-лист общий'!A"&amp;$G8,TRUE),"")</f>
        <v/>
      </c>
      <c r="B8" s="8" t="str">
        <f t="shared" ref="B8:B71" ca="1" si="0">IFERROR(INDIRECT("'Прайс-лист общий'!B"&amp;$G8,TRUE),"")</f>
        <v/>
      </c>
      <c r="C8" s="8" t="str">
        <f t="shared" ref="C8:C71" ca="1" si="1">IFERROR(INDIRECT("'Прайс-лист общий'!p"&amp;$G8,TRUE),"")</f>
        <v/>
      </c>
      <c r="D8" s="276" t="str">
        <f t="shared" ref="D8:D71" ca="1" si="2">IFERROR(INDIRECT("'Прайс-лист общий'!q"&amp;$G8,TRUE),"")</f>
        <v/>
      </c>
      <c r="E8" s="161" t="str">
        <f t="shared" ref="E8:E71" ca="1" si="3">IFERROR(INDIRECT("'Прайс-лист общий'!r"&amp;$G8,TRUE),"")</f>
        <v/>
      </c>
      <c r="F8" s="8" t="str">
        <f t="shared" ref="F8:F71" ca="1" si="4">IFERROR(INDIRECT("'Прайс-лист общий'!f"&amp;$G8,TRUE)*D8,"")</f>
        <v/>
      </c>
      <c r="G8" s="1" t="str">
        <f t="shared" ref="G8:G71" ca="1" si="5">IFERROR(SMALL(H:H,ROW(H2)),"")</f>
        <v/>
      </c>
      <c r="H8" s="1" t="str">
        <f t="shared" ref="H8:H71" ca="1" si="6">IF(INDIRECT("'Прайс-лист общий'!q"&amp;ROW(H9),TRUE)&gt;0,ROW(H9),"")</f>
        <v/>
      </c>
    </row>
    <row r="9" spans="1:11" s="1" customFormat="1" ht="12">
      <c r="A9" s="8" t="str">
        <f ca="1">IFERROR(INDIRECT("'Прайс-лист общий'!A"&amp;$G9,TRUE),"")</f>
        <v/>
      </c>
      <c r="B9" s="8" t="str">
        <f t="shared" ca="1" si="0"/>
        <v/>
      </c>
      <c r="C9" s="8" t="str">
        <f t="shared" ca="1" si="1"/>
        <v/>
      </c>
      <c r="D9" s="276" t="str">
        <f t="shared" ca="1" si="2"/>
        <v/>
      </c>
      <c r="E9" s="161" t="str">
        <f t="shared" ca="1" si="3"/>
        <v/>
      </c>
      <c r="F9" s="8" t="str">
        <f t="shared" ca="1" si="4"/>
        <v/>
      </c>
      <c r="G9" s="1" t="str">
        <f t="shared" ca="1" si="5"/>
        <v/>
      </c>
      <c r="H9" s="1" t="str">
        <f t="shared" ca="1" si="6"/>
        <v/>
      </c>
    </row>
    <row r="10" spans="1:11" s="1" customFormat="1" ht="12">
      <c r="A10" s="8" t="str">
        <f t="shared" ref="A10:A71" ca="1" si="7">IFERROR(INDIRECT("'Прайс-лист общий'!A"&amp;$G10,TRUE),"")</f>
        <v/>
      </c>
      <c r="B10" s="8" t="str">
        <f t="shared" ca="1" si="0"/>
        <v/>
      </c>
      <c r="C10" s="8" t="str">
        <f t="shared" ca="1" si="1"/>
        <v/>
      </c>
      <c r="D10" s="276" t="str">
        <f t="shared" ca="1" si="2"/>
        <v/>
      </c>
      <c r="E10" s="161" t="str">
        <f t="shared" ca="1" si="3"/>
        <v/>
      </c>
      <c r="F10" s="8" t="str">
        <f t="shared" ca="1" si="4"/>
        <v/>
      </c>
      <c r="G10" s="1" t="str">
        <f t="shared" ca="1" si="5"/>
        <v/>
      </c>
      <c r="H10" s="1" t="str">
        <f t="shared" ca="1" si="6"/>
        <v/>
      </c>
    </row>
    <row r="11" spans="1:11" s="1" customFormat="1" ht="12">
      <c r="A11" s="8" t="str">
        <f t="shared" ca="1" si="7"/>
        <v/>
      </c>
      <c r="B11" s="8" t="str">
        <f t="shared" ca="1" si="0"/>
        <v/>
      </c>
      <c r="C11" s="8" t="str">
        <f t="shared" ca="1" si="1"/>
        <v/>
      </c>
      <c r="D11" s="276" t="str">
        <f t="shared" ca="1" si="2"/>
        <v/>
      </c>
      <c r="E11" s="161" t="str">
        <f t="shared" ca="1" si="3"/>
        <v/>
      </c>
      <c r="F11" s="8" t="str">
        <f t="shared" ca="1" si="4"/>
        <v/>
      </c>
      <c r="G11" s="1" t="str">
        <f t="shared" ca="1" si="5"/>
        <v/>
      </c>
      <c r="H11" s="1" t="str">
        <f t="shared" ca="1" si="6"/>
        <v/>
      </c>
    </row>
    <row r="12" spans="1:11" s="1" customFormat="1" ht="12">
      <c r="A12" s="8" t="str">
        <f t="shared" ca="1" si="7"/>
        <v/>
      </c>
      <c r="B12" s="8" t="str">
        <f t="shared" ca="1" si="0"/>
        <v/>
      </c>
      <c r="C12" s="8" t="str">
        <f t="shared" ca="1" si="1"/>
        <v/>
      </c>
      <c r="D12" s="276" t="str">
        <f t="shared" ca="1" si="2"/>
        <v/>
      </c>
      <c r="E12" s="161" t="str">
        <f t="shared" ca="1" si="3"/>
        <v/>
      </c>
      <c r="F12" s="8" t="str">
        <f t="shared" ca="1" si="4"/>
        <v/>
      </c>
      <c r="G12" s="1" t="str">
        <f t="shared" ca="1" si="5"/>
        <v/>
      </c>
      <c r="H12" s="1" t="str">
        <f t="shared" ca="1" si="6"/>
        <v/>
      </c>
    </row>
    <row r="13" spans="1:11" s="1" customFormat="1" ht="12">
      <c r="A13" s="8" t="str">
        <f t="shared" ca="1" si="7"/>
        <v/>
      </c>
      <c r="B13" s="8" t="str">
        <f t="shared" ca="1" si="0"/>
        <v/>
      </c>
      <c r="C13" s="8" t="str">
        <f t="shared" ca="1" si="1"/>
        <v/>
      </c>
      <c r="D13" s="276" t="str">
        <f t="shared" ca="1" si="2"/>
        <v/>
      </c>
      <c r="E13" s="161" t="str">
        <f t="shared" ca="1" si="3"/>
        <v/>
      </c>
      <c r="F13" s="8" t="str">
        <f t="shared" ca="1" si="4"/>
        <v/>
      </c>
      <c r="G13" s="1" t="str">
        <f t="shared" ca="1" si="5"/>
        <v/>
      </c>
      <c r="H13" s="1" t="str">
        <f t="shared" ca="1" si="6"/>
        <v/>
      </c>
    </row>
    <row r="14" spans="1:11" s="1" customFormat="1" ht="12">
      <c r="A14" s="8" t="str">
        <f t="shared" ca="1" si="7"/>
        <v/>
      </c>
      <c r="B14" s="8" t="str">
        <f t="shared" ca="1" si="0"/>
        <v/>
      </c>
      <c r="C14" s="8" t="str">
        <f t="shared" ca="1" si="1"/>
        <v/>
      </c>
      <c r="D14" s="276" t="str">
        <f t="shared" ca="1" si="2"/>
        <v/>
      </c>
      <c r="E14" s="161" t="str">
        <f t="shared" ca="1" si="3"/>
        <v/>
      </c>
      <c r="F14" s="8" t="str">
        <f t="shared" ca="1" si="4"/>
        <v/>
      </c>
      <c r="G14" s="1" t="str">
        <f t="shared" ca="1" si="5"/>
        <v/>
      </c>
      <c r="H14" s="1" t="str">
        <f t="shared" ca="1" si="6"/>
        <v/>
      </c>
    </row>
    <row r="15" spans="1:11" s="1" customFormat="1" ht="12">
      <c r="A15" s="8" t="str">
        <f t="shared" ca="1" si="7"/>
        <v/>
      </c>
      <c r="B15" s="8" t="str">
        <f t="shared" ca="1" si="0"/>
        <v/>
      </c>
      <c r="C15" s="8" t="str">
        <f t="shared" ca="1" si="1"/>
        <v/>
      </c>
      <c r="D15" s="276" t="str">
        <f t="shared" ca="1" si="2"/>
        <v/>
      </c>
      <c r="E15" s="161" t="str">
        <f t="shared" ca="1" si="3"/>
        <v/>
      </c>
      <c r="F15" s="8" t="str">
        <f t="shared" ca="1" si="4"/>
        <v/>
      </c>
      <c r="G15" s="1" t="str">
        <f t="shared" ca="1" si="5"/>
        <v/>
      </c>
      <c r="H15" s="1" t="str">
        <f t="shared" ca="1" si="6"/>
        <v/>
      </c>
    </row>
    <row r="16" spans="1:11" s="1" customFormat="1" ht="12">
      <c r="A16" s="8" t="str">
        <f t="shared" ca="1" si="7"/>
        <v/>
      </c>
      <c r="B16" s="8" t="str">
        <f t="shared" ca="1" si="0"/>
        <v/>
      </c>
      <c r="C16" s="8" t="str">
        <f t="shared" ca="1" si="1"/>
        <v/>
      </c>
      <c r="D16" s="276" t="str">
        <f t="shared" ca="1" si="2"/>
        <v/>
      </c>
      <c r="E16" s="161" t="str">
        <f t="shared" ca="1" si="3"/>
        <v/>
      </c>
      <c r="F16" s="8" t="str">
        <f t="shared" ca="1" si="4"/>
        <v/>
      </c>
      <c r="G16" s="1" t="str">
        <f t="shared" ca="1" si="5"/>
        <v/>
      </c>
      <c r="H16" s="1" t="str">
        <f t="shared" ca="1" si="6"/>
        <v/>
      </c>
    </row>
    <row r="17" spans="1:8" s="1" customFormat="1" ht="12">
      <c r="A17" s="8" t="str">
        <f t="shared" ca="1" si="7"/>
        <v/>
      </c>
      <c r="B17" s="8" t="str">
        <f t="shared" ca="1" si="0"/>
        <v/>
      </c>
      <c r="C17" s="8" t="str">
        <f t="shared" ca="1" si="1"/>
        <v/>
      </c>
      <c r="D17" s="276" t="str">
        <f t="shared" ca="1" si="2"/>
        <v/>
      </c>
      <c r="E17" s="161" t="str">
        <f t="shared" ca="1" si="3"/>
        <v/>
      </c>
      <c r="F17" s="8" t="str">
        <f t="shared" ca="1" si="4"/>
        <v/>
      </c>
      <c r="G17" s="1" t="str">
        <f t="shared" ca="1" si="5"/>
        <v/>
      </c>
      <c r="H17" s="1" t="str">
        <f t="shared" ca="1" si="6"/>
        <v/>
      </c>
    </row>
    <row r="18" spans="1:8" s="1" customFormat="1" ht="12">
      <c r="A18" s="8" t="str">
        <f t="shared" ca="1" si="7"/>
        <v/>
      </c>
      <c r="B18" s="8" t="str">
        <f t="shared" ca="1" si="0"/>
        <v/>
      </c>
      <c r="C18" s="8" t="str">
        <f t="shared" ca="1" si="1"/>
        <v/>
      </c>
      <c r="D18" s="276" t="str">
        <f t="shared" ca="1" si="2"/>
        <v/>
      </c>
      <c r="E18" s="161" t="str">
        <f t="shared" ca="1" si="3"/>
        <v/>
      </c>
      <c r="F18" s="8" t="str">
        <f t="shared" ca="1" si="4"/>
        <v/>
      </c>
      <c r="G18" s="1" t="str">
        <f t="shared" ca="1" si="5"/>
        <v/>
      </c>
      <c r="H18" s="1" t="str">
        <f t="shared" ca="1" si="6"/>
        <v/>
      </c>
    </row>
    <row r="19" spans="1:8" s="1" customFormat="1" ht="12">
      <c r="A19" s="8" t="str">
        <f t="shared" ca="1" si="7"/>
        <v/>
      </c>
      <c r="B19" s="8" t="str">
        <f t="shared" ca="1" si="0"/>
        <v/>
      </c>
      <c r="C19" s="8" t="str">
        <f t="shared" ca="1" si="1"/>
        <v/>
      </c>
      <c r="D19" s="276" t="str">
        <f t="shared" ca="1" si="2"/>
        <v/>
      </c>
      <c r="E19" s="161" t="str">
        <f t="shared" ca="1" si="3"/>
        <v/>
      </c>
      <c r="F19" s="8" t="str">
        <f t="shared" ca="1" si="4"/>
        <v/>
      </c>
      <c r="G19" s="1" t="str">
        <f t="shared" ca="1" si="5"/>
        <v/>
      </c>
      <c r="H19" s="1" t="str">
        <f t="shared" ca="1" si="6"/>
        <v/>
      </c>
    </row>
    <row r="20" spans="1:8" s="1" customFormat="1" ht="12">
      <c r="A20" s="8" t="str">
        <f t="shared" ca="1" si="7"/>
        <v/>
      </c>
      <c r="B20" s="8" t="str">
        <f t="shared" ca="1" si="0"/>
        <v/>
      </c>
      <c r="C20" s="8" t="str">
        <f t="shared" ca="1" si="1"/>
        <v/>
      </c>
      <c r="D20" s="276" t="str">
        <f t="shared" ca="1" si="2"/>
        <v/>
      </c>
      <c r="E20" s="161" t="str">
        <f t="shared" ca="1" si="3"/>
        <v/>
      </c>
      <c r="F20" s="8" t="str">
        <f t="shared" ca="1" si="4"/>
        <v/>
      </c>
      <c r="G20" s="1" t="str">
        <f t="shared" ca="1" si="5"/>
        <v/>
      </c>
      <c r="H20" s="1" t="str">
        <f t="shared" ca="1" si="6"/>
        <v/>
      </c>
    </row>
    <row r="21" spans="1:8" s="1" customFormat="1" ht="12">
      <c r="A21" s="8" t="str">
        <f t="shared" ca="1" si="7"/>
        <v/>
      </c>
      <c r="B21" s="8" t="str">
        <f t="shared" ca="1" si="0"/>
        <v/>
      </c>
      <c r="C21" s="8" t="str">
        <f t="shared" ca="1" si="1"/>
        <v/>
      </c>
      <c r="D21" s="276" t="str">
        <f t="shared" ca="1" si="2"/>
        <v/>
      </c>
      <c r="E21" s="161" t="str">
        <f t="shared" ca="1" si="3"/>
        <v/>
      </c>
      <c r="F21" s="8" t="str">
        <f t="shared" ca="1" si="4"/>
        <v/>
      </c>
      <c r="G21" s="1" t="str">
        <f t="shared" ca="1" si="5"/>
        <v/>
      </c>
      <c r="H21" s="1" t="str">
        <f t="shared" ca="1" si="6"/>
        <v/>
      </c>
    </row>
    <row r="22" spans="1:8" s="1" customFormat="1" ht="12">
      <c r="A22" s="8" t="str">
        <f t="shared" ca="1" si="7"/>
        <v/>
      </c>
      <c r="B22" s="8" t="str">
        <f t="shared" ca="1" si="0"/>
        <v/>
      </c>
      <c r="C22" s="8" t="str">
        <f t="shared" ca="1" si="1"/>
        <v/>
      </c>
      <c r="D22" s="276" t="str">
        <f t="shared" ca="1" si="2"/>
        <v/>
      </c>
      <c r="E22" s="161" t="str">
        <f t="shared" ca="1" si="3"/>
        <v/>
      </c>
      <c r="F22" s="8" t="str">
        <f t="shared" ca="1" si="4"/>
        <v/>
      </c>
      <c r="G22" s="1" t="str">
        <f t="shared" ca="1" si="5"/>
        <v/>
      </c>
      <c r="H22" s="1" t="str">
        <f t="shared" ca="1" si="6"/>
        <v/>
      </c>
    </row>
    <row r="23" spans="1:8" s="1" customFormat="1" ht="12">
      <c r="A23" s="8" t="str">
        <f t="shared" ca="1" si="7"/>
        <v/>
      </c>
      <c r="B23" s="8" t="str">
        <f t="shared" ca="1" si="0"/>
        <v/>
      </c>
      <c r="C23" s="8" t="str">
        <f t="shared" ca="1" si="1"/>
        <v/>
      </c>
      <c r="D23" s="276" t="str">
        <f t="shared" ca="1" si="2"/>
        <v/>
      </c>
      <c r="E23" s="161" t="str">
        <f t="shared" ca="1" si="3"/>
        <v/>
      </c>
      <c r="F23" s="8" t="str">
        <f t="shared" ca="1" si="4"/>
        <v/>
      </c>
      <c r="G23" s="1" t="str">
        <f t="shared" ca="1" si="5"/>
        <v/>
      </c>
      <c r="H23" s="1" t="str">
        <f t="shared" ca="1" si="6"/>
        <v/>
      </c>
    </row>
    <row r="24" spans="1:8" s="1" customFormat="1" ht="12">
      <c r="A24" s="8" t="str">
        <f t="shared" ca="1" si="7"/>
        <v/>
      </c>
      <c r="B24" s="8" t="str">
        <f t="shared" ca="1" si="0"/>
        <v/>
      </c>
      <c r="C24" s="8" t="str">
        <f t="shared" ca="1" si="1"/>
        <v/>
      </c>
      <c r="D24" s="276" t="str">
        <f t="shared" ca="1" si="2"/>
        <v/>
      </c>
      <c r="E24" s="161" t="str">
        <f t="shared" ca="1" si="3"/>
        <v/>
      </c>
      <c r="F24" s="8" t="str">
        <f t="shared" ca="1" si="4"/>
        <v/>
      </c>
      <c r="G24" s="1" t="str">
        <f t="shared" ca="1" si="5"/>
        <v/>
      </c>
      <c r="H24" s="1" t="str">
        <f t="shared" ca="1" si="6"/>
        <v/>
      </c>
    </row>
    <row r="25" spans="1:8" s="1" customFormat="1" ht="12">
      <c r="A25" s="8" t="str">
        <f t="shared" ca="1" si="7"/>
        <v/>
      </c>
      <c r="B25" s="8" t="str">
        <f t="shared" ca="1" si="0"/>
        <v/>
      </c>
      <c r="C25" s="8" t="str">
        <f t="shared" ca="1" si="1"/>
        <v/>
      </c>
      <c r="D25" s="276" t="str">
        <f t="shared" ca="1" si="2"/>
        <v/>
      </c>
      <c r="E25" s="161" t="str">
        <f t="shared" ca="1" si="3"/>
        <v/>
      </c>
      <c r="F25" s="8" t="str">
        <f t="shared" ca="1" si="4"/>
        <v/>
      </c>
      <c r="G25" s="1" t="str">
        <f t="shared" ca="1" si="5"/>
        <v/>
      </c>
      <c r="H25" s="1" t="str">
        <f t="shared" ca="1" si="6"/>
        <v/>
      </c>
    </row>
    <row r="26" spans="1:8" s="1" customFormat="1" ht="12">
      <c r="A26" s="8" t="str">
        <f t="shared" ca="1" si="7"/>
        <v/>
      </c>
      <c r="B26" s="8" t="str">
        <f t="shared" ca="1" si="0"/>
        <v/>
      </c>
      <c r="C26" s="8" t="str">
        <f t="shared" ca="1" si="1"/>
        <v/>
      </c>
      <c r="D26" s="276" t="str">
        <f t="shared" ca="1" si="2"/>
        <v/>
      </c>
      <c r="E26" s="161" t="str">
        <f t="shared" ca="1" si="3"/>
        <v/>
      </c>
      <c r="F26" s="8" t="str">
        <f t="shared" ca="1" si="4"/>
        <v/>
      </c>
      <c r="G26" s="1" t="str">
        <f t="shared" ca="1" si="5"/>
        <v/>
      </c>
      <c r="H26" s="1" t="str">
        <f t="shared" ca="1" si="6"/>
        <v/>
      </c>
    </row>
    <row r="27" spans="1:8" s="1" customFormat="1" ht="12">
      <c r="A27" s="8" t="str">
        <f t="shared" ca="1" si="7"/>
        <v/>
      </c>
      <c r="B27" s="8" t="str">
        <f t="shared" ca="1" si="0"/>
        <v/>
      </c>
      <c r="C27" s="8" t="str">
        <f t="shared" ca="1" si="1"/>
        <v/>
      </c>
      <c r="D27" s="276" t="str">
        <f t="shared" ca="1" si="2"/>
        <v/>
      </c>
      <c r="E27" s="161" t="str">
        <f t="shared" ca="1" si="3"/>
        <v/>
      </c>
      <c r="F27" s="8" t="str">
        <f t="shared" ca="1" si="4"/>
        <v/>
      </c>
      <c r="G27" s="1" t="str">
        <f t="shared" ca="1" si="5"/>
        <v/>
      </c>
      <c r="H27" s="1" t="str">
        <f t="shared" ca="1" si="6"/>
        <v/>
      </c>
    </row>
    <row r="28" spans="1:8" s="1" customFormat="1" ht="12">
      <c r="A28" s="8" t="str">
        <f t="shared" ca="1" si="7"/>
        <v/>
      </c>
      <c r="B28" s="8" t="str">
        <f t="shared" ca="1" si="0"/>
        <v/>
      </c>
      <c r="C28" s="8" t="str">
        <f t="shared" ca="1" si="1"/>
        <v/>
      </c>
      <c r="D28" s="276" t="str">
        <f t="shared" ca="1" si="2"/>
        <v/>
      </c>
      <c r="E28" s="161" t="str">
        <f t="shared" ca="1" si="3"/>
        <v/>
      </c>
      <c r="F28" s="8" t="str">
        <f t="shared" ca="1" si="4"/>
        <v/>
      </c>
      <c r="G28" s="1" t="str">
        <f t="shared" ca="1" si="5"/>
        <v/>
      </c>
      <c r="H28" s="1" t="str">
        <f t="shared" ca="1" si="6"/>
        <v/>
      </c>
    </row>
    <row r="29" spans="1:8" s="1" customFormat="1" ht="12">
      <c r="A29" s="8" t="str">
        <f t="shared" ca="1" si="7"/>
        <v/>
      </c>
      <c r="B29" s="8" t="str">
        <f t="shared" ca="1" si="0"/>
        <v/>
      </c>
      <c r="C29" s="8" t="str">
        <f t="shared" ca="1" si="1"/>
        <v/>
      </c>
      <c r="D29" s="276" t="str">
        <f t="shared" ca="1" si="2"/>
        <v/>
      </c>
      <c r="E29" s="161" t="str">
        <f t="shared" ca="1" si="3"/>
        <v/>
      </c>
      <c r="F29" s="8" t="str">
        <f t="shared" ca="1" si="4"/>
        <v/>
      </c>
      <c r="G29" s="1" t="str">
        <f t="shared" ca="1" si="5"/>
        <v/>
      </c>
      <c r="H29" s="1" t="str">
        <f t="shared" ca="1" si="6"/>
        <v/>
      </c>
    </row>
    <row r="30" spans="1:8" s="1" customFormat="1" ht="12">
      <c r="A30" s="8" t="str">
        <f t="shared" ca="1" si="7"/>
        <v/>
      </c>
      <c r="B30" s="8" t="str">
        <f t="shared" ca="1" si="0"/>
        <v/>
      </c>
      <c r="C30" s="8" t="str">
        <f t="shared" ca="1" si="1"/>
        <v/>
      </c>
      <c r="D30" s="276" t="str">
        <f t="shared" ca="1" si="2"/>
        <v/>
      </c>
      <c r="E30" s="161" t="str">
        <f t="shared" ca="1" si="3"/>
        <v/>
      </c>
      <c r="F30" s="8" t="str">
        <f t="shared" ca="1" si="4"/>
        <v/>
      </c>
      <c r="G30" s="1" t="str">
        <f t="shared" ca="1" si="5"/>
        <v/>
      </c>
      <c r="H30" s="1" t="str">
        <f t="shared" ca="1" si="6"/>
        <v/>
      </c>
    </row>
    <row r="31" spans="1:8" s="1" customFormat="1" ht="12">
      <c r="A31" s="8" t="str">
        <f t="shared" ca="1" si="7"/>
        <v/>
      </c>
      <c r="B31" s="8" t="str">
        <f t="shared" ca="1" si="0"/>
        <v/>
      </c>
      <c r="C31" s="8" t="str">
        <f t="shared" ca="1" si="1"/>
        <v/>
      </c>
      <c r="D31" s="276" t="str">
        <f t="shared" ca="1" si="2"/>
        <v/>
      </c>
      <c r="E31" s="161" t="str">
        <f t="shared" ca="1" si="3"/>
        <v/>
      </c>
      <c r="F31" s="8" t="str">
        <f t="shared" ca="1" si="4"/>
        <v/>
      </c>
      <c r="G31" s="1" t="str">
        <f t="shared" ca="1" si="5"/>
        <v/>
      </c>
      <c r="H31" s="1" t="str">
        <f t="shared" ca="1" si="6"/>
        <v/>
      </c>
    </row>
    <row r="32" spans="1:8">
      <c r="A32" s="8" t="str">
        <f t="shared" ca="1" si="7"/>
        <v/>
      </c>
      <c r="B32" s="8" t="str">
        <f t="shared" ca="1" si="0"/>
        <v/>
      </c>
      <c r="C32" s="8" t="str">
        <f t="shared" ca="1" si="1"/>
        <v/>
      </c>
      <c r="D32" s="276" t="str">
        <f t="shared" ca="1" si="2"/>
        <v/>
      </c>
      <c r="E32" s="161" t="str">
        <f t="shared" ca="1" si="3"/>
        <v/>
      </c>
      <c r="F32" s="8" t="str">
        <f t="shared" ca="1" si="4"/>
        <v/>
      </c>
      <c r="G32" s="1" t="str">
        <f t="shared" ca="1" si="5"/>
        <v/>
      </c>
      <c r="H32" s="1" t="str">
        <f t="shared" ca="1" si="6"/>
        <v/>
      </c>
    </row>
    <row r="33" spans="1:8">
      <c r="A33" s="8" t="str">
        <f t="shared" ca="1" si="7"/>
        <v/>
      </c>
      <c r="B33" s="8" t="str">
        <f t="shared" ca="1" si="0"/>
        <v/>
      </c>
      <c r="C33" s="8" t="str">
        <f t="shared" ca="1" si="1"/>
        <v/>
      </c>
      <c r="D33" s="276" t="str">
        <f t="shared" ca="1" si="2"/>
        <v/>
      </c>
      <c r="E33" s="161" t="str">
        <f t="shared" ca="1" si="3"/>
        <v/>
      </c>
      <c r="F33" s="8" t="str">
        <f t="shared" ca="1" si="4"/>
        <v/>
      </c>
      <c r="G33" s="1" t="str">
        <f t="shared" ca="1" si="5"/>
        <v/>
      </c>
      <c r="H33" s="1" t="str">
        <f t="shared" ca="1" si="6"/>
        <v/>
      </c>
    </row>
    <row r="34" spans="1:8">
      <c r="A34" s="8" t="str">
        <f t="shared" ca="1" si="7"/>
        <v/>
      </c>
      <c r="B34" s="8" t="str">
        <f t="shared" ca="1" si="0"/>
        <v/>
      </c>
      <c r="C34" s="8" t="str">
        <f t="shared" ca="1" si="1"/>
        <v/>
      </c>
      <c r="D34" s="276" t="str">
        <f t="shared" ca="1" si="2"/>
        <v/>
      </c>
      <c r="E34" s="161" t="str">
        <f t="shared" ca="1" si="3"/>
        <v/>
      </c>
      <c r="F34" s="8" t="str">
        <f t="shared" ca="1" si="4"/>
        <v/>
      </c>
      <c r="G34" s="1" t="str">
        <f t="shared" ca="1" si="5"/>
        <v/>
      </c>
      <c r="H34" s="1" t="str">
        <f t="shared" ca="1" si="6"/>
        <v/>
      </c>
    </row>
    <row r="35" spans="1:8">
      <c r="A35" s="8" t="str">
        <f t="shared" ca="1" si="7"/>
        <v/>
      </c>
      <c r="B35" s="8" t="str">
        <f t="shared" ca="1" si="0"/>
        <v/>
      </c>
      <c r="C35" s="8" t="str">
        <f t="shared" ca="1" si="1"/>
        <v/>
      </c>
      <c r="D35" s="276" t="str">
        <f t="shared" ca="1" si="2"/>
        <v/>
      </c>
      <c r="E35" s="161" t="str">
        <f t="shared" ca="1" si="3"/>
        <v/>
      </c>
      <c r="F35" s="8" t="str">
        <f t="shared" ca="1" si="4"/>
        <v/>
      </c>
      <c r="G35" s="1" t="str">
        <f t="shared" ca="1" si="5"/>
        <v/>
      </c>
      <c r="H35" s="1" t="str">
        <f t="shared" ca="1" si="6"/>
        <v/>
      </c>
    </row>
    <row r="36" spans="1:8">
      <c r="A36" s="8" t="str">
        <f t="shared" ca="1" si="7"/>
        <v/>
      </c>
      <c r="B36" s="8" t="str">
        <f t="shared" ca="1" si="0"/>
        <v/>
      </c>
      <c r="C36" s="8" t="str">
        <f t="shared" ca="1" si="1"/>
        <v/>
      </c>
      <c r="D36" s="276" t="str">
        <f t="shared" ca="1" si="2"/>
        <v/>
      </c>
      <c r="E36" s="161" t="str">
        <f t="shared" ca="1" si="3"/>
        <v/>
      </c>
      <c r="F36" s="8" t="str">
        <f t="shared" ca="1" si="4"/>
        <v/>
      </c>
      <c r="G36" s="1" t="str">
        <f t="shared" ca="1" si="5"/>
        <v/>
      </c>
      <c r="H36" s="1" t="str">
        <f t="shared" ca="1" si="6"/>
        <v/>
      </c>
    </row>
    <row r="37" spans="1:8">
      <c r="A37" s="8" t="str">
        <f t="shared" ca="1" si="7"/>
        <v/>
      </c>
      <c r="B37" s="8" t="str">
        <f t="shared" ca="1" si="0"/>
        <v/>
      </c>
      <c r="C37" s="8" t="str">
        <f t="shared" ca="1" si="1"/>
        <v/>
      </c>
      <c r="D37" s="276" t="str">
        <f t="shared" ca="1" si="2"/>
        <v/>
      </c>
      <c r="E37" s="161" t="str">
        <f t="shared" ca="1" si="3"/>
        <v/>
      </c>
      <c r="F37" s="8" t="str">
        <f t="shared" ca="1" si="4"/>
        <v/>
      </c>
      <c r="G37" s="1" t="str">
        <f t="shared" ca="1" si="5"/>
        <v/>
      </c>
      <c r="H37" s="1" t="str">
        <f t="shared" ca="1" si="6"/>
        <v/>
      </c>
    </row>
    <row r="38" spans="1:8">
      <c r="A38" s="8" t="str">
        <f t="shared" ca="1" si="7"/>
        <v/>
      </c>
      <c r="B38" s="8" t="str">
        <f t="shared" ca="1" si="0"/>
        <v/>
      </c>
      <c r="C38" s="8" t="str">
        <f t="shared" ca="1" si="1"/>
        <v/>
      </c>
      <c r="D38" s="276" t="str">
        <f t="shared" ca="1" si="2"/>
        <v/>
      </c>
      <c r="E38" s="161" t="str">
        <f t="shared" ca="1" si="3"/>
        <v/>
      </c>
      <c r="F38" s="8" t="str">
        <f t="shared" ca="1" si="4"/>
        <v/>
      </c>
      <c r="G38" s="1" t="str">
        <f t="shared" ca="1" si="5"/>
        <v/>
      </c>
      <c r="H38" s="1" t="str">
        <f t="shared" ca="1" si="6"/>
        <v/>
      </c>
    </row>
    <row r="39" spans="1:8">
      <c r="A39" s="8" t="str">
        <f t="shared" ca="1" si="7"/>
        <v/>
      </c>
      <c r="B39" s="8" t="str">
        <f t="shared" ca="1" si="0"/>
        <v/>
      </c>
      <c r="C39" s="8" t="str">
        <f t="shared" ca="1" si="1"/>
        <v/>
      </c>
      <c r="D39" s="276" t="str">
        <f t="shared" ca="1" si="2"/>
        <v/>
      </c>
      <c r="E39" s="161" t="str">
        <f t="shared" ca="1" si="3"/>
        <v/>
      </c>
      <c r="F39" s="8" t="str">
        <f t="shared" ca="1" si="4"/>
        <v/>
      </c>
      <c r="G39" s="1" t="str">
        <f t="shared" ca="1" si="5"/>
        <v/>
      </c>
      <c r="H39" s="1" t="str">
        <f t="shared" ca="1" si="6"/>
        <v/>
      </c>
    </row>
    <row r="40" spans="1:8">
      <c r="A40" s="8" t="str">
        <f t="shared" ca="1" si="7"/>
        <v/>
      </c>
      <c r="B40" s="8" t="str">
        <f t="shared" ca="1" si="0"/>
        <v/>
      </c>
      <c r="C40" s="8" t="str">
        <f t="shared" ca="1" si="1"/>
        <v/>
      </c>
      <c r="D40" s="276" t="str">
        <f t="shared" ca="1" si="2"/>
        <v/>
      </c>
      <c r="E40" s="161" t="str">
        <f t="shared" ca="1" si="3"/>
        <v/>
      </c>
      <c r="F40" s="8" t="str">
        <f t="shared" ca="1" si="4"/>
        <v/>
      </c>
      <c r="G40" s="1" t="str">
        <f t="shared" ca="1" si="5"/>
        <v/>
      </c>
      <c r="H40" s="1" t="str">
        <f t="shared" ca="1" si="6"/>
        <v/>
      </c>
    </row>
    <row r="41" spans="1:8">
      <c r="A41" s="8" t="str">
        <f t="shared" ca="1" si="7"/>
        <v/>
      </c>
      <c r="B41" s="8" t="str">
        <f t="shared" ca="1" si="0"/>
        <v/>
      </c>
      <c r="C41" s="8" t="str">
        <f t="shared" ca="1" si="1"/>
        <v/>
      </c>
      <c r="D41" s="276" t="str">
        <f t="shared" ca="1" si="2"/>
        <v/>
      </c>
      <c r="E41" s="161" t="str">
        <f t="shared" ca="1" si="3"/>
        <v/>
      </c>
      <c r="F41" s="8" t="str">
        <f t="shared" ca="1" si="4"/>
        <v/>
      </c>
      <c r="G41" s="1" t="str">
        <f t="shared" ca="1" si="5"/>
        <v/>
      </c>
      <c r="H41" s="1" t="str">
        <f t="shared" ca="1" si="6"/>
        <v/>
      </c>
    </row>
    <row r="42" spans="1:8">
      <c r="A42" s="8" t="str">
        <f t="shared" ca="1" si="7"/>
        <v/>
      </c>
      <c r="B42" s="8" t="str">
        <f t="shared" ca="1" si="0"/>
        <v/>
      </c>
      <c r="C42" s="8" t="str">
        <f t="shared" ca="1" si="1"/>
        <v/>
      </c>
      <c r="D42" s="276" t="str">
        <f t="shared" ca="1" si="2"/>
        <v/>
      </c>
      <c r="E42" s="161" t="str">
        <f t="shared" ca="1" si="3"/>
        <v/>
      </c>
      <c r="F42" s="8" t="str">
        <f t="shared" ca="1" si="4"/>
        <v/>
      </c>
      <c r="G42" s="1" t="str">
        <f t="shared" ca="1" si="5"/>
        <v/>
      </c>
      <c r="H42" s="1" t="str">
        <f t="shared" ca="1" si="6"/>
        <v/>
      </c>
    </row>
    <row r="43" spans="1:8">
      <c r="A43" s="8" t="str">
        <f t="shared" ca="1" si="7"/>
        <v/>
      </c>
      <c r="B43" s="8" t="str">
        <f t="shared" ca="1" si="0"/>
        <v/>
      </c>
      <c r="C43" s="8" t="str">
        <f t="shared" ca="1" si="1"/>
        <v/>
      </c>
      <c r="D43" s="276" t="str">
        <f t="shared" ca="1" si="2"/>
        <v/>
      </c>
      <c r="E43" s="161" t="str">
        <f t="shared" ca="1" si="3"/>
        <v/>
      </c>
      <c r="F43" s="8" t="str">
        <f t="shared" ca="1" si="4"/>
        <v/>
      </c>
      <c r="G43" s="1" t="str">
        <f t="shared" ca="1" si="5"/>
        <v/>
      </c>
      <c r="H43" s="1" t="str">
        <f t="shared" ca="1" si="6"/>
        <v/>
      </c>
    </row>
    <row r="44" spans="1:8">
      <c r="A44" s="8" t="str">
        <f t="shared" ca="1" si="7"/>
        <v/>
      </c>
      <c r="B44" s="8" t="str">
        <f t="shared" ca="1" si="0"/>
        <v/>
      </c>
      <c r="C44" s="8" t="str">
        <f t="shared" ca="1" si="1"/>
        <v/>
      </c>
      <c r="D44" s="276" t="str">
        <f t="shared" ca="1" si="2"/>
        <v/>
      </c>
      <c r="E44" s="161" t="str">
        <f t="shared" ca="1" si="3"/>
        <v/>
      </c>
      <c r="F44" s="8" t="str">
        <f t="shared" ca="1" si="4"/>
        <v/>
      </c>
      <c r="G44" s="1" t="str">
        <f t="shared" ca="1" si="5"/>
        <v/>
      </c>
      <c r="H44" s="1" t="str">
        <f t="shared" ca="1" si="6"/>
        <v/>
      </c>
    </row>
    <row r="45" spans="1:8">
      <c r="A45" s="8" t="str">
        <f t="shared" ca="1" si="7"/>
        <v/>
      </c>
      <c r="B45" s="8" t="str">
        <f t="shared" ca="1" si="0"/>
        <v/>
      </c>
      <c r="C45" s="8" t="str">
        <f t="shared" ca="1" si="1"/>
        <v/>
      </c>
      <c r="D45" s="276" t="str">
        <f t="shared" ca="1" si="2"/>
        <v/>
      </c>
      <c r="E45" s="161" t="str">
        <f t="shared" ca="1" si="3"/>
        <v/>
      </c>
      <c r="F45" s="8" t="str">
        <f t="shared" ca="1" si="4"/>
        <v/>
      </c>
      <c r="G45" s="1" t="str">
        <f t="shared" ca="1" si="5"/>
        <v/>
      </c>
      <c r="H45" s="1" t="str">
        <f t="shared" ca="1" si="6"/>
        <v/>
      </c>
    </row>
    <row r="46" spans="1:8">
      <c r="A46" s="8" t="str">
        <f t="shared" ca="1" si="7"/>
        <v/>
      </c>
      <c r="B46" s="8" t="str">
        <f t="shared" ca="1" si="0"/>
        <v/>
      </c>
      <c r="C46" s="8" t="str">
        <f t="shared" ca="1" si="1"/>
        <v/>
      </c>
      <c r="D46" s="276" t="str">
        <f t="shared" ca="1" si="2"/>
        <v/>
      </c>
      <c r="E46" s="161" t="str">
        <f t="shared" ca="1" si="3"/>
        <v/>
      </c>
      <c r="F46" s="8" t="str">
        <f t="shared" ca="1" si="4"/>
        <v/>
      </c>
      <c r="G46" s="1" t="str">
        <f t="shared" ca="1" si="5"/>
        <v/>
      </c>
      <c r="H46" s="1" t="str">
        <f t="shared" ca="1" si="6"/>
        <v/>
      </c>
    </row>
    <row r="47" spans="1:8">
      <c r="A47" s="8" t="str">
        <f t="shared" ca="1" si="7"/>
        <v/>
      </c>
      <c r="B47" s="8" t="str">
        <f t="shared" ca="1" si="0"/>
        <v/>
      </c>
      <c r="C47" s="8" t="str">
        <f t="shared" ca="1" si="1"/>
        <v/>
      </c>
      <c r="D47" s="276" t="str">
        <f t="shared" ca="1" si="2"/>
        <v/>
      </c>
      <c r="E47" s="161" t="str">
        <f t="shared" ca="1" si="3"/>
        <v/>
      </c>
      <c r="F47" s="8" t="str">
        <f t="shared" ca="1" si="4"/>
        <v/>
      </c>
      <c r="G47" s="1" t="str">
        <f t="shared" ca="1" si="5"/>
        <v/>
      </c>
      <c r="H47" s="1" t="str">
        <f t="shared" ca="1" si="6"/>
        <v/>
      </c>
    </row>
    <row r="48" spans="1:8">
      <c r="A48" s="8" t="str">
        <f t="shared" ca="1" si="7"/>
        <v/>
      </c>
      <c r="B48" s="8" t="str">
        <f t="shared" ca="1" si="0"/>
        <v/>
      </c>
      <c r="C48" s="8" t="str">
        <f t="shared" ca="1" si="1"/>
        <v/>
      </c>
      <c r="D48" s="276" t="str">
        <f t="shared" ca="1" si="2"/>
        <v/>
      </c>
      <c r="E48" s="161" t="str">
        <f t="shared" ca="1" si="3"/>
        <v/>
      </c>
      <c r="F48" s="8" t="str">
        <f t="shared" ca="1" si="4"/>
        <v/>
      </c>
      <c r="G48" s="1" t="str">
        <f t="shared" ca="1" si="5"/>
        <v/>
      </c>
      <c r="H48" s="1" t="str">
        <f t="shared" ca="1" si="6"/>
        <v/>
      </c>
    </row>
    <row r="49" spans="1:8">
      <c r="A49" s="8" t="str">
        <f t="shared" ca="1" si="7"/>
        <v/>
      </c>
      <c r="B49" s="8" t="str">
        <f t="shared" ca="1" si="0"/>
        <v/>
      </c>
      <c r="C49" s="8" t="str">
        <f t="shared" ca="1" si="1"/>
        <v/>
      </c>
      <c r="D49" s="276" t="str">
        <f t="shared" ca="1" si="2"/>
        <v/>
      </c>
      <c r="E49" s="161" t="str">
        <f t="shared" ca="1" si="3"/>
        <v/>
      </c>
      <c r="F49" s="8" t="str">
        <f t="shared" ca="1" si="4"/>
        <v/>
      </c>
      <c r="G49" s="1" t="str">
        <f t="shared" ca="1" si="5"/>
        <v/>
      </c>
      <c r="H49" s="1" t="str">
        <f t="shared" ca="1" si="6"/>
        <v/>
      </c>
    </row>
    <row r="50" spans="1:8">
      <c r="A50" s="8" t="str">
        <f t="shared" ca="1" si="7"/>
        <v/>
      </c>
      <c r="B50" s="8" t="str">
        <f t="shared" ca="1" si="0"/>
        <v/>
      </c>
      <c r="C50" s="8" t="str">
        <f t="shared" ca="1" si="1"/>
        <v/>
      </c>
      <c r="D50" s="276" t="str">
        <f t="shared" ca="1" si="2"/>
        <v/>
      </c>
      <c r="E50" s="161" t="str">
        <f t="shared" ca="1" si="3"/>
        <v/>
      </c>
      <c r="F50" s="8" t="str">
        <f t="shared" ca="1" si="4"/>
        <v/>
      </c>
      <c r="G50" s="1" t="str">
        <f t="shared" ca="1" si="5"/>
        <v/>
      </c>
      <c r="H50" s="1" t="str">
        <f t="shared" ca="1" si="6"/>
        <v/>
      </c>
    </row>
    <row r="51" spans="1:8">
      <c r="A51" s="8" t="str">
        <f t="shared" ca="1" si="7"/>
        <v/>
      </c>
      <c r="B51" s="8" t="str">
        <f t="shared" ca="1" si="0"/>
        <v/>
      </c>
      <c r="C51" s="8" t="str">
        <f t="shared" ca="1" si="1"/>
        <v/>
      </c>
      <c r="D51" s="276" t="str">
        <f t="shared" ca="1" si="2"/>
        <v/>
      </c>
      <c r="E51" s="161" t="str">
        <f t="shared" ca="1" si="3"/>
        <v/>
      </c>
      <c r="F51" s="8" t="str">
        <f t="shared" ca="1" si="4"/>
        <v/>
      </c>
      <c r="G51" s="1" t="str">
        <f t="shared" ca="1" si="5"/>
        <v/>
      </c>
      <c r="H51" s="1" t="str">
        <f t="shared" ca="1" si="6"/>
        <v/>
      </c>
    </row>
    <row r="52" spans="1:8">
      <c r="A52" s="8" t="str">
        <f t="shared" ca="1" si="7"/>
        <v/>
      </c>
      <c r="B52" s="8" t="str">
        <f t="shared" ca="1" si="0"/>
        <v/>
      </c>
      <c r="C52" s="8" t="str">
        <f t="shared" ca="1" si="1"/>
        <v/>
      </c>
      <c r="D52" s="276" t="str">
        <f t="shared" ca="1" si="2"/>
        <v/>
      </c>
      <c r="E52" s="161" t="str">
        <f t="shared" ca="1" si="3"/>
        <v/>
      </c>
      <c r="F52" s="8" t="str">
        <f t="shared" ca="1" si="4"/>
        <v/>
      </c>
      <c r="G52" s="1" t="str">
        <f t="shared" ca="1" si="5"/>
        <v/>
      </c>
      <c r="H52" s="1" t="str">
        <f t="shared" ca="1" si="6"/>
        <v/>
      </c>
    </row>
    <row r="53" spans="1:8">
      <c r="A53" s="8" t="str">
        <f t="shared" ca="1" si="7"/>
        <v/>
      </c>
      <c r="B53" s="8" t="str">
        <f t="shared" ca="1" si="0"/>
        <v/>
      </c>
      <c r="C53" s="8" t="str">
        <f t="shared" ca="1" si="1"/>
        <v/>
      </c>
      <c r="D53" s="276" t="str">
        <f t="shared" ca="1" si="2"/>
        <v/>
      </c>
      <c r="E53" s="161" t="str">
        <f t="shared" ca="1" si="3"/>
        <v/>
      </c>
      <c r="F53" s="8" t="str">
        <f t="shared" ca="1" si="4"/>
        <v/>
      </c>
      <c r="G53" s="1" t="str">
        <f t="shared" ca="1" si="5"/>
        <v/>
      </c>
      <c r="H53" s="1" t="str">
        <f t="shared" ca="1" si="6"/>
        <v/>
      </c>
    </row>
    <row r="54" spans="1:8">
      <c r="A54" s="8" t="str">
        <f t="shared" ca="1" si="7"/>
        <v/>
      </c>
      <c r="B54" s="8" t="str">
        <f t="shared" ca="1" si="0"/>
        <v/>
      </c>
      <c r="C54" s="8" t="str">
        <f t="shared" ca="1" si="1"/>
        <v/>
      </c>
      <c r="D54" s="276" t="str">
        <f t="shared" ca="1" si="2"/>
        <v/>
      </c>
      <c r="E54" s="161" t="str">
        <f t="shared" ca="1" si="3"/>
        <v/>
      </c>
      <c r="F54" s="8" t="str">
        <f t="shared" ca="1" si="4"/>
        <v/>
      </c>
      <c r="G54" s="1" t="str">
        <f t="shared" ca="1" si="5"/>
        <v/>
      </c>
      <c r="H54" s="1" t="str">
        <f t="shared" ca="1" si="6"/>
        <v/>
      </c>
    </row>
    <row r="55" spans="1:8">
      <c r="A55" s="8" t="str">
        <f t="shared" ca="1" si="7"/>
        <v/>
      </c>
      <c r="B55" s="8" t="str">
        <f t="shared" ca="1" si="0"/>
        <v/>
      </c>
      <c r="C55" s="8" t="str">
        <f t="shared" ca="1" si="1"/>
        <v/>
      </c>
      <c r="D55" s="276" t="str">
        <f t="shared" ca="1" si="2"/>
        <v/>
      </c>
      <c r="E55" s="161" t="str">
        <f t="shared" ca="1" si="3"/>
        <v/>
      </c>
      <c r="F55" s="8" t="str">
        <f t="shared" ca="1" si="4"/>
        <v/>
      </c>
      <c r="G55" s="1" t="str">
        <f t="shared" ca="1" si="5"/>
        <v/>
      </c>
      <c r="H55" s="1" t="str">
        <f t="shared" ca="1" si="6"/>
        <v/>
      </c>
    </row>
    <row r="56" spans="1:8">
      <c r="A56" s="8" t="str">
        <f t="shared" ca="1" si="7"/>
        <v/>
      </c>
      <c r="B56" s="8" t="str">
        <f t="shared" ca="1" si="0"/>
        <v/>
      </c>
      <c r="C56" s="8" t="str">
        <f t="shared" ca="1" si="1"/>
        <v/>
      </c>
      <c r="D56" s="276" t="str">
        <f t="shared" ca="1" si="2"/>
        <v/>
      </c>
      <c r="E56" s="161" t="str">
        <f t="shared" ca="1" si="3"/>
        <v/>
      </c>
      <c r="F56" s="8" t="str">
        <f t="shared" ca="1" si="4"/>
        <v/>
      </c>
      <c r="G56" s="1" t="str">
        <f t="shared" ca="1" si="5"/>
        <v/>
      </c>
      <c r="H56" s="1" t="str">
        <f t="shared" ca="1" si="6"/>
        <v/>
      </c>
    </row>
    <row r="57" spans="1:8">
      <c r="A57" s="8" t="str">
        <f t="shared" ca="1" si="7"/>
        <v/>
      </c>
      <c r="B57" s="8" t="str">
        <f t="shared" ca="1" si="0"/>
        <v/>
      </c>
      <c r="C57" s="8" t="str">
        <f t="shared" ca="1" si="1"/>
        <v/>
      </c>
      <c r="D57" s="276" t="str">
        <f t="shared" ca="1" si="2"/>
        <v/>
      </c>
      <c r="E57" s="161" t="str">
        <f t="shared" ca="1" si="3"/>
        <v/>
      </c>
      <c r="F57" s="8" t="str">
        <f t="shared" ca="1" si="4"/>
        <v/>
      </c>
      <c r="G57" s="1" t="str">
        <f t="shared" ca="1" si="5"/>
        <v/>
      </c>
      <c r="H57" s="1" t="str">
        <f t="shared" ca="1" si="6"/>
        <v/>
      </c>
    </row>
    <row r="58" spans="1:8">
      <c r="A58" s="8" t="str">
        <f t="shared" ca="1" si="7"/>
        <v/>
      </c>
      <c r="B58" s="8" t="str">
        <f t="shared" ca="1" si="0"/>
        <v/>
      </c>
      <c r="C58" s="8" t="str">
        <f t="shared" ca="1" si="1"/>
        <v/>
      </c>
      <c r="D58" s="276" t="str">
        <f t="shared" ca="1" si="2"/>
        <v/>
      </c>
      <c r="E58" s="161" t="str">
        <f t="shared" ca="1" si="3"/>
        <v/>
      </c>
      <c r="F58" s="8" t="str">
        <f t="shared" ca="1" si="4"/>
        <v/>
      </c>
      <c r="G58" s="1" t="str">
        <f t="shared" ca="1" si="5"/>
        <v/>
      </c>
      <c r="H58" s="1" t="str">
        <f t="shared" ca="1" si="6"/>
        <v/>
      </c>
    </row>
    <row r="59" spans="1:8">
      <c r="A59" s="8" t="str">
        <f t="shared" ca="1" si="7"/>
        <v/>
      </c>
      <c r="B59" s="8" t="str">
        <f t="shared" ca="1" si="0"/>
        <v/>
      </c>
      <c r="C59" s="8" t="str">
        <f t="shared" ca="1" si="1"/>
        <v/>
      </c>
      <c r="D59" s="276" t="str">
        <f t="shared" ca="1" si="2"/>
        <v/>
      </c>
      <c r="E59" s="161" t="str">
        <f t="shared" ca="1" si="3"/>
        <v/>
      </c>
      <c r="F59" s="8" t="str">
        <f t="shared" ca="1" si="4"/>
        <v/>
      </c>
      <c r="G59" s="1" t="str">
        <f t="shared" ca="1" si="5"/>
        <v/>
      </c>
      <c r="H59" s="1" t="str">
        <f t="shared" ca="1" si="6"/>
        <v/>
      </c>
    </row>
    <row r="60" spans="1:8">
      <c r="A60" s="8" t="str">
        <f t="shared" ca="1" si="7"/>
        <v/>
      </c>
      <c r="B60" s="8" t="str">
        <f t="shared" ca="1" si="0"/>
        <v/>
      </c>
      <c r="C60" s="8" t="str">
        <f t="shared" ca="1" si="1"/>
        <v/>
      </c>
      <c r="D60" s="276" t="str">
        <f t="shared" ca="1" si="2"/>
        <v/>
      </c>
      <c r="E60" s="161" t="str">
        <f t="shared" ca="1" si="3"/>
        <v/>
      </c>
      <c r="F60" s="8" t="str">
        <f t="shared" ca="1" si="4"/>
        <v/>
      </c>
      <c r="G60" s="1" t="str">
        <f t="shared" ca="1" si="5"/>
        <v/>
      </c>
      <c r="H60" s="1" t="str">
        <f t="shared" ca="1" si="6"/>
        <v/>
      </c>
    </row>
    <row r="61" spans="1:8">
      <c r="A61" s="8" t="str">
        <f t="shared" ca="1" si="7"/>
        <v/>
      </c>
      <c r="B61" s="8" t="str">
        <f t="shared" ca="1" si="0"/>
        <v/>
      </c>
      <c r="C61" s="8" t="str">
        <f t="shared" ca="1" si="1"/>
        <v/>
      </c>
      <c r="D61" s="276" t="str">
        <f t="shared" ca="1" si="2"/>
        <v/>
      </c>
      <c r="E61" s="161" t="str">
        <f t="shared" ca="1" si="3"/>
        <v/>
      </c>
      <c r="F61" s="8" t="str">
        <f t="shared" ca="1" si="4"/>
        <v/>
      </c>
      <c r="G61" s="1" t="str">
        <f t="shared" ca="1" si="5"/>
        <v/>
      </c>
      <c r="H61" s="1" t="str">
        <f t="shared" ca="1" si="6"/>
        <v/>
      </c>
    </row>
    <row r="62" spans="1:8">
      <c r="A62" s="8" t="str">
        <f t="shared" ca="1" si="7"/>
        <v/>
      </c>
      <c r="B62" s="8" t="str">
        <f t="shared" ca="1" si="0"/>
        <v/>
      </c>
      <c r="C62" s="8" t="str">
        <f t="shared" ca="1" si="1"/>
        <v/>
      </c>
      <c r="D62" s="276" t="str">
        <f t="shared" ca="1" si="2"/>
        <v/>
      </c>
      <c r="E62" s="161" t="str">
        <f t="shared" ca="1" si="3"/>
        <v/>
      </c>
      <c r="F62" s="8" t="str">
        <f t="shared" ca="1" si="4"/>
        <v/>
      </c>
      <c r="G62" s="1" t="str">
        <f t="shared" ca="1" si="5"/>
        <v/>
      </c>
      <c r="H62" s="1" t="str">
        <f t="shared" ca="1" si="6"/>
        <v/>
      </c>
    </row>
    <row r="63" spans="1:8">
      <c r="A63" s="8" t="str">
        <f t="shared" ca="1" si="7"/>
        <v/>
      </c>
      <c r="B63" s="8" t="str">
        <f t="shared" ca="1" si="0"/>
        <v/>
      </c>
      <c r="C63" s="8" t="str">
        <f t="shared" ca="1" si="1"/>
        <v/>
      </c>
      <c r="D63" s="276" t="str">
        <f t="shared" ca="1" si="2"/>
        <v/>
      </c>
      <c r="E63" s="161" t="str">
        <f t="shared" ca="1" si="3"/>
        <v/>
      </c>
      <c r="F63" s="8" t="str">
        <f t="shared" ca="1" si="4"/>
        <v/>
      </c>
      <c r="G63" s="1" t="str">
        <f t="shared" ca="1" si="5"/>
        <v/>
      </c>
      <c r="H63" s="1" t="str">
        <f t="shared" ca="1" si="6"/>
        <v/>
      </c>
    </row>
    <row r="64" spans="1:8">
      <c r="A64" s="8" t="str">
        <f t="shared" ca="1" si="7"/>
        <v/>
      </c>
      <c r="B64" s="8" t="str">
        <f t="shared" ca="1" si="0"/>
        <v/>
      </c>
      <c r="C64" s="8" t="str">
        <f t="shared" ca="1" si="1"/>
        <v/>
      </c>
      <c r="D64" s="276" t="str">
        <f t="shared" ca="1" si="2"/>
        <v/>
      </c>
      <c r="E64" s="161" t="str">
        <f t="shared" ca="1" si="3"/>
        <v/>
      </c>
      <c r="F64" s="8" t="str">
        <f t="shared" ca="1" si="4"/>
        <v/>
      </c>
      <c r="G64" s="1" t="str">
        <f t="shared" ca="1" si="5"/>
        <v/>
      </c>
      <c r="H64" s="1" t="str">
        <f t="shared" ca="1" si="6"/>
        <v/>
      </c>
    </row>
    <row r="65" spans="1:8">
      <c r="A65" s="8" t="str">
        <f t="shared" ca="1" si="7"/>
        <v/>
      </c>
      <c r="B65" s="8" t="str">
        <f t="shared" ca="1" si="0"/>
        <v/>
      </c>
      <c r="C65" s="8" t="str">
        <f t="shared" ca="1" si="1"/>
        <v/>
      </c>
      <c r="D65" s="276" t="str">
        <f t="shared" ca="1" si="2"/>
        <v/>
      </c>
      <c r="E65" s="161" t="str">
        <f t="shared" ca="1" si="3"/>
        <v/>
      </c>
      <c r="F65" s="8" t="str">
        <f t="shared" ca="1" si="4"/>
        <v/>
      </c>
      <c r="G65" s="1" t="str">
        <f t="shared" ca="1" si="5"/>
        <v/>
      </c>
      <c r="H65" s="1" t="str">
        <f t="shared" ca="1" si="6"/>
        <v/>
      </c>
    </row>
    <row r="66" spans="1:8">
      <c r="A66" s="8" t="str">
        <f t="shared" ca="1" si="7"/>
        <v/>
      </c>
      <c r="B66" s="8" t="str">
        <f t="shared" ca="1" si="0"/>
        <v/>
      </c>
      <c r="C66" s="8" t="str">
        <f t="shared" ca="1" si="1"/>
        <v/>
      </c>
      <c r="D66" s="276" t="str">
        <f t="shared" ca="1" si="2"/>
        <v/>
      </c>
      <c r="E66" s="161" t="str">
        <f t="shared" ca="1" si="3"/>
        <v/>
      </c>
      <c r="F66" s="8" t="str">
        <f t="shared" ca="1" si="4"/>
        <v/>
      </c>
      <c r="G66" s="1" t="str">
        <f t="shared" ca="1" si="5"/>
        <v/>
      </c>
      <c r="H66" s="1" t="str">
        <f t="shared" ca="1" si="6"/>
        <v/>
      </c>
    </row>
    <row r="67" spans="1:8">
      <c r="A67" s="8" t="str">
        <f t="shared" ca="1" si="7"/>
        <v/>
      </c>
      <c r="B67" s="8" t="str">
        <f t="shared" ca="1" si="0"/>
        <v/>
      </c>
      <c r="C67" s="8" t="str">
        <f t="shared" ca="1" si="1"/>
        <v/>
      </c>
      <c r="D67" s="276" t="str">
        <f t="shared" ca="1" si="2"/>
        <v/>
      </c>
      <c r="E67" s="161" t="str">
        <f t="shared" ca="1" si="3"/>
        <v/>
      </c>
      <c r="F67" s="8" t="str">
        <f t="shared" ca="1" si="4"/>
        <v/>
      </c>
      <c r="G67" s="1" t="str">
        <f t="shared" ca="1" si="5"/>
        <v/>
      </c>
      <c r="H67" s="1" t="str">
        <f t="shared" ca="1" si="6"/>
        <v/>
      </c>
    </row>
    <row r="68" spans="1:8">
      <c r="A68" s="8" t="str">
        <f t="shared" ca="1" si="7"/>
        <v/>
      </c>
      <c r="B68" s="8" t="str">
        <f t="shared" ca="1" si="0"/>
        <v/>
      </c>
      <c r="C68" s="8" t="str">
        <f t="shared" ca="1" si="1"/>
        <v/>
      </c>
      <c r="D68" s="276" t="str">
        <f t="shared" ca="1" si="2"/>
        <v/>
      </c>
      <c r="E68" s="161" t="str">
        <f t="shared" ca="1" si="3"/>
        <v/>
      </c>
      <c r="F68" s="8" t="str">
        <f t="shared" ca="1" si="4"/>
        <v/>
      </c>
      <c r="G68" s="1" t="str">
        <f t="shared" ca="1" si="5"/>
        <v/>
      </c>
      <c r="H68" s="1" t="str">
        <f t="shared" ca="1" si="6"/>
        <v/>
      </c>
    </row>
    <row r="69" spans="1:8">
      <c r="A69" s="8" t="str">
        <f t="shared" ca="1" si="7"/>
        <v/>
      </c>
      <c r="B69" s="8" t="str">
        <f t="shared" ca="1" si="0"/>
        <v/>
      </c>
      <c r="C69" s="8" t="str">
        <f t="shared" ca="1" si="1"/>
        <v/>
      </c>
      <c r="D69" s="276" t="str">
        <f t="shared" ca="1" si="2"/>
        <v/>
      </c>
      <c r="E69" s="161" t="str">
        <f t="shared" ca="1" si="3"/>
        <v/>
      </c>
      <c r="F69" s="8" t="str">
        <f t="shared" ca="1" si="4"/>
        <v/>
      </c>
      <c r="G69" s="1" t="str">
        <f t="shared" ca="1" si="5"/>
        <v/>
      </c>
      <c r="H69" s="1" t="str">
        <f t="shared" ca="1" si="6"/>
        <v/>
      </c>
    </row>
    <row r="70" spans="1:8">
      <c r="A70" s="8" t="str">
        <f t="shared" ca="1" si="7"/>
        <v/>
      </c>
      <c r="B70" s="8" t="str">
        <f t="shared" ca="1" si="0"/>
        <v/>
      </c>
      <c r="C70" s="8" t="str">
        <f t="shared" ca="1" si="1"/>
        <v/>
      </c>
      <c r="D70" s="276" t="str">
        <f t="shared" ca="1" si="2"/>
        <v/>
      </c>
      <c r="E70" s="161" t="str">
        <f t="shared" ca="1" si="3"/>
        <v/>
      </c>
      <c r="F70" s="8" t="str">
        <f t="shared" ca="1" si="4"/>
        <v/>
      </c>
      <c r="G70" s="1" t="str">
        <f t="shared" ca="1" si="5"/>
        <v/>
      </c>
      <c r="H70" s="1" t="str">
        <f t="shared" ca="1" si="6"/>
        <v/>
      </c>
    </row>
    <row r="71" spans="1:8">
      <c r="A71" s="8" t="str">
        <f t="shared" ca="1" si="7"/>
        <v/>
      </c>
      <c r="B71" s="8" t="str">
        <f t="shared" ca="1" si="0"/>
        <v/>
      </c>
      <c r="C71" s="8" t="str">
        <f t="shared" ca="1" si="1"/>
        <v/>
      </c>
      <c r="D71" s="276" t="str">
        <f t="shared" ca="1" si="2"/>
        <v/>
      </c>
      <c r="E71" s="161" t="str">
        <f t="shared" ca="1" si="3"/>
        <v/>
      </c>
      <c r="F71" s="8" t="str">
        <f t="shared" ca="1" si="4"/>
        <v/>
      </c>
      <c r="G71" s="1" t="str">
        <f t="shared" ca="1" si="5"/>
        <v/>
      </c>
      <c r="H71" s="1" t="str">
        <f t="shared" ca="1" si="6"/>
        <v/>
      </c>
    </row>
    <row r="72" spans="1:8">
      <c r="A72" s="8" t="str">
        <f t="shared" ref="A72:A135" ca="1" si="8">IFERROR(INDIRECT("'Прайс-лист общий'!A"&amp;$G72,TRUE),"")</f>
        <v/>
      </c>
      <c r="B72" s="8" t="str">
        <f t="shared" ref="B72:B135" ca="1" si="9">IFERROR(INDIRECT("'Прайс-лист общий'!B"&amp;$G72,TRUE),"")</f>
        <v/>
      </c>
      <c r="C72" s="8" t="str">
        <f t="shared" ref="C72:C135" ca="1" si="10">IFERROR(INDIRECT("'Прайс-лист общий'!p"&amp;$G72,TRUE),"")</f>
        <v/>
      </c>
      <c r="D72" s="276" t="str">
        <f t="shared" ref="D72:D135" ca="1" si="11">IFERROR(INDIRECT("'Прайс-лист общий'!q"&amp;$G72,TRUE),"")</f>
        <v/>
      </c>
      <c r="E72" s="161" t="str">
        <f t="shared" ref="E72:E135" ca="1" si="12">IFERROR(INDIRECT("'Прайс-лист общий'!r"&amp;$G72,TRUE),"")</f>
        <v/>
      </c>
      <c r="F72" s="8" t="str">
        <f t="shared" ref="F72:F135" ca="1" si="13">IFERROR(INDIRECT("'Прайс-лист общий'!f"&amp;$G72,TRUE)*D72,"")</f>
        <v/>
      </c>
      <c r="G72" s="1" t="str">
        <f t="shared" ref="G72:G135" ca="1" si="14">IFERROR(SMALL(H:H,ROW(H66)),"")</f>
        <v/>
      </c>
      <c r="H72" s="1" t="str">
        <f t="shared" ref="H72:H135" ca="1" si="15">IF(INDIRECT("'Прайс-лист общий'!q"&amp;ROW(H73),TRUE)&gt;0,ROW(H73),"")</f>
        <v/>
      </c>
    </row>
    <row r="73" spans="1:8">
      <c r="A73" s="8" t="str">
        <f t="shared" ca="1" si="8"/>
        <v/>
      </c>
      <c r="B73" s="8" t="str">
        <f t="shared" ca="1" si="9"/>
        <v/>
      </c>
      <c r="C73" s="8" t="str">
        <f t="shared" ca="1" si="10"/>
        <v/>
      </c>
      <c r="D73" s="276" t="str">
        <f t="shared" ca="1" si="11"/>
        <v/>
      </c>
      <c r="E73" s="161" t="str">
        <f t="shared" ca="1" si="12"/>
        <v/>
      </c>
      <c r="F73" s="8" t="str">
        <f t="shared" ca="1" si="13"/>
        <v/>
      </c>
      <c r="G73" s="1" t="str">
        <f t="shared" ca="1" si="14"/>
        <v/>
      </c>
      <c r="H73" s="1" t="str">
        <f t="shared" ca="1" si="15"/>
        <v/>
      </c>
    </row>
    <row r="74" spans="1:8">
      <c r="A74" s="8" t="str">
        <f t="shared" ca="1" si="8"/>
        <v/>
      </c>
      <c r="B74" s="8" t="str">
        <f t="shared" ca="1" si="9"/>
        <v/>
      </c>
      <c r="C74" s="8" t="str">
        <f t="shared" ca="1" si="10"/>
        <v/>
      </c>
      <c r="D74" s="276" t="str">
        <f t="shared" ca="1" si="11"/>
        <v/>
      </c>
      <c r="E74" s="161" t="str">
        <f t="shared" ca="1" si="12"/>
        <v/>
      </c>
      <c r="F74" s="8" t="str">
        <f t="shared" ca="1" si="13"/>
        <v/>
      </c>
      <c r="G74" s="1" t="str">
        <f t="shared" ca="1" si="14"/>
        <v/>
      </c>
      <c r="H74" s="1" t="str">
        <f t="shared" ca="1" si="15"/>
        <v/>
      </c>
    </row>
    <row r="75" spans="1:8">
      <c r="A75" s="8" t="str">
        <f t="shared" ca="1" si="8"/>
        <v/>
      </c>
      <c r="B75" s="8" t="str">
        <f t="shared" ca="1" si="9"/>
        <v/>
      </c>
      <c r="C75" s="8" t="str">
        <f t="shared" ca="1" si="10"/>
        <v/>
      </c>
      <c r="D75" s="276" t="str">
        <f t="shared" ca="1" si="11"/>
        <v/>
      </c>
      <c r="E75" s="161" t="str">
        <f t="shared" ca="1" si="12"/>
        <v/>
      </c>
      <c r="F75" s="8" t="str">
        <f t="shared" ca="1" si="13"/>
        <v/>
      </c>
      <c r="G75" s="1" t="str">
        <f t="shared" ca="1" si="14"/>
        <v/>
      </c>
      <c r="H75" s="1" t="str">
        <f t="shared" ca="1" si="15"/>
        <v/>
      </c>
    </row>
    <row r="76" spans="1:8">
      <c r="A76" s="8" t="str">
        <f t="shared" ca="1" si="8"/>
        <v/>
      </c>
      <c r="B76" s="8" t="str">
        <f t="shared" ca="1" si="9"/>
        <v/>
      </c>
      <c r="C76" s="8" t="str">
        <f t="shared" ca="1" si="10"/>
        <v/>
      </c>
      <c r="D76" s="276" t="str">
        <f t="shared" ca="1" si="11"/>
        <v/>
      </c>
      <c r="E76" s="161" t="str">
        <f t="shared" ca="1" si="12"/>
        <v/>
      </c>
      <c r="F76" s="8" t="str">
        <f t="shared" ca="1" si="13"/>
        <v/>
      </c>
      <c r="G76" s="1" t="str">
        <f t="shared" ca="1" si="14"/>
        <v/>
      </c>
      <c r="H76" s="1" t="str">
        <f t="shared" ca="1" si="15"/>
        <v/>
      </c>
    </row>
    <row r="77" spans="1:8">
      <c r="A77" s="8" t="str">
        <f t="shared" ca="1" si="8"/>
        <v/>
      </c>
      <c r="B77" s="8" t="str">
        <f t="shared" ca="1" si="9"/>
        <v/>
      </c>
      <c r="C77" s="8" t="str">
        <f t="shared" ca="1" si="10"/>
        <v/>
      </c>
      <c r="D77" s="276" t="str">
        <f t="shared" ca="1" si="11"/>
        <v/>
      </c>
      <c r="E77" s="161" t="str">
        <f t="shared" ca="1" si="12"/>
        <v/>
      </c>
      <c r="F77" s="8" t="str">
        <f t="shared" ca="1" si="13"/>
        <v/>
      </c>
      <c r="G77" s="1" t="str">
        <f t="shared" ca="1" si="14"/>
        <v/>
      </c>
      <c r="H77" s="1" t="str">
        <f t="shared" ca="1" si="15"/>
        <v/>
      </c>
    </row>
    <row r="78" spans="1:8">
      <c r="A78" s="8" t="str">
        <f t="shared" ca="1" si="8"/>
        <v/>
      </c>
      <c r="B78" s="8" t="str">
        <f t="shared" ca="1" si="9"/>
        <v/>
      </c>
      <c r="C78" s="8" t="str">
        <f t="shared" ca="1" si="10"/>
        <v/>
      </c>
      <c r="D78" s="276" t="str">
        <f t="shared" ca="1" si="11"/>
        <v/>
      </c>
      <c r="E78" s="161" t="str">
        <f t="shared" ca="1" si="12"/>
        <v/>
      </c>
      <c r="F78" s="8" t="str">
        <f t="shared" ca="1" si="13"/>
        <v/>
      </c>
      <c r="G78" s="1" t="str">
        <f t="shared" ca="1" si="14"/>
        <v/>
      </c>
      <c r="H78" s="1" t="str">
        <f t="shared" ca="1" si="15"/>
        <v/>
      </c>
    </row>
    <row r="79" spans="1:8">
      <c r="A79" s="8" t="str">
        <f t="shared" ca="1" si="8"/>
        <v/>
      </c>
      <c r="B79" s="8" t="str">
        <f t="shared" ca="1" si="9"/>
        <v/>
      </c>
      <c r="C79" s="8" t="str">
        <f t="shared" ca="1" si="10"/>
        <v/>
      </c>
      <c r="D79" s="276" t="str">
        <f t="shared" ca="1" si="11"/>
        <v/>
      </c>
      <c r="E79" s="161" t="str">
        <f t="shared" ca="1" si="12"/>
        <v/>
      </c>
      <c r="F79" s="8" t="str">
        <f t="shared" ca="1" si="13"/>
        <v/>
      </c>
      <c r="G79" s="1" t="str">
        <f t="shared" ca="1" si="14"/>
        <v/>
      </c>
      <c r="H79" s="1" t="str">
        <f t="shared" ca="1" si="15"/>
        <v/>
      </c>
    </row>
    <row r="80" spans="1:8">
      <c r="A80" s="8" t="str">
        <f t="shared" ca="1" si="8"/>
        <v/>
      </c>
      <c r="B80" s="8" t="str">
        <f t="shared" ca="1" si="9"/>
        <v/>
      </c>
      <c r="C80" s="8" t="str">
        <f t="shared" ca="1" si="10"/>
        <v/>
      </c>
      <c r="D80" s="276" t="str">
        <f t="shared" ca="1" si="11"/>
        <v/>
      </c>
      <c r="E80" s="161" t="str">
        <f t="shared" ca="1" si="12"/>
        <v/>
      </c>
      <c r="F80" s="8" t="str">
        <f t="shared" ca="1" si="13"/>
        <v/>
      </c>
      <c r="G80" s="1" t="str">
        <f t="shared" ca="1" si="14"/>
        <v/>
      </c>
      <c r="H80" s="1" t="str">
        <f t="shared" ca="1" si="15"/>
        <v/>
      </c>
    </row>
    <row r="81" spans="1:8">
      <c r="A81" s="8" t="str">
        <f t="shared" ca="1" si="8"/>
        <v/>
      </c>
      <c r="B81" s="8" t="str">
        <f t="shared" ca="1" si="9"/>
        <v/>
      </c>
      <c r="C81" s="8" t="str">
        <f t="shared" ca="1" si="10"/>
        <v/>
      </c>
      <c r="D81" s="276" t="str">
        <f t="shared" ca="1" si="11"/>
        <v/>
      </c>
      <c r="E81" s="161" t="str">
        <f t="shared" ca="1" si="12"/>
        <v/>
      </c>
      <c r="F81" s="8" t="str">
        <f t="shared" ca="1" si="13"/>
        <v/>
      </c>
      <c r="G81" s="1" t="str">
        <f t="shared" ca="1" si="14"/>
        <v/>
      </c>
      <c r="H81" s="1" t="str">
        <f t="shared" ca="1" si="15"/>
        <v/>
      </c>
    </row>
    <row r="82" spans="1:8">
      <c r="A82" s="8" t="str">
        <f t="shared" ca="1" si="8"/>
        <v/>
      </c>
      <c r="B82" s="8" t="str">
        <f t="shared" ca="1" si="9"/>
        <v/>
      </c>
      <c r="C82" s="8" t="str">
        <f t="shared" ca="1" si="10"/>
        <v/>
      </c>
      <c r="D82" s="276" t="str">
        <f t="shared" ca="1" si="11"/>
        <v/>
      </c>
      <c r="E82" s="161" t="str">
        <f t="shared" ca="1" si="12"/>
        <v/>
      </c>
      <c r="F82" s="8" t="str">
        <f t="shared" ca="1" si="13"/>
        <v/>
      </c>
      <c r="G82" s="1" t="str">
        <f t="shared" ca="1" si="14"/>
        <v/>
      </c>
      <c r="H82" s="1" t="str">
        <f t="shared" ca="1" si="15"/>
        <v/>
      </c>
    </row>
    <row r="83" spans="1:8">
      <c r="A83" s="8" t="str">
        <f t="shared" ca="1" si="8"/>
        <v/>
      </c>
      <c r="B83" s="8" t="str">
        <f t="shared" ca="1" si="9"/>
        <v/>
      </c>
      <c r="C83" s="8" t="str">
        <f t="shared" ca="1" si="10"/>
        <v/>
      </c>
      <c r="D83" s="276" t="str">
        <f t="shared" ca="1" si="11"/>
        <v/>
      </c>
      <c r="E83" s="161" t="str">
        <f t="shared" ca="1" si="12"/>
        <v/>
      </c>
      <c r="F83" s="8" t="str">
        <f t="shared" ca="1" si="13"/>
        <v/>
      </c>
      <c r="G83" s="1" t="str">
        <f t="shared" ca="1" si="14"/>
        <v/>
      </c>
      <c r="H83" s="1" t="str">
        <f t="shared" ca="1" si="15"/>
        <v/>
      </c>
    </row>
    <row r="84" spans="1:8">
      <c r="A84" s="8" t="str">
        <f t="shared" ca="1" si="8"/>
        <v/>
      </c>
      <c r="B84" s="8" t="str">
        <f t="shared" ca="1" si="9"/>
        <v/>
      </c>
      <c r="C84" s="8" t="str">
        <f t="shared" ca="1" si="10"/>
        <v/>
      </c>
      <c r="D84" s="276" t="str">
        <f t="shared" ca="1" si="11"/>
        <v/>
      </c>
      <c r="E84" s="161" t="str">
        <f t="shared" ca="1" si="12"/>
        <v/>
      </c>
      <c r="F84" s="8" t="str">
        <f t="shared" ca="1" si="13"/>
        <v/>
      </c>
      <c r="G84" s="1" t="str">
        <f t="shared" ca="1" si="14"/>
        <v/>
      </c>
      <c r="H84" s="1" t="str">
        <f t="shared" ca="1" si="15"/>
        <v/>
      </c>
    </row>
    <row r="85" spans="1:8">
      <c r="A85" s="8" t="str">
        <f t="shared" ca="1" si="8"/>
        <v/>
      </c>
      <c r="B85" s="8" t="str">
        <f t="shared" ca="1" si="9"/>
        <v/>
      </c>
      <c r="C85" s="8" t="str">
        <f t="shared" ca="1" si="10"/>
        <v/>
      </c>
      <c r="D85" s="276" t="str">
        <f t="shared" ca="1" si="11"/>
        <v/>
      </c>
      <c r="E85" s="161" t="str">
        <f t="shared" ca="1" si="12"/>
        <v/>
      </c>
      <c r="F85" s="8" t="str">
        <f t="shared" ca="1" si="13"/>
        <v/>
      </c>
      <c r="G85" s="1" t="str">
        <f t="shared" ca="1" si="14"/>
        <v/>
      </c>
      <c r="H85" s="1" t="str">
        <f t="shared" ca="1" si="15"/>
        <v/>
      </c>
    </row>
    <row r="86" spans="1:8">
      <c r="A86" s="8" t="str">
        <f t="shared" ca="1" si="8"/>
        <v/>
      </c>
      <c r="B86" s="8" t="str">
        <f t="shared" ca="1" si="9"/>
        <v/>
      </c>
      <c r="C86" s="8" t="str">
        <f t="shared" ca="1" si="10"/>
        <v/>
      </c>
      <c r="D86" s="276" t="str">
        <f t="shared" ca="1" si="11"/>
        <v/>
      </c>
      <c r="E86" s="161" t="str">
        <f t="shared" ca="1" si="12"/>
        <v/>
      </c>
      <c r="F86" s="8" t="str">
        <f t="shared" ca="1" si="13"/>
        <v/>
      </c>
      <c r="G86" s="1" t="str">
        <f t="shared" ca="1" si="14"/>
        <v/>
      </c>
      <c r="H86" s="1" t="str">
        <f t="shared" ca="1" si="15"/>
        <v/>
      </c>
    </row>
    <row r="87" spans="1:8">
      <c r="A87" s="8" t="str">
        <f t="shared" ca="1" si="8"/>
        <v/>
      </c>
      <c r="B87" s="8" t="str">
        <f t="shared" ca="1" si="9"/>
        <v/>
      </c>
      <c r="C87" s="8" t="str">
        <f t="shared" ca="1" si="10"/>
        <v/>
      </c>
      <c r="D87" s="276" t="str">
        <f t="shared" ca="1" si="11"/>
        <v/>
      </c>
      <c r="E87" s="161" t="str">
        <f t="shared" ca="1" si="12"/>
        <v/>
      </c>
      <c r="F87" s="8" t="str">
        <f t="shared" ca="1" si="13"/>
        <v/>
      </c>
      <c r="G87" s="1" t="str">
        <f t="shared" ca="1" si="14"/>
        <v/>
      </c>
      <c r="H87" s="1" t="str">
        <f t="shared" ca="1" si="15"/>
        <v/>
      </c>
    </row>
    <row r="88" spans="1:8">
      <c r="A88" s="8" t="str">
        <f t="shared" ca="1" si="8"/>
        <v/>
      </c>
      <c r="B88" s="8" t="str">
        <f t="shared" ca="1" si="9"/>
        <v/>
      </c>
      <c r="C88" s="8" t="str">
        <f t="shared" ca="1" si="10"/>
        <v/>
      </c>
      <c r="D88" s="276" t="str">
        <f t="shared" ca="1" si="11"/>
        <v/>
      </c>
      <c r="E88" s="161" t="str">
        <f t="shared" ca="1" si="12"/>
        <v/>
      </c>
      <c r="F88" s="8" t="str">
        <f t="shared" ca="1" si="13"/>
        <v/>
      </c>
      <c r="G88" s="1" t="str">
        <f t="shared" ca="1" si="14"/>
        <v/>
      </c>
      <c r="H88" s="1" t="str">
        <f t="shared" ca="1" si="15"/>
        <v/>
      </c>
    </row>
    <row r="89" spans="1:8">
      <c r="A89" s="8" t="str">
        <f t="shared" ca="1" si="8"/>
        <v/>
      </c>
      <c r="B89" s="8" t="str">
        <f t="shared" ca="1" si="9"/>
        <v/>
      </c>
      <c r="C89" s="8" t="str">
        <f t="shared" ca="1" si="10"/>
        <v/>
      </c>
      <c r="D89" s="276" t="str">
        <f t="shared" ca="1" si="11"/>
        <v/>
      </c>
      <c r="E89" s="161" t="str">
        <f t="shared" ca="1" si="12"/>
        <v/>
      </c>
      <c r="F89" s="8" t="str">
        <f t="shared" ca="1" si="13"/>
        <v/>
      </c>
      <c r="G89" s="1" t="str">
        <f t="shared" ca="1" si="14"/>
        <v/>
      </c>
      <c r="H89" s="1" t="str">
        <f t="shared" ca="1" si="15"/>
        <v/>
      </c>
    </row>
    <row r="90" spans="1:8">
      <c r="A90" s="8" t="str">
        <f t="shared" ca="1" si="8"/>
        <v/>
      </c>
      <c r="B90" s="8" t="str">
        <f t="shared" ca="1" si="9"/>
        <v/>
      </c>
      <c r="C90" s="8" t="str">
        <f t="shared" ca="1" si="10"/>
        <v/>
      </c>
      <c r="D90" s="276" t="str">
        <f t="shared" ca="1" si="11"/>
        <v/>
      </c>
      <c r="E90" s="161" t="str">
        <f t="shared" ca="1" si="12"/>
        <v/>
      </c>
      <c r="F90" s="8" t="str">
        <f t="shared" ca="1" si="13"/>
        <v/>
      </c>
      <c r="G90" s="1" t="str">
        <f t="shared" ca="1" si="14"/>
        <v/>
      </c>
      <c r="H90" s="1" t="str">
        <f t="shared" ca="1" si="15"/>
        <v/>
      </c>
    </row>
    <row r="91" spans="1:8">
      <c r="A91" s="8" t="str">
        <f t="shared" ca="1" si="8"/>
        <v/>
      </c>
      <c r="B91" s="8" t="str">
        <f t="shared" ca="1" si="9"/>
        <v/>
      </c>
      <c r="C91" s="8" t="str">
        <f t="shared" ca="1" si="10"/>
        <v/>
      </c>
      <c r="D91" s="276" t="str">
        <f t="shared" ca="1" si="11"/>
        <v/>
      </c>
      <c r="E91" s="161" t="str">
        <f t="shared" ca="1" si="12"/>
        <v/>
      </c>
      <c r="F91" s="8" t="str">
        <f t="shared" ca="1" si="13"/>
        <v/>
      </c>
      <c r="G91" s="1" t="str">
        <f t="shared" ca="1" si="14"/>
        <v/>
      </c>
      <c r="H91" s="1" t="str">
        <f t="shared" ca="1" si="15"/>
        <v/>
      </c>
    </row>
    <row r="92" spans="1:8">
      <c r="A92" s="8" t="str">
        <f t="shared" ca="1" si="8"/>
        <v/>
      </c>
      <c r="B92" s="8" t="str">
        <f t="shared" ca="1" si="9"/>
        <v/>
      </c>
      <c r="C92" s="8" t="str">
        <f t="shared" ca="1" si="10"/>
        <v/>
      </c>
      <c r="D92" s="276" t="str">
        <f t="shared" ca="1" si="11"/>
        <v/>
      </c>
      <c r="E92" s="161" t="str">
        <f t="shared" ca="1" si="12"/>
        <v/>
      </c>
      <c r="F92" s="8" t="str">
        <f t="shared" ca="1" si="13"/>
        <v/>
      </c>
      <c r="G92" s="1" t="str">
        <f t="shared" ca="1" si="14"/>
        <v/>
      </c>
      <c r="H92" s="1" t="str">
        <f t="shared" ca="1" si="15"/>
        <v/>
      </c>
    </row>
    <row r="93" spans="1:8">
      <c r="A93" s="8" t="str">
        <f t="shared" ca="1" si="8"/>
        <v/>
      </c>
      <c r="B93" s="8" t="str">
        <f t="shared" ca="1" si="9"/>
        <v/>
      </c>
      <c r="C93" s="8" t="str">
        <f t="shared" ca="1" si="10"/>
        <v/>
      </c>
      <c r="D93" s="276" t="str">
        <f t="shared" ca="1" si="11"/>
        <v/>
      </c>
      <c r="E93" s="161" t="str">
        <f t="shared" ca="1" si="12"/>
        <v/>
      </c>
      <c r="F93" s="8" t="str">
        <f t="shared" ca="1" si="13"/>
        <v/>
      </c>
      <c r="G93" s="1" t="str">
        <f t="shared" ca="1" si="14"/>
        <v/>
      </c>
      <c r="H93" s="1" t="str">
        <f t="shared" ca="1" si="15"/>
        <v/>
      </c>
    </row>
    <row r="94" spans="1:8">
      <c r="A94" s="8" t="str">
        <f t="shared" ca="1" si="8"/>
        <v/>
      </c>
      <c r="B94" s="8" t="str">
        <f t="shared" ca="1" si="9"/>
        <v/>
      </c>
      <c r="C94" s="8" t="str">
        <f t="shared" ca="1" si="10"/>
        <v/>
      </c>
      <c r="D94" s="276" t="str">
        <f t="shared" ca="1" si="11"/>
        <v/>
      </c>
      <c r="E94" s="161" t="str">
        <f t="shared" ca="1" si="12"/>
        <v/>
      </c>
      <c r="F94" s="8" t="str">
        <f t="shared" ca="1" si="13"/>
        <v/>
      </c>
      <c r="G94" s="1" t="str">
        <f t="shared" ca="1" si="14"/>
        <v/>
      </c>
      <c r="H94" s="1" t="str">
        <f t="shared" ca="1" si="15"/>
        <v/>
      </c>
    </row>
    <row r="95" spans="1:8">
      <c r="A95" s="8" t="str">
        <f t="shared" ca="1" si="8"/>
        <v/>
      </c>
      <c r="B95" s="8" t="str">
        <f t="shared" ca="1" si="9"/>
        <v/>
      </c>
      <c r="C95" s="8" t="str">
        <f t="shared" ca="1" si="10"/>
        <v/>
      </c>
      <c r="D95" s="276" t="str">
        <f t="shared" ca="1" si="11"/>
        <v/>
      </c>
      <c r="E95" s="161" t="str">
        <f t="shared" ca="1" si="12"/>
        <v/>
      </c>
      <c r="F95" s="8" t="str">
        <f t="shared" ca="1" si="13"/>
        <v/>
      </c>
      <c r="G95" s="1" t="str">
        <f t="shared" ca="1" si="14"/>
        <v/>
      </c>
      <c r="H95" s="1" t="str">
        <f t="shared" ca="1" si="15"/>
        <v/>
      </c>
    </row>
    <row r="96" spans="1:8">
      <c r="A96" s="8" t="str">
        <f t="shared" ca="1" si="8"/>
        <v/>
      </c>
      <c r="B96" s="8" t="str">
        <f t="shared" ca="1" si="9"/>
        <v/>
      </c>
      <c r="C96" s="8" t="str">
        <f t="shared" ca="1" si="10"/>
        <v/>
      </c>
      <c r="D96" s="276" t="str">
        <f t="shared" ca="1" si="11"/>
        <v/>
      </c>
      <c r="E96" s="161" t="str">
        <f t="shared" ca="1" si="12"/>
        <v/>
      </c>
      <c r="F96" s="8" t="str">
        <f t="shared" ca="1" si="13"/>
        <v/>
      </c>
      <c r="G96" s="1" t="str">
        <f t="shared" ca="1" si="14"/>
        <v/>
      </c>
      <c r="H96" s="1" t="str">
        <f t="shared" ca="1" si="15"/>
        <v/>
      </c>
    </row>
    <row r="97" spans="1:8">
      <c r="A97" s="8" t="str">
        <f t="shared" ca="1" si="8"/>
        <v/>
      </c>
      <c r="B97" s="8" t="str">
        <f t="shared" ca="1" si="9"/>
        <v/>
      </c>
      <c r="C97" s="8" t="str">
        <f t="shared" ca="1" si="10"/>
        <v/>
      </c>
      <c r="D97" s="276" t="str">
        <f t="shared" ca="1" si="11"/>
        <v/>
      </c>
      <c r="E97" s="161" t="str">
        <f t="shared" ca="1" si="12"/>
        <v/>
      </c>
      <c r="F97" s="8" t="str">
        <f t="shared" ca="1" si="13"/>
        <v/>
      </c>
      <c r="G97" s="1" t="str">
        <f t="shared" ca="1" si="14"/>
        <v/>
      </c>
      <c r="H97" s="1" t="str">
        <f t="shared" ca="1" si="15"/>
        <v/>
      </c>
    </row>
    <row r="98" spans="1:8">
      <c r="A98" s="8" t="str">
        <f t="shared" ca="1" si="8"/>
        <v/>
      </c>
      <c r="B98" s="8" t="str">
        <f t="shared" ca="1" si="9"/>
        <v/>
      </c>
      <c r="C98" s="8" t="str">
        <f t="shared" ca="1" si="10"/>
        <v/>
      </c>
      <c r="D98" s="276" t="str">
        <f t="shared" ca="1" si="11"/>
        <v/>
      </c>
      <c r="E98" s="161" t="str">
        <f t="shared" ca="1" si="12"/>
        <v/>
      </c>
      <c r="F98" s="8" t="str">
        <f t="shared" ca="1" si="13"/>
        <v/>
      </c>
      <c r="G98" s="1" t="str">
        <f t="shared" ca="1" si="14"/>
        <v/>
      </c>
      <c r="H98" s="1" t="str">
        <f t="shared" ca="1" si="15"/>
        <v/>
      </c>
    </row>
    <row r="99" spans="1:8">
      <c r="A99" s="8" t="str">
        <f t="shared" ca="1" si="8"/>
        <v/>
      </c>
      <c r="B99" s="8" t="str">
        <f t="shared" ca="1" si="9"/>
        <v/>
      </c>
      <c r="C99" s="8" t="str">
        <f t="shared" ca="1" si="10"/>
        <v/>
      </c>
      <c r="D99" s="276" t="str">
        <f t="shared" ca="1" si="11"/>
        <v/>
      </c>
      <c r="E99" s="161" t="str">
        <f t="shared" ca="1" si="12"/>
        <v/>
      </c>
      <c r="F99" s="8" t="str">
        <f t="shared" ca="1" si="13"/>
        <v/>
      </c>
      <c r="G99" s="1" t="str">
        <f t="shared" ca="1" si="14"/>
        <v/>
      </c>
      <c r="H99" s="1" t="str">
        <f t="shared" ca="1" si="15"/>
        <v/>
      </c>
    </row>
    <row r="100" spans="1:8">
      <c r="A100" s="8" t="str">
        <f t="shared" ca="1" si="8"/>
        <v/>
      </c>
      <c r="B100" s="8" t="str">
        <f t="shared" ca="1" si="9"/>
        <v/>
      </c>
      <c r="C100" s="8" t="str">
        <f t="shared" ca="1" si="10"/>
        <v/>
      </c>
      <c r="D100" s="276" t="str">
        <f t="shared" ca="1" si="11"/>
        <v/>
      </c>
      <c r="E100" s="161" t="str">
        <f t="shared" ca="1" si="12"/>
        <v/>
      </c>
      <c r="F100" s="8" t="str">
        <f t="shared" ca="1" si="13"/>
        <v/>
      </c>
      <c r="G100" s="1" t="str">
        <f t="shared" ca="1" si="14"/>
        <v/>
      </c>
      <c r="H100" s="1" t="str">
        <f t="shared" ca="1" si="15"/>
        <v/>
      </c>
    </row>
    <row r="101" spans="1:8">
      <c r="A101" s="8" t="str">
        <f t="shared" ca="1" si="8"/>
        <v/>
      </c>
      <c r="B101" s="8" t="str">
        <f t="shared" ca="1" si="9"/>
        <v/>
      </c>
      <c r="C101" s="8" t="str">
        <f t="shared" ca="1" si="10"/>
        <v/>
      </c>
      <c r="D101" s="276" t="str">
        <f t="shared" ca="1" si="11"/>
        <v/>
      </c>
      <c r="E101" s="161" t="str">
        <f t="shared" ca="1" si="12"/>
        <v/>
      </c>
      <c r="F101" s="8" t="str">
        <f t="shared" ca="1" si="13"/>
        <v/>
      </c>
      <c r="G101" s="1" t="str">
        <f t="shared" ca="1" si="14"/>
        <v/>
      </c>
      <c r="H101" s="1" t="str">
        <f t="shared" ca="1" si="15"/>
        <v/>
      </c>
    </row>
    <row r="102" spans="1:8">
      <c r="A102" s="8" t="str">
        <f t="shared" ca="1" si="8"/>
        <v/>
      </c>
      <c r="B102" s="8" t="str">
        <f t="shared" ca="1" si="9"/>
        <v/>
      </c>
      <c r="C102" s="8" t="str">
        <f t="shared" ca="1" si="10"/>
        <v/>
      </c>
      <c r="D102" s="276" t="str">
        <f t="shared" ca="1" si="11"/>
        <v/>
      </c>
      <c r="E102" s="161" t="str">
        <f t="shared" ca="1" si="12"/>
        <v/>
      </c>
      <c r="F102" s="8" t="str">
        <f t="shared" ca="1" si="13"/>
        <v/>
      </c>
      <c r="G102" s="1" t="str">
        <f t="shared" ca="1" si="14"/>
        <v/>
      </c>
      <c r="H102" s="1" t="str">
        <f t="shared" ca="1" si="15"/>
        <v/>
      </c>
    </row>
    <row r="103" spans="1:8">
      <c r="A103" s="8" t="str">
        <f t="shared" ca="1" si="8"/>
        <v/>
      </c>
      <c r="B103" s="8" t="str">
        <f t="shared" ca="1" si="9"/>
        <v/>
      </c>
      <c r="C103" s="8" t="str">
        <f t="shared" ca="1" si="10"/>
        <v/>
      </c>
      <c r="D103" s="276" t="str">
        <f t="shared" ca="1" si="11"/>
        <v/>
      </c>
      <c r="E103" s="161" t="str">
        <f t="shared" ca="1" si="12"/>
        <v/>
      </c>
      <c r="F103" s="8" t="str">
        <f t="shared" ca="1" si="13"/>
        <v/>
      </c>
      <c r="G103" s="1" t="str">
        <f t="shared" ca="1" si="14"/>
        <v/>
      </c>
      <c r="H103" s="1" t="str">
        <f t="shared" ca="1" si="15"/>
        <v/>
      </c>
    </row>
    <row r="104" spans="1:8">
      <c r="A104" s="8" t="str">
        <f t="shared" ca="1" si="8"/>
        <v/>
      </c>
      <c r="B104" s="8" t="str">
        <f t="shared" ca="1" si="9"/>
        <v/>
      </c>
      <c r="C104" s="8" t="str">
        <f t="shared" ca="1" si="10"/>
        <v/>
      </c>
      <c r="D104" s="276" t="str">
        <f t="shared" ca="1" si="11"/>
        <v/>
      </c>
      <c r="E104" s="161" t="str">
        <f t="shared" ca="1" si="12"/>
        <v/>
      </c>
      <c r="F104" s="8" t="str">
        <f t="shared" ca="1" si="13"/>
        <v/>
      </c>
      <c r="G104" s="1" t="str">
        <f t="shared" ca="1" si="14"/>
        <v/>
      </c>
      <c r="H104" s="1" t="str">
        <f t="shared" ca="1" si="15"/>
        <v/>
      </c>
    </row>
    <row r="105" spans="1:8">
      <c r="A105" s="8" t="str">
        <f t="shared" ca="1" si="8"/>
        <v/>
      </c>
      <c r="B105" s="8" t="str">
        <f t="shared" ca="1" si="9"/>
        <v/>
      </c>
      <c r="C105" s="8" t="str">
        <f t="shared" ca="1" si="10"/>
        <v/>
      </c>
      <c r="D105" s="276" t="str">
        <f t="shared" ca="1" si="11"/>
        <v/>
      </c>
      <c r="E105" s="161" t="str">
        <f t="shared" ca="1" si="12"/>
        <v/>
      </c>
      <c r="F105" s="8" t="str">
        <f t="shared" ca="1" si="13"/>
        <v/>
      </c>
      <c r="G105" s="1" t="str">
        <f t="shared" ca="1" si="14"/>
        <v/>
      </c>
      <c r="H105" s="1" t="str">
        <f t="shared" ca="1" si="15"/>
        <v/>
      </c>
    </row>
    <row r="106" spans="1:8">
      <c r="A106" s="8" t="str">
        <f t="shared" ca="1" si="8"/>
        <v/>
      </c>
      <c r="B106" s="8" t="str">
        <f t="shared" ca="1" si="9"/>
        <v/>
      </c>
      <c r="C106" s="8" t="str">
        <f t="shared" ca="1" si="10"/>
        <v/>
      </c>
      <c r="D106" s="276" t="str">
        <f t="shared" ca="1" si="11"/>
        <v/>
      </c>
      <c r="E106" s="161" t="str">
        <f t="shared" ca="1" si="12"/>
        <v/>
      </c>
      <c r="F106" s="8" t="str">
        <f t="shared" ca="1" si="13"/>
        <v/>
      </c>
      <c r="G106" s="1" t="str">
        <f t="shared" ca="1" si="14"/>
        <v/>
      </c>
      <c r="H106" s="1" t="str">
        <f t="shared" ca="1" si="15"/>
        <v/>
      </c>
    </row>
    <row r="107" spans="1:8">
      <c r="A107" s="8" t="str">
        <f t="shared" ca="1" si="8"/>
        <v/>
      </c>
      <c r="B107" s="8" t="str">
        <f t="shared" ca="1" si="9"/>
        <v/>
      </c>
      <c r="C107" s="8" t="str">
        <f t="shared" ca="1" si="10"/>
        <v/>
      </c>
      <c r="D107" s="276" t="str">
        <f t="shared" ca="1" si="11"/>
        <v/>
      </c>
      <c r="E107" s="161" t="str">
        <f t="shared" ca="1" si="12"/>
        <v/>
      </c>
      <c r="F107" s="8" t="str">
        <f t="shared" ca="1" si="13"/>
        <v/>
      </c>
      <c r="G107" s="1" t="str">
        <f t="shared" ca="1" si="14"/>
        <v/>
      </c>
      <c r="H107" s="1" t="str">
        <f t="shared" ca="1" si="15"/>
        <v/>
      </c>
    </row>
    <row r="108" spans="1:8">
      <c r="A108" s="8" t="str">
        <f t="shared" ca="1" si="8"/>
        <v/>
      </c>
      <c r="B108" s="8" t="str">
        <f t="shared" ca="1" si="9"/>
        <v/>
      </c>
      <c r="C108" s="8" t="str">
        <f t="shared" ca="1" si="10"/>
        <v/>
      </c>
      <c r="D108" s="276" t="str">
        <f t="shared" ca="1" si="11"/>
        <v/>
      </c>
      <c r="E108" s="161" t="str">
        <f t="shared" ca="1" si="12"/>
        <v/>
      </c>
      <c r="F108" s="8" t="str">
        <f t="shared" ca="1" si="13"/>
        <v/>
      </c>
      <c r="G108" s="1" t="str">
        <f t="shared" ca="1" si="14"/>
        <v/>
      </c>
      <c r="H108" s="1" t="str">
        <f t="shared" ca="1" si="15"/>
        <v/>
      </c>
    </row>
    <row r="109" spans="1:8">
      <c r="A109" s="8" t="str">
        <f t="shared" ca="1" si="8"/>
        <v/>
      </c>
      <c r="B109" s="8" t="str">
        <f t="shared" ca="1" si="9"/>
        <v/>
      </c>
      <c r="C109" s="8" t="str">
        <f t="shared" ca="1" si="10"/>
        <v/>
      </c>
      <c r="D109" s="276" t="str">
        <f t="shared" ca="1" si="11"/>
        <v/>
      </c>
      <c r="E109" s="161" t="str">
        <f t="shared" ca="1" si="12"/>
        <v/>
      </c>
      <c r="F109" s="8" t="str">
        <f t="shared" ca="1" si="13"/>
        <v/>
      </c>
      <c r="G109" s="1" t="str">
        <f t="shared" ca="1" si="14"/>
        <v/>
      </c>
      <c r="H109" s="1" t="str">
        <f t="shared" ca="1" si="15"/>
        <v/>
      </c>
    </row>
    <row r="110" spans="1:8">
      <c r="A110" s="8" t="str">
        <f t="shared" ca="1" si="8"/>
        <v/>
      </c>
      <c r="B110" s="8" t="str">
        <f t="shared" ca="1" si="9"/>
        <v/>
      </c>
      <c r="C110" s="8" t="str">
        <f t="shared" ca="1" si="10"/>
        <v/>
      </c>
      <c r="D110" s="276" t="str">
        <f t="shared" ca="1" si="11"/>
        <v/>
      </c>
      <c r="E110" s="161" t="str">
        <f t="shared" ca="1" si="12"/>
        <v/>
      </c>
      <c r="F110" s="8" t="str">
        <f t="shared" ca="1" si="13"/>
        <v/>
      </c>
      <c r="G110" s="1" t="str">
        <f t="shared" ca="1" si="14"/>
        <v/>
      </c>
      <c r="H110" s="1" t="str">
        <f t="shared" ca="1" si="15"/>
        <v/>
      </c>
    </row>
    <row r="111" spans="1:8">
      <c r="A111" s="8" t="str">
        <f t="shared" ca="1" si="8"/>
        <v/>
      </c>
      <c r="B111" s="8" t="str">
        <f t="shared" ca="1" si="9"/>
        <v/>
      </c>
      <c r="C111" s="8" t="str">
        <f t="shared" ca="1" si="10"/>
        <v/>
      </c>
      <c r="D111" s="276" t="str">
        <f t="shared" ca="1" si="11"/>
        <v/>
      </c>
      <c r="E111" s="161" t="str">
        <f t="shared" ca="1" si="12"/>
        <v/>
      </c>
      <c r="F111" s="8" t="str">
        <f t="shared" ca="1" si="13"/>
        <v/>
      </c>
      <c r="G111" s="1" t="str">
        <f t="shared" ca="1" si="14"/>
        <v/>
      </c>
      <c r="H111" s="1" t="str">
        <f t="shared" ca="1" si="15"/>
        <v/>
      </c>
    </row>
    <row r="112" spans="1:8">
      <c r="A112" s="8" t="str">
        <f t="shared" ca="1" si="8"/>
        <v/>
      </c>
      <c r="B112" s="8" t="str">
        <f t="shared" ca="1" si="9"/>
        <v/>
      </c>
      <c r="C112" s="8" t="str">
        <f t="shared" ca="1" si="10"/>
        <v/>
      </c>
      <c r="D112" s="276" t="str">
        <f t="shared" ca="1" si="11"/>
        <v/>
      </c>
      <c r="E112" s="161" t="str">
        <f t="shared" ca="1" si="12"/>
        <v/>
      </c>
      <c r="F112" s="8" t="str">
        <f t="shared" ca="1" si="13"/>
        <v/>
      </c>
      <c r="G112" s="1" t="str">
        <f t="shared" ca="1" si="14"/>
        <v/>
      </c>
      <c r="H112" s="1" t="str">
        <f t="shared" ca="1" si="15"/>
        <v/>
      </c>
    </row>
    <row r="113" spans="1:8">
      <c r="A113" s="8" t="str">
        <f t="shared" ca="1" si="8"/>
        <v/>
      </c>
      <c r="B113" s="8" t="str">
        <f t="shared" ca="1" si="9"/>
        <v/>
      </c>
      <c r="C113" s="8" t="str">
        <f t="shared" ca="1" si="10"/>
        <v/>
      </c>
      <c r="D113" s="276" t="str">
        <f t="shared" ca="1" si="11"/>
        <v/>
      </c>
      <c r="E113" s="161" t="str">
        <f t="shared" ca="1" si="12"/>
        <v/>
      </c>
      <c r="F113" s="8" t="str">
        <f t="shared" ca="1" si="13"/>
        <v/>
      </c>
      <c r="G113" s="1" t="str">
        <f t="shared" ca="1" si="14"/>
        <v/>
      </c>
      <c r="H113" s="1" t="str">
        <f t="shared" ca="1" si="15"/>
        <v/>
      </c>
    </row>
    <row r="114" spans="1:8">
      <c r="A114" s="8" t="str">
        <f t="shared" ca="1" si="8"/>
        <v/>
      </c>
      <c r="B114" s="8" t="str">
        <f t="shared" ca="1" si="9"/>
        <v/>
      </c>
      <c r="C114" s="8" t="str">
        <f t="shared" ca="1" si="10"/>
        <v/>
      </c>
      <c r="D114" s="276" t="str">
        <f t="shared" ca="1" si="11"/>
        <v/>
      </c>
      <c r="E114" s="161" t="str">
        <f t="shared" ca="1" si="12"/>
        <v/>
      </c>
      <c r="F114" s="8" t="str">
        <f t="shared" ca="1" si="13"/>
        <v/>
      </c>
      <c r="G114" s="1" t="str">
        <f t="shared" ca="1" si="14"/>
        <v/>
      </c>
      <c r="H114" s="1" t="str">
        <f t="shared" ca="1" si="15"/>
        <v/>
      </c>
    </row>
    <row r="115" spans="1:8">
      <c r="A115" s="8" t="str">
        <f t="shared" ca="1" si="8"/>
        <v/>
      </c>
      <c r="B115" s="8" t="str">
        <f t="shared" ca="1" si="9"/>
        <v/>
      </c>
      <c r="C115" s="8" t="str">
        <f t="shared" ca="1" si="10"/>
        <v/>
      </c>
      <c r="D115" s="276" t="str">
        <f t="shared" ca="1" si="11"/>
        <v/>
      </c>
      <c r="E115" s="161" t="str">
        <f t="shared" ca="1" si="12"/>
        <v/>
      </c>
      <c r="F115" s="8" t="str">
        <f t="shared" ca="1" si="13"/>
        <v/>
      </c>
      <c r="G115" s="1" t="str">
        <f t="shared" ca="1" si="14"/>
        <v/>
      </c>
      <c r="H115" s="1" t="str">
        <f t="shared" ca="1" si="15"/>
        <v/>
      </c>
    </row>
    <row r="116" spans="1:8">
      <c r="A116" s="8" t="str">
        <f t="shared" ca="1" si="8"/>
        <v/>
      </c>
      <c r="B116" s="8" t="str">
        <f t="shared" ca="1" si="9"/>
        <v/>
      </c>
      <c r="C116" s="8" t="str">
        <f t="shared" ca="1" si="10"/>
        <v/>
      </c>
      <c r="D116" s="276" t="str">
        <f t="shared" ca="1" si="11"/>
        <v/>
      </c>
      <c r="E116" s="161" t="str">
        <f t="shared" ca="1" si="12"/>
        <v/>
      </c>
      <c r="F116" s="8" t="str">
        <f t="shared" ca="1" si="13"/>
        <v/>
      </c>
      <c r="G116" s="1" t="str">
        <f t="shared" ca="1" si="14"/>
        <v/>
      </c>
      <c r="H116" s="1" t="str">
        <f t="shared" ca="1" si="15"/>
        <v/>
      </c>
    </row>
    <row r="117" spans="1:8">
      <c r="A117" s="8" t="str">
        <f t="shared" ca="1" si="8"/>
        <v/>
      </c>
      <c r="B117" s="8" t="str">
        <f t="shared" ca="1" si="9"/>
        <v/>
      </c>
      <c r="C117" s="8" t="str">
        <f t="shared" ca="1" si="10"/>
        <v/>
      </c>
      <c r="D117" s="276" t="str">
        <f t="shared" ca="1" si="11"/>
        <v/>
      </c>
      <c r="E117" s="161" t="str">
        <f t="shared" ca="1" si="12"/>
        <v/>
      </c>
      <c r="F117" s="8" t="str">
        <f t="shared" ca="1" si="13"/>
        <v/>
      </c>
      <c r="G117" s="1" t="str">
        <f t="shared" ca="1" si="14"/>
        <v/>
      </c>
      <c r="H117" s="1" t="str">
        <f t="shared" ca="1" si="15"/>
        <v/>
      </c>
    </row>
    <row r="118" spans="1:8">
      <c r="A118" s="8" t="str">
        <f t="shared" ca="1" si="8"/>
        <v/>
      </c>
      <c r="B118" s="8" t="str">
        <f t="shared" ca="1" si="9"/>
        <v/>
      </c>
      <c r="C118" s="8" t="str">
        <f t="shared" ca="1" si="10"/>
        <v/>
      </c>
      <c r="D118" s="276" t="str">
        <f t="shared" ca="1" si="11"/>
        <v/>
      </c>
      <c r="E118" s="161" t="str">
        <f t="shared" ca="1" si="12"/>
        <v/>
      </c>
      <c r="F118" s="8" t="str">
        <f t="shared" ca="1" si="13"/>
        <v/>
      </c>
      <c r="G118" s="1" t="str">
        <f t="shared" ca="1" si="14"/>
        <v/>
      </c>
      <c r="H118" s="1" t="str">
        <f t="shared" ca="1" si="15"/>
        <v/>
      </c>
    </row>
    <row r="119" spans="1:8">
      <c r="A119" s="8" t="str">
        <f t="shared" ca="1" si="8"/>
        <v/>
      </c>
      <c r="B119" s="8" t="str">
        <f t="shared" ca="1" si="9"/>
        <v/>
      </c>
      <c r="C119" s="8" t="str">
        <f t="shared" ca="1" si="10"/>
        <v/>
      </c>
      <c r="D119" s="276" t="str">
        <f t="shared" ca="1" si="11"/>
        <v/>
      </c>
      <c r="E119" s="161" t="str">
        <f t="shared" ca="1" si="12"/>
        <v/>
      </c>
      <c r="F119" s="8" t="str">
        <f t="shared" ca="1" si="13"/>
        <v/>
      </c>
      <c r="G119" s="1" t="str">
        <f t="shared" ca="1" si="14"/>
        <v/>
      </c>
      <c r="H119" s="1" t="str">
        <f t="shared" ca="1" si="15"/>
        <v/>
      </c>
    </row>
    <row r="120" spans="1:8">
      <c r="A120" s="8" t="str">
        <f t="shared" ca="1" si="8"/>
        <v/>
      </c>
      <c r="B120" s="8" t="str">
        <f t="shared" ca="1" si="9"/>
        <v/>
      </c>
      <c r="C120" s="8" t="str">
        <f t="shared" ca="1" si="10"/>
        <v/>
      </c>
      <c r="D120" s="276" t="str">
        <f t="shared" ca="1" si="11"/>
        <v/>
      </c>
      <c r="E120" s="161" t="str">
        <f t="shared" ca="1" si="12"/>
        <v/>
      </c>
      <c r="F120" s="8" t="str">
        <f t="shared" ca="1" si="13"/>
        <v/>
      </c>
      <c r="G120" s="1" t="str">
        <f t="shared" ca="1" si="14"/>
        <v/>
      </c>
      <c r="H120" s="1" t="str">
        <f t="shared" ca="1" si="15"/>
        <v/>
      </c>
    </row>
    <row r="121" spans="1:8">
      <c r="A121" s="8" t="str">
        <f t="shared" ca="1" si="8"/>
        <v/>
      </c>
      <c r="B121" s="8" t="str">
        <f t="shared" ca="1" si="9"/>
        <v/>
      </c>
      <c r="C121" s="8" t="str">
        <f t="shared" ca="1" si="10"/>
        <v/>
      </c>
      <c r="D121" s="276" t="str">
        <f t="shared" ca="1" si="11"/>
        <v/>
      </c>
      <c r="E121" s="161" t="str">
        <f t="shared" ca="1" si="12"/>
        <v/>
      </c>
      <c r="F121" s="8" t="str">
        <f t="shared" ca="1" si="13"/>
        <v/>
      </c>
      <c r="G121" s="1" t="str">
        <f t="shared" ca="1" si="14"/>
        <v/>
      </c>
      <c r="H121" s="1" t="str">
        <f t="shared" ca="1" si="15"/>
        <v/>
      </c>
    </row>
    <row r="122" spans="1:8">
      <c r="A122" s="8" t="str">
        <f t="shared" ca="1" si="8"/>
        <v/>
      </c>
      <c r="B122" s="8" t="str">
        <f t="shared" ca="1" si="9"/>
        <v/>
      </c>
      <c r="C122" s="8" t="str">
        <f t="shared" ca="1" si="10"/>
        <v/>
      </c>
      <c r="D122" s="276" t="str">
        <f t="shared" ca="1" si="11"/>
        <v/>
      </c>
      <c r="E122" s="161" t="str">
        <f t="shared" ca="1" si="12"/>
        <v/>
      </c>
      <c r="F122" s="8" t="str">
        <f t="shared" ca="1" si="13"/>
        <v/>
      </c>
      <c r="G122" s="1" t="str">
        <f t="shared" ca="1" si="14"/>
        <v/>
      </c>
      <c r="H122" s="1" t="str">
        <f t="shared" ca="1" si="15"/>
        <v/>
      </c>
    </row>
    <row r="123" spans="1:8">
      <c r="A123" s="8" t="str">
        <f t="shared" ca="1" si="8"/>
        <v/>
      </c>
      <c r="B123" s="8" t="str">
        <f t="shared" ca="1" si="9"/>
        <v/>
      </c>
      <c r="C123" s="8" t="str">
        <f t="shared" ca="1" si="10"/>
        <v/>
      </c>
      <c r="D123" s="276" t="str">
        <f t="shared" ca="1" si="11"/>
        <v/>
      </c>
      <c r="E123" s="161" t="str">
        <f t="shared" ca="1" si="12"/>
        <v/>
      </c>
      <c r="F123" s="8" t="str">
        <f t="shared" ca="1" si="13"/>
        <v/>
      </c>
      <c r="G123" s="1" t="str">
        <f t="shared" ca="1" si="14"/>
        <v/>
      </c>
      <c r="H123" s="1" t="str">
        <f t="shared" ca="1" si="15"/>
        <v/>
      </c>
    </row>
    <row r="124" spans="1:8">
      <c r="A124" s="8" t="str">
        <f t="shared" ca="1" si="8"/>
        <v/>
      </c>
      <c r="B124" s="8" t="str">
        <f t="shared" ca="1" si="9"/>
        <v/>
      </c>
      <c r="C124" s="8" t="str">
        <f t="shared" ca="1" si="10"/>
        <v/>
      </c>
      <c r="D124" s="276" t="str">
        <f t="shared" ca="1" si="11"/>
        <v/>
      </c>
      <c r="E124" s="161" t="str">
        <f t="shared" ca="1" si="12"/>
        <v/>
      </c>
      <c r="F124" s="8" t="str">
        <f t="shared" ca="1" si="13"/>
        <v/>
      </c>
      <c r="G124" s="1" t="str">
        <f t="shared" ca="1" si="14"/>
        <v/>
      </c>
      <c r="H124" s="1" t="str">
        <f t="shared" ca="1" si="15"/>
        <v/>
      </c>
    </row>
    <row r="125" spans="1:8">
      <c r="A125" s="8" t="str">
        <f t="shared" ca="1" si="8"/>
        <v/>
      </c>
      <c r="B125" s="8" t="str">
        <f t="shared" ca="1" si="9"/>
        <v/>
      </c>
      <c r="C125" s="8" t="str">
        <f t="shared" ca="1" si="10"/>
        <v/>
      </c>
      <c r="D125" s="276" t="str">
        <f t="shared" ca="1" si="11"/>
        <v/>
      </c>
      <c r="E125" s="161" t="str">
        <f t="shared" ca="1" si="12"/>
        <v/>
      </c>
      <c r="F125" s="8" t="str">
        <f t="shared" ca="1" si="13"/>
        <v/>
      </c>
      <c r="G125" s="1" t="str">
        <f t="shared" ca="1" si="14"/>
        <v/>
      </c>
      <c r="H125" s="1" t="str">
        <f t="shared" ca="1" si="15"/>
        <v/>
      </c>
    </row>
    <row r="126" spans="1:8">
      <c r="A126" s="8" t="str">
        <f t="shared" ca="1" si="8"/>
        <v/>
      </c>
      <c r="B126" s="8" t="str">
        <f t="shared" ca="1" si="9"/>
        <v/>
      </c>
      <c r="C126" s="8" t="str">
        <f t="shared" ca="1" si="10"/>
        <v/>
      </c>
      <c r="D126" s="276" t="str">
        <f t="shared" ca="1" si="11"/>
        <v/>
      </c>
      <c r="E126" s="161" t="str">
        <f t="shared" ca="1" si="12"/>
        <v/>
      </c>
      <c r="F126" s="8" t="str">
        <f t="shared" ca="1" si="13"/>
        <v/>
      </c>
      <c r="G126" s="1" t="str">
        <f t="shared" ca="1" si="14"/>
        <v/>
      </c>
      <c r="H126" s="1" t="str">
        <f t="shared" ca="1" si="15"/>
        <v/>
      </c>
    </row>
    <row r="127" spans="1:8">
      <c r="A127" s="8" t="str">
        <f t="shared" ca="1" si="8"/>
        <v/>
      </c>
      <c r="B127" s="8" t="str">
        <f t="shared" ca="1" si="9"/>
        <v/>
      </c>
      <c r="C127" s="8" t="str">
        <f t="shared" ca="1" si="10"/>
        <v/>
      </c>
      <c r="D127" s="276" t="str">
        <f t="shared" ca="1" si="11"/>
        <v/>
      </c>
      <c r="E127" s="161" t="str">
        <f t="shared" ca="1" si="12"/>
        <v/>
      </c>
      <c r="F127" s="8" t="str">
        <f t="shared" ca="1" si="13"/>
        <v/>
      </c>
      <c r="G127" s="1" t="str">
        <f t="shared" ca="1" si="14"/>
        <v/>
      </c>
      <c r="H127" s="1" t="str">
        <f t="shared" ca="1" si="15"/>
        <v/>
      </c>
    </row>
    <row r="128" spans="1:8">
      <c r="A128" s="8" t="str">
        <f t="shared" ca="1" si="8"/>
        <v/>
      </c>
      <c r="B128" s="8" t="str">
        <f t="shared" ca="1" si="9"/>
        <v/>
      </c>
      <c r="C128" s="8" t="str">
        <f t="shared" ca="1" si="10"/>
        <v/>
      </c>
      <c r="D128" s="276" t="str">
        <f t="shared" ca="1" si="11"/>
        <v/>
      </c>
      <c r="E128" s="161" t="str">
        <f t="shared" ca="1" si="12"/>
        <v/>
      </c>
      <c r="F128" s="8" t="str">
        <f t="shared" ca="1" si="13"/>
        <v/>
      </c>
      <c r="G128" s="1" t="str">
        <f t="shared" ca="1" si="14"/>
        <v/>
      </c>
      <c r="H128" s="1" t="str">
        <f t="shared" ca="1" si="15"/>
        <v/>
      </c>
    </row>
    <row r="129" spans="1:8">
      <c r="A129" s="8" t="str">
        <f t="shared" ca="1" si="8"/>
        <v/>
      </c>
      <c r="B129" s="8" t="str">
        <f t="shared" ca="1" si="9"/>
        <v/>
      </c>
      <c r="C129" s="8" t="str">
        <f t="shared" ca="1" si="10"/>
        <v/>
      </c>
      <c r="D129" s="276" t="str">
        <f t="shared" ca="1" si="11"/>
        <v/>
      </c>
      <c r="E129" s="161" t="str">
        <f t="shared" ca="1" si="12"/>
        <v/>
      </c>
      <c r="F129" s="8" t="str">
        <f t="shared" ca="1" si="13"/>
        <v/>
      </c>
      <c r="G129" s="1" t="str">
        <f t="shared" ca="1" si="14"/>
        <v/>
      </c>
      <c r="H129" s="1" t="str">
        <f t="shared" ca="1" si="15"/>
        <v/>
      </c>
    </row>
    <row r="130" spans="1:8">
      <c r="A130" s="8" t="str">
        <f t="shared" ca="1" si="8"/>
        <v/>
      </c>
      <c r="B130" s="8" t="str">
        <f t="shared" ca="1" si="9"/>
        <v/>
      </c>
      <c r="C130" s="8" t="str">
        <f t="shared" ca="1" si="10"/>
        <v/>
      </c>
      <c r="D130" s="276" t="str">
        <f t="shared" ca="1" si="11"/>
        <v/>
      </c>
      <c r="E130" s="161" t="str">
        <f t="shared" ca="1" si="12"/>
        <v/>
      </c>
      <c r="F130" s="8" t="str">
        <f t="shared" ca="1" si="13"/>
        <v/>
      </c>
      <c r="G130" s="1" t="str">
        <f t="shared" ca="1" si="14"/>
        <v/>
      </c>
      <c r="H130" s="1" t="str">
        <f t="shared" ca="1" si="15"/>
        <v/>
      </c>
    </row>
    <row r="131" spans="1:8">
      <c r="A131" s="8" t="str">
        <f t="shared" ca="1" si="8"/>
        <v/>
      </c>
      <c r="B131" s="8" t="str">
        <f t="shared" ca="1" si="9"/>
        <v/>
      </c>
      <c r="C131" s="8" t="str">
        <f t="shared" ca="1" si="10"/>
        <v/>
      </c>
      <c r="D131" s="276" t="str">
        <f t="shared" ca="1" si="11"/>
        <v/>
      </c>
      <c r="E131" s="161" t="str">
        <f t="shared" ca="1" si="12"/>
        <v/>
      </c>
      <c r="F131" s="8" t="str">
        <f t="shared" ca="1" si="13"/>
        <v/>
      </c>
      <c r="G131" s="1" t="str">
        <f t="shared" ca="1" si="14"/>
        <v/>
      </c>
      <c r="H131" s="1" t="str">
        <f t="shared" ca="1" si="15"/>
        <v/>
      </c>
    </row>
    <row r="132" spans="1:8">
      <c r="A132" s="8" t="str">
        <f t="shared" ca="1" si="8"/>
        <v/>
      </c>
      <c r="B132" s="8" t="str">
        <f t="shared" ca="1" si="9"/>
        <v/>
      </c>
      <c r="C132" s="8" t="str">
        <f t="shared" ca="1" si="10"/>
        <v/>
      </c>
      <c r="D132" s="276" t="str">
        <f t="shared" ca="1" si="11"/>
        <v/>
      </c>
      <c r="E132" s="161" t="str">
        <f t="shared" ca="1" si="12"/>
        <v/>
      </c>
      <c r="F132" s="8" t="str">
        <f t="shared" ca="1" si="13"/>
        <v/>
      </c>
      <c r="G132" s="1" t="str">
        <f t="shared" ca="1" si="14"/>
        <v/>
      </c>
      <c r="H132" s="1" t="str">
        <f t="shared" ca="1" si="15"/>
        <v/>
      </c>
    </row>
    <row r="133" spans="1:8">
      <c r="A133" s="8" t="str">
        <f t="shared" ca="1" si="8"/>
        <v/>
      </c>
      <c r="B133" s="8" t="str">
        <f t="shared" ca="1" si="9"/>
        <v/>
      </c>
      <c r="C133" s="8" t="str">
        <f t="shared" ca="1" si="10"/>
        <v/>
      </c>
      <c r="D133" s="276" t="str">
        <f t="shared" ca="1" si="11"/>
        <v/>
      </c>
      <c r="E133" s="161" t="str">
        <f t="shared" ca="1" si="12"/>
        <v/>
      </c>
      <c r="F133" s="8" t="str">
        <f t="shared" ca="1" si="13"/>
        <v/>
      </c>
      <c r="G133" s="1" t="str">
        <f t="shared" ca="1" si="14"/>
        <v/>
      </c>
      <c r="H133" s="1" t="str">
        <f t="shared" ca="1" si="15"/>
        <v/>
      </c>
    </row>
    <row r="134" spans="1:8">
      <c r="A134" s="8" t="str">
        <f t="shared" ca="1" si="8"/>
        <v/>
      </c>
      <c r="B134" s="8" t="str">
        <f t="shared" ca="1" si="9"/>
        <v/>
      </c>
      <c r="C134" s="8" t="str">
        <f t="shared" ca="1" si="10"/>
        <v/>
      </c>
      <c r="D134" s="276" t="str">
        <f t="shared" ca="1" si="11"/>
        <v/>
      </c>
      <c r="E134" s="161" t="str">
        <f t="shared" ca="1" si="12"/>
        <v/>
      </c>
      <c r="F134" s="8" t="str">
        <f t="shared" ca="1" si="13"/>
        <v/>
      </c>
      <c r="G134" s="1" t="str">
        <f t="shared" ca="1" si="14"/>
        <v/>
      </c>
      <c r="H134" s="1" t="str">
        <f t="shared" ca="1" si="15"/>
        <v/>
      </c>
    </row>
    <row r="135" spans="1:8">
      <c r="A135" s="8" t="str">
        <f t="shared" ca="1" si="8"/>
        <v/>
      </c>
      <c r="B135" s="8" t="str">
        <f t="shared" ca="1" si="9"/>
        <v/>
      </c>
      <c r="C135" s="8" t="str">
        <f t="shared" ca="1" si="10"/>
        <v/>
      </c>
      <c r="D135" s="276" t="str">
        <f t="shared" ca="1" si="11"/>
        <v/>
      </c>
      <c r="E135" s="161" t="str">
        <f t="shared" ca="1" si="12"/>
        <v/>
      </c>
      <c r="F135" s="8" t="str">
        <f t="shared" ca="1" si="13"/>
        <v/>
      </c>
      <c r="G135" s="1" t="str">
        <f t="shared" ca="1" si="14"/>
        <v/>
      </c>
      <c r="H135" s="1" t="str">
        <f t="shared" ca="1" si="15"/>
        <v/>
      </c>
    </row>
    <row r="136" spans="1:8">
      <c r="A136" s="8" t="str">
        <f t="shared" ref="A136:A199" ca="1" si="16">IFERROR(INDIRECT("'Прайс-лист общий'!A"&amp;$G136,TRUE),"")</f>
        <v/>
      </c>
      <c r="B136" s="8" t="str">
        <f t="shared" ref="B136:B199" ca="1" si="17">IFERROR(INDIRECT("'Прайс-лист общий'!B"&amp;$G136,TRUE),"")</f>
        <v/>
      </c>
      <c r="C136" s="8" t="str">
        <f t="shared" ref="C136:C199" ca="1" si="18">IFERROR(INDIRECT("'Прайс-лист общий'!p"&amp;$G136,TRUE),"")</f>
        <v/>
      </c>
      <c r="D136" s="276" t="str">
        <f t="shared" ref="D136:D199" ca="1" si="19">IFERROR(INDIRECT("'Прайс-лист общий'!q"&amp;$G136,TRUE),"")</f>
        <v/>
      </c>
      <c r="E136" s="161" t="str">
        <f t="shared" ref="E136:E199" ca="1" si="20">IFERROR(INDIRECT("'Прайс-лист общий'!r"&amp;$G136,TRUE),"")</f>
        <v/>
      </c>
      <c r="F136" s="8" t="str">
        <f t="shared" ref="F136:F199" ca="1" si="21">IFERROR(INDIRECT("'Прайс-лист общий'!f"&amp;$G136,TRUE)*D136,"")</f>
        <v/>
      </c>
      <c r="G136" s="1" t="str">
        <f t="shared" ref="G136:G199" ca="1" si="22">IFERROR(SMALL(H:H,ROW(H130)),"")</f>
        <v/>
      </c>
      <c r="H136" s="1" t="str">
        <f t="shared" ref="H136:H199" ca="1" si="23">IF(INDIRECT("'Прайс-лист общий'!q"&amp;ROW(H137),TRUE)&gt;0,ROW(H137),"")</f>
        <v/>
      </c>
    </row>
    <row r="137" spans="1:8">
      <c r="A137" s="8" t="str">
        <f t="shared" ca="1" si="16"/>
        <v/>
      </c>
      <c r="B137" s="8" t="str">
        <f t="shared" ca="1" si="17"/>
        <v/>
      </c>
      <c r="C137" s="8" t="str">
        <f t="shared" ca="1" si="18"/>
        <v/>
      </c>
      <c r="D137" s="276" t="str">
        <f t="shared" ca="1" si="19"/>
        <v/>
      </c>
      <c r="E137" s="161" t="str">
        <f t="shared" ca="1" si="20"/>
        <v/>
      </c>
      <c r="F137" s="8" t="str">
        <f t="shared" ca="1" si="21"/>
        <v/>
      </c>
      <c r="G137" s="1" t="str">
        <f t="shared" ca="1" si="22"/>
        <v/>
      </c>
      <c r="H137" s="1" t="str">
        <f t="shared" ca="1" si="23"/>
        <v/>
      </c>
    </row>
    <row r="138" spans="1:8">
      <c r="A138" s="8" t="str">
        <f t="shared" ca="1" si="16"/>
        <v/>
      </c>
      <c r="B138" s="8" t="str">
        <f t="shared" ca="1" si="17"/>
        <v/>
      </c>
      <c r="C138" s="8" t="str">
        <f t="shared" ca="1" si="18"/>
        <v/>
      </c>
      <c r="D138" s="276" t="str">
        <f t="shared" ca="1" si="19"/>
        <v/>
      </c>
      <c r="E138" s="161" t="str">
        <f t="shared" ca="1" si="20"/>
        <v/>
      </c>
      <c r="F138" s="8" t="str">
        <f t="shared" ca="1" si="21"/>
        <v/>
      </c>
      <c r="G138" s="1" t="str">
        <f t="shared" ca="1" si="22"/>
        <v/>
      </c>
      <c r="H138" s="1" t="str">
        <f t="shared" ca="1" si="23"/>
        <v/>
      </c>
    </row>
    <row r="139" spans="1:8">
      <c r="A139" s="8" t="str">
        <f t="shared" ca="1" si="16"/>
        <v/>
      </c>
      <c r="B139" s="8" t="str">
        <f t="shared" ca="1" si="17"/>
        <v/>
      </c>
      <c r="C139" s="8" t="str">
        <f t="shared" ca="1" si="18"/>
        <v/>
      </c>
      <c r="D139" s="276" t="str">
        <f t="shared" ca="1" si="19"/>
        <v/>
      </c>
      <c r="E139" s="161" t="str">
        <f t="shared" ca="1" si="20"/>
        <v/>
      </c>
      <c r="F139" s="8" t="str">
        <f t="shared" ca="1" si="21"/>
        <v/>
      </c>
      <c r="G139" s="1" t="str">
        <f t="shared" ca="1" si="22"/>
        <v/>
      </c>
      <c r="H139" s="1" t="str">
        <f t="shared" ca="1" si="23"/>
        <v/>
      </c>
    </row>
    <row r="140" spans="1:8">
      <c r="A140" s="8" t="str">
        <f t="shared" ca="1" si="16"/>
        <v/>
      </c>
      <c r="B140" s="8" t="str">
        <f t="shared" ca="1" si="17"/>
        <v/>
      </c>
      <c r="C140" s="8" t="str">
        <f t="shared" ca="1" si="18"/>
        <v/>
      </c>
      <c r="D140" s="276" t="str">
        <f t="shared" ca="1" si="19"/>
        <v/>
      </c>
      <c r="E140" s="161" t="str">
        <f t="shared" ca="1" si="20"/>
        <v/>
      </c>
      <c r="F140" s="8" t="str">
        <f t="shared" ca="1" si="21"/>
        <v/>
      </c>
      <c r="G140" s="1" t="str">
        <f t="shared" ca="1" si="22"/>
        <v/>
      </c>
      <c r="H140" s="1" t="str">
        <f t="shared" ca="1" si="23"/>
        <v/>
      </c>
    </row>
    <row r="141" spans="1:8">
      <c r="A141" s="8" t="str">
        <f t="shared" ca="1" si="16"/>
        <v/>
      </c>
      <c r="B141" s="8" t="str">
        <f t="shared" ca="1" si="17"/>
        <v/>
      </c>
      <c r="C141" s="8" t="str">
        <f t="shared" ca="1" si="18"/>
        <v/>
      </c>
      <c r="D141" s="276" t="str">
        <f t="shared" ca="1" si="19"/>
        <v/>
      </c>
      <c r="E141" s="161" t="str">
        <f t="shared" ca="1" si="20"/>
        <v/>
      </c>
      <c r="F141" s="8" t="str">
        <f t="shared" ca="1" si="21"/>
        <v/>
      </c>
      <c r="G141" s="1" t="str">
        <f t="shared" ca="1" si="22"/>
        <v/>
      </c>
      <c r="H141" s="1" t="str">
        <f t="shared" ca="1" si="23"/>
        <v/>
      </c>
    </row>
    <row r="142" spans="1:8">
      <c r="A142" s="8" t="str">
        <f t="shared" ca="1" si="16"/>
        <v/>
      </c>
      <c r="B142" s="8" t="str">
        <f t="shared" ca="1" si="17"/>
        <v/>
      </c>
      <c r="C142" s="8" t="str">
        <f t="shared" ca="1" si="18"/>
        <v/>
      </c>
      <c r="D142" s="276" t="str">
        <f t="shared" ca="1" si="19"/>
        <v/>
      </c>
      <c r="E142" s="161" t="str">
        <f t="shared" ca="1" si="20"/>
        <v/>
      </c>
      <c r="F142" s="8" t="str">
        <f t="shared" ca="1" si="21"/>
        <v/>
      </c>
      <c r="G142" s="1" t="str">
        <f t="shared" ca="1" si="22"/>
        <v/>
      </c>
      <c r="H142" s="1" t="str">
        <f t="shared" ca="1" si="23"/>
        <v/>
      </c>
    </row>
    <row r="143" spans="1:8">
      <c r="A143" s="8" t="str">
        <f t="shared" ca="1" si="16"/>
        <v/>
      </c>
      <c r="B143" s="8" t="str">
        <f t="shared" ca="1" si="17"/>
        <v/>
      </c>
      <c r="C143" s="8" t="str">
        <f t="shared" ca="1" si="18"/>
        <v/>
      </c>
      <c r="D143" s="276" t="str">
        <f t="shared" ca="1" si="19"/>
        <v/>
      </c>
      <c r="E143" s="161" t="str">
        <f t="shared" ca="1" si="20"/>
        <v/>
      </c>
      <c r="F143" s="8" t="str">
        <f t="shared" ca="1" si="21"/>
        <v/>
      </c>
      <c r="G143" s="1" t="str">
        <f t="shared" ca="1" si="22"/>
        <v/>
      </c>
      <c r="H143" s="1" t="str">
        <f t="shared" ca="1" si="23"/>
        <v/>
      </c>
    </row>
    <row r="144" spans="1:8">
      <c r="A144" s="8" t="str">
        <f t="shared" ca="1" si="16"/>
        <v/>
      </c>
      <c r="B144" s="8" t="str">
        <f t="shared" ca="1" si="17"/>
        <v/>
      </c>
      <c r="C144" s="8" t="str">
        <f t="shared" ca="1" si="18"/>
        <v/>
      </c>
      <c r="D144" s="276" t="str">
        <f t="shared" ca="1" si="19"/>
        <v/>
      </c>
      <c r="E144" s="161" t="str">
        <f t="shared" ca="1" si="20"/>
        <v/>
      </c>
      <c r="F144" s="8" t="str">
        <f t="shared" ca="1" si="21"/>
        <v/>
      </c>
      <c r="G144" s="1" t="str">
        <f t="shared" ca="1" si="22"/>
        <v/>
      </c>
      <c r="H144" s="1" t="str">
        <f t="shared" ca="1" si="23"/>
        <v/>
      </c>
    </row>
    <row r="145" spans="1:8">
      <c r="A145" s="8" t="str">
        <f t="shared" ca="1" si="16"/>
        <v/>
      </c>
      <c r="B145" s="8" t="str">
        <f t="shared" ca="1" si="17"/>
        <v/>
      </c>
      <c r="C145" s="8" t="str">
        <f t="shared" ca="1" si="18"/>
        <v/>
      </c>
      <c r="D145" s="276" t="str">
        <f t="shared" ca="1" si="19"/>
        <v/>
      </c>
      <c r="E145" s="161" t="str">
        <f t="shared" ca="1" si="20"/>
        <v/>
      </c>
      <c r="F145" s="8" t="str">
        <f t="shared" ca="1" si="21"/>
        <v/>
      </c>
      <c r="G145" s="1" t="str">
        <f t="shared" ca="1" si="22"/>
        <v/>
      </c>
      <c r="H145" s="1" t="str">
        <f t="shared" ca="1" si="23"/>
        <v/>
      </c>
    </row>
    <row r="146" spans="1:8">
      <c r="A146" s="8" t="str">
        <f t="shared" ca="1" si="16"/>
        <v/>
      </c>
      <c r="B146" s="8" t="str">
        <f t="shared" ca="1" si="17"/>
        <v/>
      </c>
      <c r="C146" s="8" t="str">
        <f t="shared" ca="1" si="18"/>
        <v/>
      </c>
      <c r="D146" s="276" t="str">
        <f t="shared" ca="1" si="19"/>
        <v/>
      </c>
      <c r="E146" s="161" t="str">
        <f t="shared" ca="1" si="20"/>
        <v/>
      </c>
      <c r="F146" s="8" t="str">
        <f t="shared" ca="1" si="21"/>
        <v/>
      </c>
      <c r="G146" s="1" t="str">
        <f t="shared" ca="1" si="22"/>
        <v/>
      </c>
      <c r="H146" s="1" t="str">
        <f t="shared" ca="1" si="23"/>
        <v/>
      </c>
    </row>
    <row r="147" spans="1:8">
      <c r="A147" s="8" t="str">
        <f t="shared" ca="1" si="16"/>
        <v/>
      </c>
      <c r="B147" s="8" t="str">
        <f t="shared" ca="1" si="17"/>
        <v/>
      </c>
      <c r="C147" s="8" t="str">
        <f t="shared" ca="1" si="18"/>
        <v/>
      </c>
      <c r="D147" s="276" t="str">
        <f t="shared" ca="1" si="19"/>
        <v/>
      </c>
      <c r="E147" s="161" t="str">
        <f t="shared" ca="1" si="20"/>
        <v/>
      </c>
      <c r="F147" s="8" t="str">
        <f t="shared" ca="1" si="21"/>
        <v/>
      </c>
      <c r="G147" s="1" t="str">
        <f t="shared" ca="1" si="22"/>
        <v/>
      </c>
      <c r="H147" s="1" t="str">
        <f t="shared" ca="1" si="23"/>
        <v/>
      </c>
    </row>
    <row r="148" spans="1:8">
      <c r="A148" s="8" t="str">
        <f t="shared" ca="1" si="16"/>
        <v/>
      </c>
      <c r="B148" s="8" t="str">
        <f t="shared" ca="1" si="17"/>
        <v/>
      </c>
      <c r="C148" s="8" t="str">
        <f t="shared" ca="1" si="18"/>
        <v/>
      </c>
      <c r="D148" s="276" t="str">
        <f t="shared" ca="1" si="19"/>
        <v/>
      </c>
      <c r="E148" s="161" t="str">
        <f t="shared" ca="1" si="20"/>
        <v/>
      </c>
      <c r="F148" s="8" t="str">
        <f t="shared" ca="1" si="21"/>
        <v/>
      </c>
      <c r="G148" s="1" t="str">
        <f t="shared" ca="1" si="22"/>
        <v/>
      </c>
      <c r="H148" s="1" t="str">
        <f t="shared" ca="1" si="23"/>
        <v/>
      </c>
    </row>
    <row r="149" spans="1:8">
      <c r="A149" s="8" t="str">
        <f t="shared" ca="1" si="16"/>
        <v/>
      </c>
      <c r="B149" s="8" t="str">
        <f t="shared" ca="1" si="17"/>
        <v/>
      </c>
      <c r="C149" s="8" t="str">
        <f t="shared" ca="1" si="18"/>
        <v/>
      </c>
      <c r="D149" s="276" t="str">
        <f t="shared" ca="1" si="19"/>
        <v/>
      </c>
      <c r="E149" s="161" t="str">
        <f t="shared" ca="1" si="20"/>
        <v/>
      </c>
      <c r="F149" s="8" t="str">
        <f t="shared" ca="1" si="21"/>
        <v/>
      </c>
      <c r="G149" s="1" t="str">
        <f t="shared" ca="1" si="22"/>
        <v/>
      </c>
      <c r="H149" s="1" t="str">
        <f t="shared" ca="1" si="23"/>
        <v/>
      </c>
    </row>
    <row r="150" spans="1:8">
      <c r="A150" s="8" t="str">
        <f t="shared" ca="1" si="16"/>
        <v/>
      </c>
      <c r="B150" s="8" t="str">
        <f t="shared" ca="1" si="17"/>
        <v/>
      </c>
      <c r="C150" s="8" t="str">
        <f t="shared" ca="1" si="18"/>
        <v/>
      </c>
      <c r="D150" s="276" t="str">
        <f t="shared" ca="1" si="19"/>
        <v/>
      </c>
      <c r="E150" s="161" t="str">
        <f t="shared" ca="1" si="20"/>
        <v/>
      </c>
      <c r="F150" s="8" t="str">
        <f t="shared" ca="1" si="21"/>
        <v/>
      </c>
      <c r="G150" s="1" t="str">
        <f t="shared" ca="1" si="22"/>
        <v/>
      </c>
      <c r="H150" s="1" t="str">
        <f t="shared" ca="1" si="23"/>
        <v/>
      </c>
    </row>
    <row r="151" spans="1:8">
      <c r="A151" s="8" t="str">
        <f t="shared" ca="1" si="16"/>
        <v/>
      </c>
      <c r="B151" s="8" t="str">
        <f t="shared" ca="1" si="17"/>
        <v/>
      </c>
      <c r="C151" s="8" t="str">
        <f t="shared" ca="1" si="18"/>
        <v/>
      </c>
      <c r="D151" s="276" t="str">
        <f t="shared" ca="1" si="19"/>
        <v/>
      </c>
      <c r="E151" s="161" t="str">
        <f t="shared" ca="1" si="20"/>
        <v/>
      </c>
      <c r="F151" s="8" t="str">
        <f t="shared" ca="1" si="21"/>
        <v/>
      </c>
      <c r="G151" s="1" t="str">
        <f t="shared" ca="1" si="22"/>
        <v/>
      </c>
      <c r="H151" s="1" t="str">
        <f t="shared" ca="1" si="23"/>
        <v/>
      </c>
    </row>
    <row r="152" spans="1:8">
      <c r="A152" s="8" t="str">
        <f t="shared" ca="1" si="16"/>
        <v/>
      </c>
      <c r="B152" s="8" t="str">
        <f t="shared" ca="1" si="17"/>
        <v/>
      </c>
      <c r="C152" s="8" t="str">
        <f t="shared" ca="1" si="18"/>
        <v/>
      </c>
      <c r="D152" s="276" t="str">
        <f t="shared" ca="1" si="19"/>
        <v/>
      </c>
      <c r="E152" s="161" t="str">
        <f t="shared" ca="1" si="20"/>
        <v/>
      </c>
      <c r="F152" s="8" t="str">
        <f t="shared" ca="1" si="21"/>
        <v/>
      </c>
      <c r="G152" s="1" t="str">
        <f t="shared" ca="1" si="22"/>
        <v/>
      </c>
      <c r="H152" s="1" t="str">
        <f t="shared" ca="1" si="23"/>
        <v/>
      </c>
    </row>
    <row r="153" spans="1:8">
      <c r="A153" s="8" t="str">
        <f t="shared" ca="1" si="16"/>
        <v/>
      </c>
      <c r="B153" s="8" t="str">
        <f t="shared" ca="1" si="17"/>
        <v/>
      </c>
      <c r="C153" s="8" t="str">
        <f t="shared" ca="1" si="18"/>
        <v/>
      </c>
      <c r="D153" s="276" t="str">
        <f t="shared" ca="1" si="19"/>
        <v/>
      </c>
      <c r="E153" s="161" t="str">
        <f t="shared" ca="1" si="20"/>
        <v/>
      </c>
      <c r="F153" s="8" t="str">
        <f t="shared" ca="1" si="21"/>
        <v/>
      </c>
      <c r="G153" s="1" t="str">
        <f t="shared" ca="1" si="22"/>
        <v/>
      </c>
      <c r="H153" s="1" t="str">
        <f t="shared" ca="1" si="23"/>
        <v/>
      </c>
    </row>
    <row r="154" spans="1:8">
      <c r="A154" s="8" t="str">
        <f t="shared" ca="1" si="16"/>
        <v/>
      </c>
      <c r="B154" s="8" t="str">
        <f t="shared" ca="1" si="17"/>
        <v/>
      </c>
      <c r="C154" s="8" t="str">
        <f t="shared" ca="1" si="18"/>
        <v/>
      </c>
      <c r="D154" s="276" t="str">
        <f t="shared" ca="1" si="19"/>
        <v/>
      </c>
      <c r="E154" s="161" t="str">
        <f t="shared" ca="1" si="20"/>
        <v/>
      </c>
      <c r="F154" s="8" t="str">
        <f t="shared" ca="1" si="21"/>
        <v/>
      </c>
      <c r="G154" s="1" t="str">
        <f t="shared" ca="1" si="22"/>
        <v/>
      </c>
      <c r="H154" s="1" t="str">
        <f t="shared" ca="1" si="23"/>
        <v/>
      </c>
    </row>
    <row r="155" spans="1:8">
      <c r="A155" s="8" t="str">
        <f t="shared" ca="1" si="16"/>
        <v/>
      </c>
      <c r="B155" s="8" t="str">
        <f t="shared" ca="1" si="17"/>
        <v/>
      </c>
      <c r="C155" s="8" t="str">
        <f t="shared" ca="1" si="18"/>
        <v/>
      </c>
      <c r="D155" s="276" t="str">
        <f t="shared" ca="1" si="19"/>
        <v/>
      </c>
      <c r="E155" s="161" t="str">
        <f t="shared" ca="1" si="20"/>
        <v/>
      </c>
      <c r="F155" s="8" t="str">
        <f t="shared" ca="1" si="21"/>
        <v/>
      </c>
      <c r="G155" s="1" t="str">
        <f t="shared" ca="1" si="22"/>
        <v/>
      </c>
      <c r="H155" s="1" t="str">
        <f t="shared" ca="1" si="23"/>
        <v/>
      </c>
    </row>
    <row r="156" spans="1:8">
      <c r="A156" s="8" t="str">
        <f t="shared" ca="1" si="16"/>
        <v/>
      </c>
      <c r="B156" s="8" t="str">
        <f t="shared" ca="1" si="17"/>
        <v/>
      </c>
      <c r="C156" s="8" t="str">
        <f t="shared" ca="1" si="18"/>
        <v/>
      </c>
      <c r="D156" s="276" t="str">
        <f t="shared" ca="1" si="19"/>
        <v/>
      </c>
      <c r="E156" s="161" t="str">
        <f t="shared" ca="1" si="20"/>
        <v/>
      </c>
      <c r="F156" s="8" t="str">
        <f t="shared" ca="1" si="21"/>
        <v/>
      </c>
      <c r="G156" s="1" t="str">
        <f t="shared" ca="1" si="22"/>
        <v/>
      </c>
      <c r="H156" s="1" t="str">
        <f t="shared" ca="1" si="23"/>
        <v/>
      </c>
    </row>
    <row r="157" spans="1:8">
      <c r="A157" s="8" t="str">
        <f t="shared" ca="1" si="16"/>
        <v/>
      </c>
      <c r="B157" s="8" t="str">
        <f t="shared" ca="1" si="17"/>
        <v/>
      </c>
      <c r="C157" s="8" t="str">
        <f t="shared" ca="1" si="18"/>
        <v/>
      </c>
      <c r="D157" s="276" t="str">
        <f t="shared" ca="1" si="19"/>
        <v/>
      </c>
      <c r="E157" s="161" t="str">
        <f t="shared" ca="1" si="20"/>
        <v/>
      </c>
      <c r="F157" s="8" t="str">
        <f t="shared" ca="1" si="21"/>
        <v/>
      </c>
      <c r="G157" s="1" t="str">
        <f t="shared" ca="1" si="22"/>
        <v/>
      </c>
      <c r="H157" s="1" t="str">
        <f t="shared" ca="1" si="23"/>
        <v/>
      </c>
    </row>
    <row r="158" spans="1:8">
      <c r="A158" s="8" t="str">
        <f t="shared" ca="1" si="16"/>
        <v/>
      </c>
      <c r="B158" s="8" t="str">
        <f t="shared" ca="1" si="17"/>
        <v/>
      </c>
      <c r="C158" s="8" t="str">
        <f t="shared" ca="1" si="18"/>
        <v/>
      </c>
      <c r="D158" s="276" t="str">
        <f t="shared" ca="1" si="19"/>
        <v/>
      </c>
      <c r="E158" s="161" t="str">
        <f t="shared" ca="1" si="20"/>
        <v/>
      </c>
      <c r="F158" s="8" t="str">
        <f t="shared" ca="1" si="21"/>
        <v/>
      </c>
      <c r="G158" s="1" t="str">
        <f t="shared" ca="1" si="22"/>
        <v/>
      </c>
      <c r="H158" s="1" t="str">
        <f t="shared" ca="1" si="23"/>
        <v/>
      </c>
    </row>
    <row r="159" spans="1:8">
      <c r="A159" s="8" t="str">
        <f t="shared" ca="1" si="16"/>
        <v/>
      </c>
      <c r="B159" s="8" t="str">
        <f t="shared" ca="1" si="17"/>
        <v/>
      </c>
      <c r="C159" s="8" t="str">
        <f t="shared" ca="1" si="18"/>
        <v/>
      </c>
      <c r="D159" s="276" t="str">
        <f t="shared" ca="1" si="19"/>
        <v/>
      </c>
      <c r="E159" s="161" t="str">
        <f t="shared" ca="1" si="20"/>
        <v/>
      </c>
      <c r="F159" s="8" t="str">
        <f t="shared" ca="1" si="21"/>
        <v/>
      </c>
      <c r="G159" s="1" t="str">
        <f t="shared" ca="1" si="22"/>
        <v/>
      </c>
      <c r="H159" s="1" t="str">
        <f t="shared" ca="1" si="23"/>
        <v/>
      </c>
    </row>
    <row r="160" spans="1:8">
      <c r="A160" s="8" t="str">
        <f t="shared" ca="1" si="16"/>
        <v/>
      </c>
      <c r="B160" s="8" t="str">
        <f t="shared" ca="1" si="17"/>
        <v/>
      </c>
      <c r="C160" s="8" t="str">
        <f t="shared" ca="1" si="18"/>
        <v/>
      </c>
      <c r="D160" s="276" t="str">
        <f t="shared" ca="1" si="19"/>
        <v/>
      </c>
      <c r="E160" s="161" t="str">
        <f t="shared" ca="1" si="20"/>
        <v/>
      </c>
      <c r="F160" s="8" t="str">
        <f t="shared" ca="1" si="21"/>
        <v/>
      </c>
      <c r="G160" s="1" t="str">
        <f t="shared" ca="1" si="22"/>
        <v/>
      </c>
      <c r="H160" s="1" t="str">
        <f t="shared" ca="1" si="23"/>
        <v/>
      </c>
    </row>
    <row r="161" spans="1:8">
      <c r="A161" s="8" t="str">
        <f t="shared" ca="1" si="16"/>
        <v/>
      </c>
      <c r="B161" s="8" t="str">
        <f t="shared" ca="1" si="17"/>
        <v/>
      </c>
      <c r="C161" s="8" t="str">
        <f t="shared" ca="1" si="18"/>
        <v/>
      </c>
      <c r="D161" s="276" t="str">
        <f t="shared" ca="1" si="19"/>
        <v/>
      </c>
      <c r="E161" s="161" t="str">
        <f t="shared" ca="1" si="20"/>
        <v/>
      </c>
      <c r="F161" s="8" t="str">
        <f t="shared" ca="1" si="21"/>
        <v/>
      </c>
      <c r="G161" s="1" t="str">
        <f t="shared" ca="1" si="22"/>
        <v/>
      </c>
      <c r="H161" s="1" t="str">
        <f t="shared" ca="1" si="23"/>
        <v/>
      </c>
    </row>
    <row r="162" spans="1:8">
      <c r="A162" s="8" t="str">
        <f t="shared" ca="1" si="16"/>
        <v/>
      </c>
      <c r="B162" s="8" t="str">
        <f t="shared" ca="1" si="17"/>
        <v/>
      </c>
      <c r="C162" s="8" t="str">
        <f t="shared" ca="1" si="18"/>
        <v/>
      </c>
      <c r="D162" s="276" t="str">
        <f t="shared" ca="1" si="19"/>
        <v/>
      </c>
      <c r="E162" s="161" t="str">
        <f t="shared" ca="1" si="20"/>
        <v/>
      </c>
      <c r="F162" s="8" t="str">
        <f t="shared" ca="1" si="21"/>
        <v/>
      </c>
      <c r="G162" s="1" t="str">
        <f t="shared" ca="1" si="22"/>
        <v/>
      </c>
      <c r="H162" s="1" t="str">
        <f t="shared" ca="1" si="23"/>
        <v/>
      </c>
    </row>
    <row r="163" spans="1:8">
      <c r="A163" s="8" t="str">
        <f t="shared" ca="1" si="16"/>
        <v/>
      </c>
      <c r="B163" s="8" t="str">
        <f t="shared" ca="1" si="17"/>
        <v/>
      </c>
      <c r="C163" s="8" t="str">
        <f t="shared" ca="1" si="18"/>
        <v/>
      </c>
      <c r="D163" s="276" t="str">
        <f t="shared" ca="1" si="19"/>
        <v/>
      </c>
      <c r="E163" s="161" t="str">
        <f t="shared" ca="1" si="20"/>
        <v/>
      </c>
      <c r="F163" s="8" t="str">
        <f t="shared" ca="1" si="21"/>
        <v/>
      </c>
      <c r="G163" s="1" t="str">
        <f t="shared" ca="1" si="22"/>
        <v/>
      </c>
      <c r="H163" s="1" t="str">
        <f t="shared" ca="1" si="23"/>
        <v/>
      </c>
    </row>
    <row r="164" spans="1:8">
      <c r="A164" s="8" t="str">
        <f t="shared" ca="1" si="16"/>
        <v/>
      </c>
      <c r="B164" s="8" t="str">
        <f t="shared" ca="1" si="17"/>
        <v/>
      </c>
      <c r="C164" s="8" t="str">
        <f t="shared" ca="1" si="18"/>
        <v/>
      </c>
      <c r="D164" s="276" t="str">
        <f t="shared" ca="1" si="19"/>
        <v/>
      </c>
      <c r="E164" s="161" t="str">
        <f t="shared" ca="1" si="20"/>
        <v/>
      </c>
      <c r="F164" s="8" t="str">
        <f t="shared" ca="1" si="21"/>
        <v/>
      </c>
      <c r="G164" s="1" t="str">
        <f t="shared" ca="1" si="22"/>
        <v/>
      </c>
      <c r="H164" s="1" t="str">
        <f t="shared" ca="1" si="23"/>
        <v/>
      </c>
    </row>
    <row r="165" spans="1:8">
      <c r="A165" s="8" t="str">
        <f t="shared" ca="1" si="16"/>
        <v/>
      </c>
      <c r="B165" s="8" t="str">
        <f t="shared" ca="1" si="17"/>
        <v/>
      </c>
      <c r="C165" s="8" t="str">
        <f t="shared" ca="1" si="18"/>
        <v/>
      </c>
      <c r="D165" s="276" t="str">
        <f t="shared" ca="1" si="19"/>
        <v/>
      </c>
      <c r="E165" s="161" t="str">
        <f t="shared" ca="1" si="20"/>
        <v/>
      </c>
      <c r="F165" s="8" t="str">
        <f t="shared" ca="1" si="21"/>
        <v/>
      </c>
      <c r="G165" s="1" t="str">
        <f t="shared" ca="1" si="22"/>
        <v/>
      </c>
      <c r="H165" s="1" t="str">
        <f t="shared" ca="1" si="23"/>
        <v/>
      </c>
    </row>
    <row r="166" spans="1:8">
      <c r="A166" s="8" t="str">
        <f t="shared" ca="1" si="16"/>
        <v/>
      </c>
      <c r="B166" s="8" t="str">
        <f t="shared" ca="1" si="17"/>
        <v/>
      </c>
      <c r="C166" s="8" t="str">
        <f t="shared" ca="1" si="18"/>
        <v/>
      </c>
      <c r="D166" s="276" t="str">
        <f t="shared" ca="1" si="19"/>
        <v/>
      </c>
      <c r="E166" s="161" t="str">
        <f t="shared" ca="1" si="20"/>
        <v/>
      </c>
      <c r="F166" s="8" t="str">
        <f t="shared" ca="1" si="21"/>
        <v/>
      </c>
      <c r="G166" s="1" t="str">
        <f t="shared" ca="1" si="22"/>
        <v/>
      </c>
      <c r="H166" s="1" t="str">
        <f t="shared" ca="1" si="23"/>
        <v/>
      </c>
    </row>
    <row r="167" spans="1:8">
      <c r="A167" s="8" t="str">
        <f t="shared" ca="1" si="16"/>
        <v/>
      </c>
      <c r="B167" s="8" t="str">
        <f t="shared" ca="1" si="17"/>
        <v/>
      </c>
      <c r="C167" s="8" t="str">
        <f t="shared" ca="1" si="18"/>
        <v/>
      </c>
      <c r="D167" s="276" t="str">
        <f t="shared" ca="1" si="19"/>
        <v/>
      </c>
      <c r="E167" s="161" t="str">
        <f t="shared" ca="1" si="20"/>
        <v/>
      </c>
      <c r="F167" s="8" t="str">
        <f t="shared" ca="1" si="21"/>
        <v/>
      </c>
      <c r="G167" s="1" t="str">
        <f t="shared" ca="1" si="22"/>
        <v/>
      </c>
      <c r="H167" s="1" t="str">
        <f t="shared" ca="1" si="23"/>
        <v/>
      </c>
    </row>
    <row r="168" spans="1:8">
      <c r="A168" s="8" t="str">
        <f t="shared" ca="1" si="16"/>
        <v/>
      </c>
      <c r="B168" s="8" t="str">
        <f t="shared" ca="1" si="17"/>
        <v/>
      </c>
      <c r="C168" s="8" t="str">
        <f t="shared" ca="1" si="18"/>
        <v/>
      </c>
      <c r="D168" s="276" t="str">
        <f t="shared" ca="1" si="19"/>
        <v/>
      </c>
      <c r="E168" s="161" t="str">
        <f t="shared" ca="1" si="20"/>
        <v/>
      </c>
      <c r="F168" s="8" t="str">
        <f t="shared" ca="1" si="21"/>
        <v/>
      </c>
      <c r="G168" s="1" t="str">
        <f t="shared" ca="1" si="22"/>
        <v/>
      </c>
      <c r="H168" s="1" t="str">
        <f t="shared" ca="1" si="23"/>
        <v/>
      </c>
    </row>
    <row r="169" spans="1:8">
      <c r="A169" s="8" t="str">
        <f t="shared" ca="1" si="16"/>
        <v/>
      </c>
      <c r="B169" s="8" t="str">
        <f t="shared" ca="1" si="17"/>
        <v/>
      </c>
      <c r="C169" s="8" t="str">
        <f t="shared" ca="1" si="18"/>
        <v/>
      </c>
      <c r="D169" s="276" t="str">
        <f t="shared" ca="1" si="19"/>
        <v/>
      </c>
      <c r="E169" s="161" t="str">
        <f t="shared" ca="1" si="20"/>
        <v/>
      </c>
      <c r="F169" s="8" t="str">
        <f t="shared" ca="1" si="21"/>
        <v/>
      </c>
      <c r="G169" s="1" t="str">
        <f t="shared" ca="1" si="22"/>
        <v/>
      </c>
      <c r="H169" s="1" t="str">
        <f t="shared" ca="1" si="23"/>
        <v/>
      </c>
    </row>
    <row r="170" spans="1:8">
      <c r="A170" s="8" t="str">
        <f t="shared" ca="1" si="16"/>
        <v/>
      </c>
      <c r="B170" s="8" t="str">
        <f t="shared" ca="1" si="17"/>
        <v/>
      </c>
      <c r="C170" s="8" t="str">
        <f t="shared" ca="1" si="18"/>
        <v/>
      </c>
      <c r="D170" s="276" t="str">
        <f t="shared" ca="1" si="19"/>
        <v/>
      </c>
      <c r="E170" s="161" t="str">
        <f t="shared" ca="1" si="20"/>
        <v/>
      </c>
      <c r="F170" s="8" t="str">
        <f t="shared" ca="1" si="21"/>
        <v/>
      </c>
      <c r="G170" s="1" t="str">
        <f t="shared" ca="1" si="22"/>
        <v/>
      </c>
      <c r="H170" s="1" t="str">
        <f t="shared" ca="1" si="23"/>
        <v/>
      </c>
    </row>
    <row r="171" spans="1:8">
      <c r="A171" s="8" t="str">
        <f t="shared" ca="1" si="16"/>
        <v/>
      </c>
      <c r="B171" s="8" t="str">
        <f t="shared" ca="1" si="17"/>
        <v/>
      </c>
      <c r="C171" s="8" t="str">
        <f t="shared" ca="1" si="18"/>
        <v/>
      </c>
      <c r="D171" s="276" t="str">
        <f t="shared" ca="1" si="19"/>
        <v/>
      </c>
      <c r="E171" s="161" t="str">
        <f t="shared" ca="1" si="20"/>
        <v/>
      </c>
      <c r="F171" s="8" t="str">
        <f t="shared" ca="1" si="21"/>
        <v/>
      </c>
      <c r="G171" s="1" t="str">
        <f t="shared" ca="1" si="22"/>
        <v/>
      </c>
      <c r="H171" s="1" t="str">
        <f t="shared" ca="1" si="23"/>
        <v/>
      </c>
    </row>
    <row r="172" spans="1:8">
      <c r="A172" s="8" t="str">
        <f t="shared" ca="1" si="16"/>
        <v/>
      </c>
      <c r="B172" s="8" t="str">
        <f t="shared" ca="1" si="17"/>
        <v/>
      </c>
      <c r="C172" s="8" t="str">
        <f t="shared" ca="1" si="18"/>
        <v/>
      </c>
      <c r="D172" s="276" t="str">
        <f t="shared" ca="1" si="19"/>
        <v/>
      </c>
      <c r="E172" s="161" t="str">
        <f t="shared" ca="1" si="20"/>
        <v/>
      </c>
      <c r="F172" s="8" t="str">
        <f t="shared" ca="1" si="21"/>
        <v/>
      </c>
      <c r="G172" s="1" t="str">
        <f t="shared" ca="1" si="22"/>
        <v/>
      </c>
      <c r="H172" s="1" t="str">
        <f t="shared" ca="1" si="23"/>
        <v/>
      </c>
    </row>
    <row r="173" spans="1:8">
      <c r="A173" s="8" t="str">
        <f t="shared" ca="1" si="16"/>
        <v/>
      </c>
      <c r="B173" s="8" t="str">
        <f t="shared" ca="1" si="17"/>
        <v/>
      </c>
      <c r="C173" s="8" t="str">
        <f t="shared" ca="1" si="18"/>
        <v/>
      </c>
      <c r="D173" s="276" t="str">
        <f t="shared" ca="1" si="19"/>
        <v/>
      </c>
      <c r="E173" s="161" t="str">
        <f t="shared" ca="1" si="20"/>
        <v/>
      </c>
      <c r="F173" s="8" t="str">
        <f t="shared" ca="1" si="21"/>
        <v/>
      </c>
      <c r="G173" s="1" t="str">
        <f t="shared" ca="1" si="22"/>
        <v/>
      </c>
      <c r="H173" s="1" t="str">
        <f t="shared" ca="1" si="23"/>
        <v/>
      </c>
    </row>
    <row r="174" spans="1:8">
      <c r="A174" s="8" t="str">
        <f t="shared" ca="1" si="16"/>
        <v/>
      </c>
      <c r="B174" s="8" t="str">
        <f t="shared" ca="1" si="17"/>
        <v/>
      </c>
      <c r="C174" s="8" t="str">
        <f t="shared" ca="1" si="18"/>
        <v/>
      </c>
      <c r="D174" s="276" t="str">
        <f t="shared" ca="1" si="19"/>
        <v/>
      </c>
      <c r="E174" s="161" t="str">
        <f t="shared" ca="1" si="20"/>
        <v/>
      </c>
      <c r="F174" s="8" t="str">
        <f t="shared" ca="1" si="21"/>
        <v/>
      </c>
      <c r="G174" s="1" t="str">
        <f t="shared" ca="1" si="22"/>
        <v/>
      </c>
      <c r="H174" s="1" t="str">
        <f t="shared" ca="1" si="23"/>
        <v/>
      </c>
    </row>
    <row r="175" spans="1:8">
      <c r="A175" s="8" t="str">
        <f t="shared" ca="1" si="16"/>
        <v/>
      </c>
      <c r="B175" s="8" t="str">
        <f t="shared" ca="1" si="17"/>
        <v/>
      </c>
      <c r="C175" s="8" t="str">
        <f t="shared" ca="1" si="18"/>
        <v/>
      </c>
      <c r="D175" s="276" t="str">
        <f t="shared" ca="1" si="19"/>
        <v/>
      </c>
      <c r="E175" s="161" t="str">
        <f t="shared" ca="1" si="20"/>
        <v/>
      </c>
      <c r="F175" s="8" t="str">
        <f t="shared" ca="1" si="21"/>
        <v/>
      </c>
      <c r="G175" s="1" t="str">
        <f t="shared" ca="1" si="22"/>
        <v/>
      </c>
      <c r="H175" s="1" t="str">
        <f t="shared" ca="1" si="23"/>
        <v/>
      </c>
    </row>
    <row r="176" spans="1:8">
      <c r="A176" s="8" t="str">
        <f t="shared" ca="1" si="16"/>
        <v/>
      </c>
      <c r="B176" s="8" t="str">
        <f t="shared" ca="1" si="17"/>
        <v/>
      </c>
      <c r="C176" s="8" t="str">
        <f t="shared" ca="1" si="18"/>
        <v/>
      </c>
      <c r="D176" s="276" t="str">
        <f t="shared" ca="1" si="19"/>
        <v/>
      </c>
      <c r="E176" s="161" t="str">
        <f t="shared" ca="1" si="20"/>
        <v/>
      </c>
      <c r="F176" s="8" t="str">
        <f t="shared" ca="1" si="21"/>
        <v/>
      </c>
      <c r="G176" s="1" t="str">
        <f t="shared" ca="1" si="22"/>
        <v/>
      </c>
      <c r="H176" s="1" t="str">
        <f t="shared" ca="1" si="23"/>
        <v/>
      </c>
    </row>
    <row r="177" spans="1:8">
      <c r="A177" s="8" t="str">
        <f t="shared" ca="1" si="16"/>
        <v/>
      </c>
      <c r="B177" s="8" t="str">
        <f t="shared" ca="1" si="17"/>
        <v/>
      </c>
      <c r="C177" s="8" t="str">
        <f t="shared" ca="1" si="18"/>
        <v/>
      </c>
      <c r="D177" s="276" t="str">
        <f t="shared" ca="1" si="19"/>
        <v/>
      </c>
      <c r="E177" s="161" t="str">
        <f t="shared" ca="1" si="20"/>
        <v/>
      </c>
      <c r="F177" s="8" t="str">
        <f t="shared" ca="1" si="21"/>
        <v/>
      </c>
      <c r="G177" s="1" t="str">
        <f t="shared" ca="1" si="22"/>
        <v/>
      </c>
      <c r="H177" s="1" t="str">
        <f t="shared" ca="1" si="23"/>
        <v/>
      </c>
    </row>
    <row r="178" spans="1:8">
      <c r="A178" s="8" t="str">
        <f t="shared" ca="1" si="16"/>
        <v/>
      </c>
      <c r="B178" s="8" t="str">
        <f t="shared" ca="1" si="17"/>
        <v/>
      </c>
      <c r="C178" s="8" t="str">
        <f t="shared" ca="1" si="18"/>
        <v/>
      </c>
      <c r="D178" s="276" t="str">
        <f t="shared" ca="1" si="19"/>
        <v/>
      </c>
      <c r="E178" s="161" t="str">
        <f t="shared" ca="1" si="20"/>
        <v/>
      </c>
      <c r="F178" s="8" t="str">
        <f t="shared" ca="1" si="21"/>
        <v/>
      </c>
      <c r="G178" s="1" t="str">
        <f t="shared" ca="1" si="22"/>
        <v/>
      </c>
      <c r="H178" s="1" t="str">
        <f t="shared" ca="1" si="23"/>
        <v/>
      </c>
    </row>
    <row r="179" spans="1:8">
      <c r="A179" s="8" t="str">
        <f t="shared" ca="1" si="16"/>
        <v/>
      </c>
      <c r="B179" s="8" t="str">
        <f t="shared" ca="1" si="17"/>
        <v/>
      </c>
      <c r="C179" s="8" t="str">
        <f t="shared" ca="1" si="18"/>
        <v/>
      </c>
      <c r="D179" s="276" t="str">
        <f t="shared" ca="1" si="19"/>
        <v/>
      </c>
      <c r="E179" s="161" t="str">
        <f t="shared" ca="1" si="20"/>
        <v/>
      </c>
      <c r="F179" s="8" t="str">
        <f t="shared" ca="1" si="21"/>
        <v/>
      </c>
      <c r="G179" s="1" t="str">
        <f t="shared" ca="1" si="22"/>
        <v/>
      </c>
      <c r="H179" s="1" t="str">
        <f t="shared" ca="1" si="23"/>
        <v/>
      </c>
    </row>
    <row r="180" spans="1:8">
      <c r="A180" s="8" t="str">
        <f t="shared" ca="1" si="16"/>
        <v/>
      </c>
      <c r="B180" s="8" t="str">
        <f t="shared" ca="1" si="17"/>
        <v/>
      </c>
      <c r="C180" s="8" t="str">
        <f t="shared" ca="1" si="18"/>
        <v/>
      </c>
      <c r="D180" s="276" t="str">
        <f t="shared" ca="1" si="19"/>
        <v/>
      </c>
      <c r="E180" s="161" t="str">
        <f t="shared" ca="1" si="20"/>
        <v/>
      </c>
      <c r="F180" s="8" t="str">
        <f t="shared" ca="1" si="21"/>
        <v/>
      </c>
      <c r="G180" s="1" t="str">
        <f t="shared" ca="1" si="22"/>
        <v/>
      </c>
      <c r="H180" s="1" t="str">
        <f t="shared" ca="1" si="23"/>
        <v/>
      </c>
    </row>
    <row r="181" spans="1:8">
      <c r="A181" s="8" t="str">
        <f t="shared" ca="1" si="16"/>
        <v/>
      </c>
      <c r="B181" s="8" t="str">
        <f t="shared" ca="1" si="17"/>
        <v/>
      </c>
      <c r="C181" s="8" t="str">
        <f t="shared" ca="1" si="18"/>
        <v/>
      </c>
      <c r="D181" s="276" t="str">
        <f t="shared" ca="1" si="19"/>
        <v/>
      </c>
      <c r="E181" s="161" t="str">
        <f t="shared" ca="1" si="20"/>
        <v/>
      </c>
      <c r="F181" s="8" t="str">
        <f t="shared" ca="1" si="21"/>
        <v/>
      </c>
      <c r="G181" s="1" t="str">
        <f t="shared" ca="1" si="22"/>
        <v/>
      </c>
      <c r="H181" s="1" t="str">
        <f t="shared" ca="1" si="23"/>
        <v/>
      </c>
    </row>
    <row r="182" spans="1:8">
      <c r="A182" s="8" t="str">
        <f t="shared" ca="1" si="16"/>
        <v/>
      </c>
      <c r="B182" s="8" t="str">
        <f t="shared" ca="1" si="17"/>
        <v/>
      </c>
      <c r="C182" s="8" t="str">
        <f t="shared" ca="1" si="18"/>
        <v/>
      </c>
      <c r="D182" s="276" t="str">
        <f t="shared" ca="1" si="19"/>
        <v/>
      </c>
      <c r="E182" s="161" t="str">
        <f t="shared" ca="1" si="20"/>
        <v/>
      </c>
      <c r="F182" s="8" t="str">
        <f t="shared" ca="1" si="21"/>
        <v/>
      </c>
      <c r="G182" s="1" t="str">
        <f t="shared" ca="1" si="22"/>
        <v/>
      </c>
      <c r="H182" s="1" t="str">
        <f t="shared" ca="1" si="23"/>
        <v/>
      </c>
    </row>
    <row r="183" spans="1:8">
      <c r="A183" s="8" t="str">
        <f t="shared" ca="1" si="16"/>
        <v/>
      </c>
      <c r="B183" s="8" t="str">
        <f t="shared" ca="1" si="17"/>
        <v/>
      </c>
      <c r="C183" s="8" t="str">
        <f t="shared" ca="1" si="18"/>
        <v/>
      </c>
      <c r="D183" s="276" t="str">
        <f t="shared" ca="1" si="19"/>
        <v/>
      </c>
      <c r="E183" s="161" t="str">
        <f t="shared" ca="1" si="20"/>
        <v/>
      </c>
      <c r="F183" s="8" t="str">
        <f t="shared" ca="1" si="21"/>
        <v/>
      </c>
      <c r="G183" s="1" t="str">
        <f t="shared" ca="1" si="22"/>
        <v/>
      </c>
      <c r="H183" s="1" t="str">
        <f t="shared" ca="1" si="23"/>
        <v/>
      </c>
    </row>
    <row r="184" spans="1:8">
      <c r="A184" s="8" t="str">
        <f t="shared" ca="1" si="16"/>
        <v/>
      </c>
      <c r="B184" s="8" t="str">
        <f t="shared" ca="1" si="17"/>
        <v/>
      </c>
      <c r="C184" s="8" t="str">
        <f t="shared" ca="1" si="18"/>
        <v/>
      </c>
      <c r="D184" s="276" t="str">
        <f t="shared" ca="1" si="19"/>
        <v/>
      </c>
      <c r="E184" s="161" t="str">
        <f t="shared" ca="1" si="20"/>
        <v/>
      </c>
      <c r="F184" s="8" t="str">
        <f t="shared" ca="1" si="21"/>
        <v/>
      </c>
      <c r="G184" s="1" t="str">
        <f t="shared" ca="1" si="22"/>
        <v/>
      </c>
      <c r="H184" s="1" t="str">
        <f t="shared" ca="1" si="23"/>
        <v/>
      </c>
    </row>
    <row r="185" spans="1:8">
      <c r="A185" s="8" t="str">
        <f t="shared" ca="1" si="16"/>
        <v/>
      </c>
      <c r="B185" s="8" t="str">
        <f t="shared" ca="1" si="17"/>
        <v/>
      </c>
      <c r="C185" s="8" t="str">
        <f t="shared" ca="1" si="18"/>
        <v/>
      </c>
      <c r="D185" s="276" t="str">
        <f t="shared" ca="1" si="19"/>
        <v/>
      </c>
      <c r="E185" s="161" t="str">
        <f t="shared" ca="1" si="20"/>
        <v/>
      </c>
      <c r="F185" s="8" t="str">
        <f t="shared" ca="1" si="21"/>
        <v/>
      </c>
      <c r="G185" s="1" t="str">
        <f t="shared" ca="1" si="22"/>
        <v/>
      </c>
      <c r="H185" s="1" t="str">
        <f t="shared" ca="1" si="23"/>
        <v/>
      </c>
    </row>
    <row r="186" spans="1:8">
      <c r="A186" s="8" t="str">
        <f t="shared" ca="1" si="16"/>
        <v/>
      </c>
      <c r="B186" s="8" t="str">
        <f t="shared" ca="1" si="17"/>
        <v/>
      </c>
      <c r="C186" s="8" t="str">
        <f t="shared" ca="1" si="18"/>
        <v/>
      </c>
      <c r="D186" s="276" t="str">
        <f t="shared" ca="1" si="19"/>
        <v/>
      </c>
      <c r="E186" s="161" t="str">
        <f t="shared" ca="1" si="20"/>
        <v/>
      </c>
      <c r="F186" s="8" t="str">
        <f t="shared" ca="1" si="21"/>
        <v/>
      </c>
      <c r="G186" s="1" t="str">
        <f t="shared" ca="1" si="22"/>
        <v/>
      </c>
      <c r="H186" s="1" t="str">
        <f t="shared" ca="1" si="23"/>
        <v/>
      </c>
    </row>
    <row r="187" spans="1:8">
      <c r="A187" s="8" t="str">
        <f t="shared" ca="1" si="16"/>
        <v/>
      </c>
      <c r="B187" s="8" t="str">
        <f t="shared" ca="1" si="17"/>
        <v/>
      </c>
      <c r="C187" s="8" t="str">
        <f t="shared" ca="1" si="18"/>
        <v/>
      </c>
      <c r="D187" s="276" t="str">
        <f t="shared" ca="1" si="19"/>
        <v/>
      </c>
      <c r="E187" s="161" t="str">
        <f t="shared" ca="1" si="20"/>
        <v/>
      </c>
      <c r="F187" s="8" t="str">
        <f t="shared" ca="1" si="21"/>
        <v/>
      </c>
      <c r="G187" s="1" t="str">
        <f t="shared" ca="1" si="22"/>
        <v/>
      </c>
      <c r="H187" s="1" t="str">
        <f t="shared" ca="1" si="23"/>
        <v/>
      </c>
    </row>
    <row r="188" spans="1:8">
      <c r="A188" s="8" t="str">
        <f t="shared" ca="1" si="16"/>
        <v/>
      </c>
      <c r="B188" s="8" t="str">
        <f t="shared" ca="1" si="17"/>
        <v/>
      </c>
      <c r="C188" s="8" t="str">
        <f t="shared" ca="1" si="18"/>
        <v/>
      </c>
      <c r="D188" s="276" t="str">
        <f t="shared" ca="1" si="19"/>
        <v/>
      </c>
      <c r="E188" s="161" t="str">
        <f t="shared" ca="1" si="20"/>
        <v/>
      </c>
      <c r="F188" s="8" t="str">
        <f t="shared" ca="1" si="21"/>
        <v/>
      </c>
      <c r="G188" s="1" t="str">
        <f t="shared" ca="1" si="22"/>
        <v/>
      </c>
      <c r="H188" s="1" t="str">
        <f t="shared" ca="1" si="23"/>
        <v/>
      </c>
    </row>
    <row r="189" spans="1:8">
      <c r="A189" s="8" t="str">
        <f t="shared" ca="1" si="16"/>
        <v/>
      </c>
      <c r="B189" s="8" t="str">
        <f t="shared" ca="1" si="17"/>
        <v/>
      </c>
      <c r="C189" s="8" t="str">
        <f t="shared" ca="1" si="18"/>
        <v/>
      </c>
      <c r="D189" s="276" t="str">
        <f t="shared" ca="1" si="19"/>
        <v/>
      </c>
      <c r="E189" s="161" t="str">
        <f t="shared" ca="1" si="20"/>
        <v/>
      </c>
      <c r="F189" s="8" t="str">
        <f t="shared" ca="1" si="21"/>
        <v/>
      </c>
      <c r="G189" s="1" t="str">
        <f t="shared" ca="1" si="22"/>
        <v/>
      </c>
      <c r="H189" s="1" t="str">
        <f t="shared" ca="1" si="23"/>
        <v/>
      </c>
    </row>
    <row r="190" spans="1:8">
      <c r="A190" s="8" t="str">
        <f t="shared" ca="1" si="16"/>
        <v/>
      </c>
      <c r="B190" s="8" t="str">
        <f t="shared" ca="1" si="17"/>
        <v/>
      </c>
      <c r="C190" s="8" t="str">
        <f t="shared" ca="1" si="18"/>
        <v/>
      </c>
      <c r="D190" s="276" t="str">
        <f t="shared" ca="1" si="19"/>
        <v/>
      </c>
      <c r="E190" s="161" t="str">
        <f t="shared" ca="1" si="20"/>
        <v/>
      </c>
      <c r="F190" s="8" t="str">
        <f t="shared" ca="1" si="21"/>
        <v/>
      </c>
      <c r="G190" s="1" t="str">
        <f t="shared" ca="1" si="22"/>
        <v/>
      </c>
      <c r="H190" s="1" t="str">
        <f t="shared" ca="1" si="23"/>
        <v/>
      </c>
    </row>
    <row r="191" spans="1:8">
      <c r="A191" s="8" t="str">
        <f t="shared" ca="1" si="16"/>
        <v/>
      </c>
      <c r="B191" s="8" t="str">
        <f t="shared" ca="1" si="17"/>
        <v/>
      </c>
      <c r="C191" s="8" t="str">
        <f t="shared" ca="1" si="18"/>
        <v/>
      </c>
      <c r="D191" s="276" t="str">
        <f t="shared" ca="1" si="19"/>
        <v/>
      </c>
      <c r="E191" s="161" t="str">
        <f t="shared" ca="1" si="20"/>
        <v/>
      </c>
      <c r="F191" s="8" t="str">
        <f t="shared" ca="1" si="21"/>
        <v/>
      </c>
      <c r="G191" s="1" t="str">
        <f t="shared" ca="1" si="22"/>
        <v/>
      </c>
      <c r="H191" s="1" t="str">
        <f t="shared" ca="1" si="23"/>
        <v/>
      </c>
    </row>
    <row r="192" spans="1:8">
      <c r="A192" s="8" t="str">
        <f t="shared" ca="1" si="16"/>
        <v/>
      </c>
      <c r="B192" s="8" t="str">
        <f t="shared" ca="1" si="17"/>
        <v/>
      </c>
      <c r="C192" s="8" t="str">
        <f t="shared" ca="1" si="18"/>
        <v/>
      </c>
      <c r="D192" s="276" t="str">
        <f t="shared" ca="1" si="19"/>
        <v/>
      </c>
      <c r="E192" s="161" t="str">
        <f t="shared" ca="1" si="20"/>
        <v/>
      </c>
      <c r="F192" s="8" t="str">
        <f t="shared" ca="1" si="21"/>
        <v/>
      </c>
      <c r="G192" s="1" t="str">
        <f t="shared" ca="1" si="22"/>
        <v/>
      </c>
      <c r="H192" s="1" t="str">
        <f t="shared" ca="1" si="23"/>
        <v/>
      </c>
    </row>
    <row r="193" spans="1:8">
      <c r="A193" s="8" t="str">
        <f t="shared" ca="1" si="16"/>
        <v/>
      </c>
      <c r="B193" s="8" t="str">
        <f t="shared" ca="1" si="17"/>
        <v/>
      </c>
      <c r="C193" s="8" t="str">
        <f t="shared" ca="1" si="18"/>
        <v/>
      </c>
      <c r="D193" s="276" t="str">
        <f t="shared" ca="1" si="19"/>
        <v/>
      </c>
      <c r="E193" s="161" t="str">
        <f t="shared" ca="1" si="20"/>
        <v/>
      </c>
      <c r="F193" s="8" t="str">
        <f t="shared" ca="1" si="21"/>
        <v/>
      </c>
      <c r="G193" s="1" t="str">
        <f t="shared" ca="1" si="22"/>
        <v/>
      </c>
      <c r="H193" s="1" t="str">
        <f t="shared" ca="1" si="23"/>
        <v/>
      </c>
    </row>
    <row r="194" spans="1:8">
      <c r="A194" s="8" t="str">
        <f t="shared" ca="1" si="16"/>
        <v/>
      </c>
      <c r="B194" s="8" t="str">
        <f t="shared" ca="1" si="17"/>
        <v/>
      </c>
      <c r="C194" s="8" t="str">
        <f t="shared" ca="1" si="18"/>
        <v/>
      </c>
      <c r="D194" s="276" t="str">
        <f t="shared" ca="1" si="19"/>
        <v/>
      </c>
      <c r="E194" s="161" t="str">
        <f t="shared" ca="1" si="20"/>
        <v/>
      </c>
      <c r="F194" s="8" t="str">
        <f t="shared" ca="1" si="21"/>
        <v/>
      </c>
      <c r="G194" s="1" t="str">
        <f t="shared" ca="1" si="22"/>
        <v/>
      </c>
      <c r="H194" s="1" t="str">
        <f t="shared" ca="1" si="23"/>
        <v/>
      </c>
    </row>
    <row r="195" spans="1:8">
      <c r="A195" s="8" t="str">
        <f t="shared" ca="1" si="16"/>
        <v/>
      </c>
      <c r="B195" s="8" t="str">
        <f t="shared" ca="1" si="17"/>
        <v/>
      </c>
      <c r="C195" s="8" t="str">
        <f t="shared" ca="1" si="18"/>
        <v/>
      </c>
      <c r="D195" s="276" t="str">
        <f t="shared" ca="1" si="19"/>
        <v/>
      </c>
      <c r="E195" s="161" t="str">
        <f t="shared" ca="1" si="20"/>
        <v/>
      </c>
      <c r="F195" s="8" t="str">
        <f t="shared" ca="1" si="21"/>
        <v/>
      </c>
      <c r="G195" s="1" t="str">
        <f t="shared" ca="1" si="22"/>
        <v/>
      </c>
      <c r="H195" s="1" t="str">
        <f t="shared" ca="1" si="23"/>
        <v/>
      </c>
    </row>
    <row r="196" spans="1:8">
      <c r="A196" s="8" t="str">
        <f t="shared" ca="1" si="16"/>
        <v/>
      </c>
      <c r="B196" s="8" t="str">
        <f t="shared" ca="1" si="17"/>
        <v/>
      </c>
      <c r="C196" s="8" t="str">
        <f t="shared" ca="1" si="18"/>
        <v/>
      </c>
      <c r="D196" s="276" t="str">
        <f t="shared" ca="1" si="19"/>
        <v/>
      </c>
      <c r="E196" s="161" t="str">
        <f t="shared" ca="1" si="20"/>
        <v/>
      </c>
      <c r="F196" s="8" t="str">
        <f t="shared" ca="1" si="21"/>
        <v/>
      </c>
      <c r="G196" s="1" t="str">
        <f t="shared" ca="1" si="22"/>
        <v/>
      </c>
      <c r="H196" s="1" t="str">
        <f t="shared" ca="1" si="23"/>
        <v/>
      </c>
    </row>
    <row r="197" spans="1:8">
      <c r="A197" s="8" t="str">
        <f t="shared" ca="1" si="16"/>
        <v/>
      </c>
      <c r="B197" s="8" t="str">
        <f t="shared" ca="1" si="17"/>
        <v/>
      </c>
      <c r="C197" s="8" t="str">
        <f t="shared" ca="1" si="18"/>
        <v/>
      </c>
      <c r="D197" s="276" t="str">
        <f t="shared" ca="1" si="19"/>
        <v/>
      </c>
      <c r="E197" s="161" t="str">
        <f t="shared" ca="1" si="20"/>
        <v/>
      </c>
      <c r="F197" s="8" t="str">
        <f t="shared" ca="1" si="21"/>
        <v/>
      </c>
      <c r="G197" s="1" t="str">
        <f t="shared" ca="1" si="22"/>
        <v/>
      </c>
      <c r="H197" s="1" t="str">
        <f t="shared" ca="1" si="23"/>
        <v/>
      </c>
    </row>
    <row r="198" spans="1:8">
      <c r="A198" s="8" t="str">
        <f t="shared" ca="1" si="16"/>
        <v/>
      </c>
      <c r="B198" s="8" t="str">
        <f t="shared" ca="1" si="17"/>
        <v/>
      </c>
      <c r="C198" s="8" t="str">
        <f t="shared" ca="1" si="18"/>
        <v/>
      </c>
      <c r="D198" s="276" t="str">
        <f t="shared" ca="1" si="19"/>
        <v/>
      </c>
      <c r="E198" s="161" t="str">
        <f t="shared" ca="1" si="20"/>
        <v/>
      </c>
      <c r="F198" s="8" t="str">
        <f t="shared" ca="1" si="21"/>
        <v/>
      </c>
      <c r="G198" s="1" t="str">
        <f t="shared" ca="1" si="22"/>
        <v/>
      </c>
      <c r="H198" s="1" t="str">
        <f t="shared" ca="1" si="23"/>
        <v/>
      </c>
    </row>
    <row r="199" spans="1:8">
      <c r="A199" s="8" t="str">
        <f t="shared" ca="1" si="16"/>
        <v/>
      </c>
      <c r="B199" s="8" t="str">
        <f t="shared" ca="1" si="17"/>
        <v/>
      </c>
      <c r="C199" s="8" t="str">
        <f t="shared" ca="1" si="18"/>
        <v/>
      </c>
      <c r="D199" s="276" t="str">
        <f t="shared" ca="1" si="19"/>
        <v/>
      </c>
      <c r="E199" s="161" t="str">
        <f t="shared" ca="1" si="20"/>
        <v/>
      </c>
      <c r="F199" s="8" t="str">
        <f t="shared" ca="1" si="21"/>
        <v/>
      </c>
      <c r="G199" s="1" t="str">
        <f t="shared" ca="1" si="22"/>
        <v/>
      </c>
      <c r="H199" s="1" t="str">
        <f t="shared" ca="1" si="23"/>
        <v/>
      </c>
    </row>
    <row r="200" spans="1:8">
      <c r="A200" s="8" t="str">
        <f t="shared" ref="A200:A263" ca="1" si="24">IFERROR(INDIRECT("'Прайс-лист общий'!A"&amp;$G200,TRUE),"")</f>
        <v/>
      </c>
      <c r="B200" s="8" t="str">
        <f t="shared" ref="B200:B263" ca="1" si="25">IFERROR(INDIRECT("'Прайс-лист общий'!B"&amp;$G200,TRUE),"")</f>
        <v/>
      </c>
      <c r="C200" s="8" t="str">
        <f t="shared" ref="C200:C263" ca="1" si="26">IFERROR(INDIRECT("'Прайс-лист общий'!p"&amp;$G200,TRUE),"")</f>
        <v/>
      </c>
      <c r="D200" s="276" t="str">
        <f t="shared" ref="D200:D263" ca="1" si="27">IFERROR(INDIRECT("'Прайс-лист общий'!q"&amp;$G200,TRUE),"")</f>
        <v/>
      </c>
      <c r="E200" s="161" t="str">
        <f t="shared" ref="E200:E263" ca="1" si="28">IFERROR(INDIRECT("'Прайс-лист общий'!r"&amp;$G200,TRUE),"")</f>
        <v/>
      </c>
      <c r="F200" s="8" t="str">
        <f t="shared" ref="F200:F263" ca="1" si="29">IFERROR(INDIRECT("'Прайс-лист общий'!f"&amp;$G200,TRUE)*D200,"")</f>
        <v/>
      </c>
      <c r="G200" s="1" t="str">
        <f t="shared" ref="G200:G263" ca="1" si="30">IFERROR(SMALL(H:H,ROW(H194)),"")</f>
        <v/>
      </c>
      <c r="H200" s="1" t="str">
        <f t="shared" ref="H200:H263" ca="1" si="31">IF(INDIRECT("'Прайс-лист общий'!q"&amp;ROW(H201),TRUE)&gt;0,ROW(H201),"")</f>
        <v/>
      </c>
    </row>
    <row r="201" spans="1:8">
      <c r="A201" s="8" t="str">
        <f t="shared" ca="1" si="24"/>
        <v/>
      </c>
      <c r="B201" s="8" t="str">
        <f t="shared" ca="1" si="25"/>
        <v/>
      </c>
      <c r="C201" s="8" t="str">
        <f t="shared" ca="1" si="26"/>
        <v/>
      </c>
      <c r="D201" s="276" t="str">
        <f t="shared" ca="1" si="27"/>
        <v/>
      </c>
      <c r="E201" s="161" t="str">
        <f t="shared" ca="1" si="28"/>
        <v/>
      </c>
      <c r="F201" s="8" t="str">
        <f t="shared" ca="1" si="29"/>
        <v/>
      </c>
      <c r="G201" s="1" t="str">
        <f t="shared" ca="1" si="30"/>
        <v/>
      </c>
      <c r="H201" s="1" t="str">
        <f t="shared" ca="1" si="31"/>
        <v/>
      </c>
    </row>
    <row r="202" spans="1:8">
      <c r="A202" s="8" t="str">
        <f t="shared" ca="1" si="24"/>
        <v/>
      </c>
      <c r="B202" s="8" t="str">
        <f t="shared" ca="1" si="25"/>
        <v/>
      </c>
      <c r="C202" s="8" t="str">
        <f t="shared" ca="1" si="26"/>
        <v/>
      </c>
      <c r="D202" s="276" t="str">
        <f t="shared" ca="1" si="27"/>
        <v/>
      </c>
      <c r="E202" s="161" t="str">
        <f t="shared" ca="1" si="28"/>
        <v/>
      </c>
      <c r="F202" s="8" t="str">
        <f t="shared" ca="1" si="29"/>
        <v/>
      </c>
      <c r="G202" s="1" t="str">
        <f t="shared" ca="1" si="30"/>
        <v/>
      </c>
      <c r="H202" s="1" t="str">
        <f t="shared" ca="1" si="31"/>
        <v/>
      </c>
    </row>
    <row r="203" spans="1:8">
      <c r="A203" s="8" t="str">
        <f t="shared" ca="1" si="24"/>
        <v/>
      </c>
      <c r="B203" s="8" t="str">
        <f t="shared" ca="1" si="25"/>
        <v/>
      </c>
      <c r="C203" s="8" t="str">
        <f t="shared" ca="1" si="26"/>
        <v/>
      </c>
      <c r="D203" s="276" t="str">
        <f t="shared" ca="1" si="27"/>
        <v/>
      </c>
      <c r="E203" s="161" t="str">
        <f t="shared" ca="1" si="28"/>
        <v/>
      </c>
      <c r="F203" s="8" t="str">
        <f t="shared" ca="1" si="29"/>
        <v/>
      </c>
      <c r="G203" s="1" t="str">
        <f t="shared" ca="1" si="30"/>
        <v/>
      </c>
      <c r="H203" s="1" t="str">
        <f t="shared" ca="1" si="31"/>
        <v/>
      </c>
    </row>
    <row r="204" spans="1:8">
      <c r="A204" s="8" t="str">
        <f t="shared" ca="1" si="24"/>
        <v/>
      </c>
      <c r="B204" s="8" t="str">
        <f t="shared" ca="1" si="25"/>
        <v/>
      </c>
      <c r="C204" s="8" t="str">
        <f t="shared" ca="1" si="26"/>
        <v/>
      </c>
      <c r="D204" s="276" t="str">
        <f t="shared" ca="1" si="27"/>
        <v/>
      </c>
      <c r="E204" s="161" t="str">
        <f t="shared" ca="1" si="28"/>
        <v/>
      </c>
      <c r="F204" s="8" t="str">
        <f t="shared" ca="1" si="29"/>
        <v/>
      </c>
      <c r="G204" s="1" t="str">
        <f t="shared" ca="1" si="30"/>
        <v/>
      </c>
      <c r="H204" s="1" t="str">
        <f t="shared" ca="1" si="31"/>
        <v/>
      </c>
    </row>
    <row r="205" spans="1:8">
      <c r="A205" s="8" t="str">
        <f t="shared" ca="1" si="24"/>
        <v/>
      </c>
      <c r="B205" s="8" t="str">
        <f t="shared" ca="1" si="25"/>
        <v/>
      </c>
      <c r="C205" s="8" t="str">
        <f t="shared" ca="1" si="26"/>
        <v/>
      </c>
      <c r="D205" s="276" t="str">
        <f t="shared" ca="1" si="27"/>
        <v/>
      </c>
      <c r="E205" s="161" t="str">
        <f t="shared" ca="1" si="28"/>
        <v/>
      </c>
      <c r="F205" s="8" t="str">
        <f t="shared" ca="1" si="29"/>
        <v/>
      </c>
      <c r="G205" s="1" t="str">
        <f t="shared" ca="1" si="30"/>
        <v/>
      </c>
      <c r="H205" s="1" t="str">
        <f t="shared" ca="1" si="31"/>
        <v/>
      </c>
    </row>
    <row r="206" spans="1:8">
      <c r="A206" s="8" t="str">
        <f t="shared" ca="1" si="24"/>
        <v/>
      </c>
      <c r="B206" s="8" t="str">
        <f t="shared" ca="1" si="25"/>
        <v/>
      </c>
      <c r="C206" s="8" t="str">
        <f t="shared" ca="1" si="26"/>
        <v/>
      </c>
      <c r="D206" s="276" t="str">
        <f t="shared" ca="1" si="27"/>
        <v/>
      </c>
      <c r="E206" s="161" t="str">
        <f t="shared" ca="1" si="28"/>
        <v/>
      </c>
      <c r="F206" s="8" t="str">
        <f t="shared" ca="1" si="29"/>
        <v/>
      </c>
      <c r="G206" s="1" t="str">
        <f t="shared" ca="1" si="30"/>
        <v/>
      </c>
      <c r="H206" s="1" t="str">
        <f t="shared" ca="1" si="31"/>
        <v/>
      </c>
    </row>
    <row r="207" spans="1:8">
      <c r="A207" s="8" t="str">
        <f t="shared" ca="1" si="24"/>
        <v/>
      </c>
      <c r="B207" s="8" t="str">
        <f t="shared" ca="1" si="25"/>
        <v/>
      </c>
      <c r="C207" s="8" t="str">
        <f t="shared" ca="1" si="26"/>
        <v/>
      </c>
      <c r="D207" s="276" t="str">
        <f t="shared" ca="1" si="27"/>
        <v/>
      </c>
      <c r="E207" s="161" t="str">
        <f t="shared" ca="1" si="28"/>
        <v/>
      </c>
      <c r="F207" s="8" t="str">
        <f t="shared" ca="1" si="29"/>
        <v/>
      </c>
      <c r="G207" s="1" t="str">
        <f t="shared" ca="1" si="30"/>
        <v/>
      </c>
      <c r="H207" s="1" t="str">
        <f t="shared" ca="1" si="31"/>
        <v/>
      </c>
    </row>
    <row r="208" spans="1:8">
      <c r="A208" s="8" t="str">
        <f t="shared" ca="1" si="24"/>
        <v/>
      </c>
      <c r="B208" s="8" t="str">
        <f t="shared" ca="1" si="25"/>
        <v/>
      </c>
      <c r="C208" s="8" t="str">
        <f t="shared" ca="1" si="26"/>
        <v/>
      </c>
      <c r="D208" s="276" t="str">
        <f t="shared" ca="1" si="27"/>
        <v/>
      </c>
      <c r="E208" s="161" t="str">
        <f t="shared" ca="1" si="28"/>
        <v/>
      </c>
      <c r="F208" s="8" t="str">
        <f t="shared" ca="1" si="29"/>
        <v/>
      </c>
      <c r="G208" s="1" t="str">
        <f t="shared" ca="1" si="30"/>
        <v/>
      </c>
      <c r="H208" s="1" t="str">
        <f t="shared" ca="1" si="31"/>
        <v/>
      </c>
    </row>
    <row r="209" spans="1:8">
      <c r="A209" s="8" t="str">
        <f t="shared" ca="1" si="24"/>
        <v/>
      </c>
      <c r="B209" s="8" t="str">
        <f t="shared" ca="1" si="25"/>
        <v/>
      </c>
      <c r="C209" s="8" t="str">
        <f t="shared" ca="1" si="26"/>
        <v/>
      </c>
      <c r="D209" s="276" t="str">
        <f t="shared" ca="1" si="27"/>
        <v/>
      </c>
      <c r="E209" s="161" t="str">
        <f t="shared" ca="1" si="28"/>
        <v/>
      </c>
      <c r="F209" s="8" t="str">
        <f t="shared" ca="1" si="29"/>
        <v/>
      </c>
      <c r="G209" s="1" t="str">
        <f t="shared" ca="1" si="30"/>
        <v/>
      </c>
      <c r="H209" s="1" t="str">
        <f t="shared" ca="1" si="31"/>
        <v/>
      </c>
    </row>
    <row r="210" spans="1:8">
      <c r="A210" s="8" t="str">
        <f t="shared" ca="1" si="24"/>
        <v/>
      </c>
      <c r="B210" s="8" t="str">
        <f t="shared" ca="1" si="25"/>
        <v/>
      </c>
      <c r="C210" s="8" t="str">
        <f t="shared" ca="1" si="26"/>
        <v/>
      </c>
      <c r="D210" s="276" t="str">
        <f t="shared" ca="1" si="27"/>
        <v/>
      </c>
      <c r="E210" s="161" t="str">
        <f t="shared" ca="1" si="28"/>
        <v/>
      </c>
      <c r="F210" s="8" t="str">
        <f t="shared" ca="1" si="29"/>
        <v/>
      </c>
      <c r="G210" s="1" t="str">
        <f t="shared" ca="1" si="30"/>
        <v/>
      </c>
      <c r="H210" s="1" t="str">
        <f t="shared" ca="1" si="31"/>
        <v/>
      </c>
    </row>
    <row r="211" spans="1:8">
      <c r="A211" s="8" t="str">
        <f t="shared" ca="1" si="24"/>
        <v/>
      </c>
      <c r="B211" s="8" t="str">
        <f t="shared" ca="1" si="25"/>
        <v/>
      </c>
      <c r="C211" s="8" t="str">
        <f t="shared" ca="1" si="26"/>
        <v/>
      </c>
      <c r="D211" s="276" t="str">
        <f t="shared" ca="1" si="27"/>
        <v/>
      </c>
      <c r="E211" s="161" t="str">
        <f t="shared" ca="1" si="28"/>
        <v/>
      </c>
      <c r="F211" s="8" t="str">
        <f t="shared" ca="1" si="29"/>
        <v/>
      </c>
      <c r="G211" s="1" t="str">
        <f t="shared" ca="1" si="30"/>
        <v/>
      </c>
      <c r="H211" s="1" t="str">
        <f t="shared" ca="1" si="31"/>
        <v/>
      </c>
    </row>
    <row r="212" spans="1:8">
      <c r="A212" s="8" t="str">
        <f t="shared" ca="1" si="24"/>
        <v/>
      </c>
      <c r="B212" s="8" t="str">
        <f t="shared" ca="1" si="25"/>
        <v/>
      </c>
      <c r="C212" s="8" t="str">
        <f t="shared" ca="1" si="26"/>
        <v/>
      </c>
      <c r="D212" s="276" t="str">
        <f t="shared" ca="1" si="27"/>
        <v/>
      </c>
      <c r="E212" s="161" t="str">
        <f t="shared" ca="1" si="28"/>
        <v/>
      </c>
      <c r="F212" s="8" t="str">
        <f t="shared" ca="1" si="29"/>
        <v/>
      </c>
      <c r="G212" s="1" t="str">
        <f t="shared" ca="1" si="30"/>
        <v/>
      </c>
      <c r="H212" s="1" t="str">
        <f t="shared" ca="1" si="31"/>
        <v/>
      </c>
    </row>
    <row r="213" spans="1:8">
      <c r="A213" s="8" t="str">
        <f t="shared" ca="1" si="24"/>
        <v/>
      </c>
      <c r="B213" s="8" t="str">
        <f t="shared" ca="1" si="25"/>
        <v/>
      </c>
      <c r="C213" s="8" t="str">
        <f t="shared" ca="1" si="26"/>
        <v/>
      </c>
      <c r="D213" s="276" t="str">
        <f t="shared" ca="1" si="27"/>
        <v/>
      </c>
      <c r="E213" s="161" t="str">
        <f t="shared" ca="1" si="28"/>
        <v/>
      </c>
      <c r="F213" s="8" t="str">
        <f t="shared" ca="1" si="29"/>
        <v/>
      </c>
      <c r="G213" s="1" t="str">
        <f t="shared" ca="1" si="30"/>
        <v/>
      </c>
      <c r="H213" s="1" t="str">
        <f t="shared" ca="1" si="31"/>
        <v/>
      </c>
    </row>
    <row r="214" spans="1:8">
      <c r="A214" s="8" t="str">
        <f t="shared" ca="1" si="24"/>
        <v/>
      </c>
      <c r="B214" s="8" t="str">
        <f t="shared" ca="1" si="25"/>
        <v/>
      </c>
      <c r="C214" s="8" t="str">
        <f t="shared" ca="1" si="26"/>
        <v/>
      </c>
      <c r="D214" s="276" t="str">
        <f t="shared" ca="1" si="27"/>
        <v/>
      </c>
      <c r="E214" s="161" t="str">
        <f t="shared" ca="1" si="28"/>
        <v/>
      </c>
      <c r="F214" s="8" t="str">
        <f t="shared" ca="1" si="29"/>
        <v/>
      </c>
      <c r="G214" s="1" t="str">
        <f t="shared" ca="1" si="30"/>
        <v/>
      </c>
      <c r="H214" s="1" t="str">
        <f t="shared" ca="1" si="31"/>
        <v/>
      </c>
    </row>
    <row r="215" spans="1:8">
      <c r="A215" s="8" t="str">
        <f t="shared" ca="1" si="24"/>
        <v/>
      </c>
      <c r="B215" s="8" t="str">
        <f t="shared" ca="1" si="25"/>
        <v/>
      </c>
      <c r="C215" s="8" t="str">
        <f t="shared" ca="1" si="26"/>
        <v/>
      </c>
      <c r="D215" s="276" t="str">
        <f t="shared" ca="1" si="27"/>
        <v/>
      </c>
      <c r="E215" s="161" t="str">
        <f t="shared" ca="1" si="28"/>
        <v/>
      </c>
      <c r="F215" s="8" t="str">
        <f t="shared" ca="1" si="29"/>
        <v/>
      </c>
      <c r="G215" s="1" t="str">
        <f t="shared" ca="1" si="30"/>
        <v/>
      </c>
      <c r="H215" s="1" t="str">
        <f t="shared" ca="1" si="31"/>
        <v/>
      </c>
    </row>
    <row r="216" spans="1:8">
      <c r="A216" s="8" t="str">
        <f t="shared" ca="1" si="24"/>
        <v/>
      </c>
      <c r="B216" s="8" t="str">
        <f t="shared" ca="1" si="25"/>
        <v/>
      </c>
      <c r="C216" s="8" t="str">
        <f t="shared" ca="1" si="26"/>
        <v/>
      </c>
      <c r="D216" s="276" t="str">
        <f t="shared" ca="1" si="27"/>
        <v/>
      </c>
      <c r="E216" s="161" t="str">
        <f t="shared" ca="1" si="28"/>
        <v/>
      </c>
      <c r="F216" s="8" t="str">
        <f t="shared" ca="1" si="29"/>
        <v/>
      </c>
      <c r="G216" s="1" t="str">
        <f t="shared" ca="1" si="30"/>
        <v/>
      </c>
      <c r="H216" s="1" t="str">
        <f t="shared" ca="1" si="31"/>
        <v/>
      </c>
    </row>
    <row r="217" spans="1:8">
      <c r="A217" s="8" t="str">
        <f t="shared" ca="1" si="24"/>
        <v/>
      </c>
      <c r="B217" s="8" t="str">
        <f t="shared" ca="1" si="25"/>
        <v/>
      </c>
      <c r="C217" s="8" t="str">
        <f t="shared" ca="1" si="26"/>
        <v/>
      </c>
      <c r="D217" s="276" t="str">
        <f t="shared" ca="1" si="27"/>
        <v/>
      </c>
      <c r="E217" s="161" t="str">
        <f t="shared" ca="1" si="28"/>
        <v/>
      </c>
      <c r="F217" s="8" t="str">
        <f t="shared" ca="1" si="29"/>
        <v/>
      </c>
      <c r="G217" s="1" t="str">
        <f t="shared" ca="1" si="30"/>
        <v/>
      </c>
      <c r="H217" s="1" t="str">
        <f t="shared" ca="1" si="31"/>
        <v/>
      </c>
    </row>
    <row r="218" spans="1:8">
      <c r="A218" s="8" t="str">
        <f t="shared" ca="1" si="24"/>
        <v/>
      </c>
      <c r="B218" s="8" t="str">
        <f t="shared" ca="1" si="25"/>
        <v/>
      </c>
      <c r="C218" s="8" t="str">
        <f t="shared" ca="1" si="26"/>
        <v/>
      </c>
      <c r="D218" s="276" t="str">
        <f t="shared" ca="1" si="27"/>
        <v/>
      </c>
      <c r="E218" s="161" t="str">
        <f t="shared" ca="1" si="28"/>
        <v/>
      </c>
      <c r="F218" s="8" t="str">
        <f t="shared" ca="1" si="29"/>
        <v/>
      </c>
      <c r="G218" s="1" t="str">
        <f t="shared" ca="1" si="30"/>
        <v/>
      </c>
      <c r="H218" s="1" t="str">
        <f t="shared" ca="1" si="31"/>
        <v/>
      </c>
    </row>
    <row r="219" spans="1:8">
      <c r="A219" s="8" t="str">
        <f t="shared" ca="1" si="24"/>
        <v/>
      </c>
      <c r="B219" s="8" t="str">
        <f t="shared" ca="1" si="25"/>
        <v/>
      </c>
      <c r="C219" s="8" t="str">
        <f t="shared" ca="1" si="26"/>
        <v/>
      </c>
      <c r="D219" s="276" t="str">
        <f t="shared" ca="1" si="27"/>
        <v/>
      </c>
      <c r="E219" s="161" t="str">
        <f t="shared" ca="1" si="28"/>
        <v/>
      </c>
      <c r="F219" s="8" t="str">
        <f t="shared" ca="1" si="29"/>
        <v/>
      </c>
      <c r="G219" s="1" t="str">
        <f t="shared" ca="1" si="30"/>
        <v/>
      </c>
      <c r="H219" s="1" t="str">
        <f t="shared" ca="1" si="31"/>
        <v/>
      </c>
    </row>
    <row r="220" spans="1:8">
      <c r="A220" s="8" t="str">
        <f t="shared" ca="1" si="24"/>
        <v/>
      </c>
      <c r="B220" s="8" t="str">
        <f t="shared" ca="1" si="25"/>
        <v/>
      </c>
      <c r="C220" s="8" t="str">
        <f t="shared" ca="1" si="26"/>
        <v/>
      </c>
      <c r="D220" s="276" t="str">
        <f t="shared" ca="1" si="27"/>
        <v/>
      </c>
      <c r="E220" s="161" t="str">
        <f t="shared" ca="1" si="28"/>
        <v/>
      </c>
      <c r="F220" s="8" t="str">
        <f t="shared" ca="1" si="29"/>
        <v/>
      </c>
      <c r="G220" s="1" t="str">
        <f t="shared" ca="1" si="30"/>
        <v/>
      </c>
      <c r="H220" s="1" t="str">
        <f t="shared" ca="1" si="31"/>
        <v/>
      </c>
    </row>
    <row r="221" spans="1:8">
      <c r="A221" s="8" t="str">
        <f t="shared" ca="1" si="24"/>
        <v/>
      </c>
      <c r="B221" s="8" t="str">
        <f t="shared" ca="1" si="25"/>
        <v/>
      </c>
      <c r="C221" s="8" t="str">
        <f t="shared" ca="1" si="26"/>
        <v/>
      </c>
      <c r="D221" s="276" t="str">
        <f t="shared" ca="1" si="27"/>
        <v/>
      </c>
      <c r="E221" s="161" t="str">
        <f t="shared" ca="1" si="28"/>
        <v/>
      </c>
      <c r="F221" s="8" t="str">
        <f t="shared" ca="1" si="29"/>
        <v/>
      </c>
      <c r="G221" s="1" t="str">
        <f t="shared" ca="1" si="30"/>
        <v/>
      </c>
      <c r="H221" s="1" t="str">
        <f t="shared" ca="1" si="31"/>
        <v/>
      </c>
    </row>
    <row r="222" spans="1:8">
      <c r="A222" s="8" t="str">
        <f t="shared" ca="1" si="24"/>
        <v/>
      </c>
      <c r="B222" s="8" t="str">
        <f t="shared" ca="1" si="25"/>
        <v/>
      </c>
      <c r="C222" s="8" t="str">
        <f t="shared" ca="1" si="26"/>
        <v/>
      </c>
      <c r="D222" s="276" t="str">
        <f t="shared" ca="1" si="27"/>
        <v/>
      </c>
      <c r="E222" s="161" t="str">
        <f t="shared" ca="1" si="28"/>
        <v/>
      </c>
      <c r="F222" s="8" t="str">
        <f t="shared" ca="1" si="29"/>
        <v/>
      </c>
      <c r="G222" s="1" t="str">
        <f t="shared" ca="1" si="30"/>
        <v/>
      </c>
      <c r="H222" s="1" t="str">
        <f t="shared" ca="1" si="31"/>
        <v/>
      </c>
    </row>
    <row r="223" spans="1:8">
      <c r="A223" s="8" t="str">
        <f t="shared" ca="1" si="24"/>
        <v/>
      </c>
      <c r="B223" s="8" t="str">
        <f t="shared" ca="1" si="25"/>
        <v/>
      </c>
      <c r="C223" s="8" t="str">
        <f t="shared" ca="1" si="26"/>
        <v/>
      </c>
      <c r="D223" s="276" t="str">
        <f t="shared" ca="1" si="27"/>
        <v/>
      </c>
      <c r="E223" s="161" t="str">
        <f t="shared" ca="1" si="28"/>
        <v/>
      </c>
      <c r="F223" s="8" t="str">
        <f t="shared" ca="1" si="29"/>
        <v/>
      </c>
      <c r="G223" s="1" t="str">
        <f t="shared" ca="1" si="30"/>
        <v/>
      </c>
      <c r="H223" s="1" t="str">
        <f t="shared" ca="1" si="31"/>
        <v/>
      </c>
    </row>
    <row r="224" spans="1:8">
      <c r="A224" s="8" t="str">
        <f t="shared" ca="1" si="24"/>
        <v/>
      </c>
      <c r="B224" s="8" t="str">
        <f t="shared" ca="1" si="25"/>
        <v/>
      </c>
      <c r="C224" s="8" t="str">
        <f t="shared" ca="1" si="26"/>
        <v/>
      </c>
      <c r="D224" s="276" t="str">
        <f t="shared" ca="1" si="27"/>
        <v/>
      </c>
      <c r="E224" s="161" t="str">
        <f t="shared" ca="1" si="28"/>
        <v/>
      </c>
      <c r="F224" s="8" t="str">
        <f t="shared" ca="1" si="29"/>
        <v/>
      </c>
      <c r="G224" s="1" t="str">
        <f t="shared" ca="1" si="30"/>
        <v/>
      </c>
      <c r="H224" s="1" t="str">
        <f t="shared" ca="1" si="31"/>
        <v/>
      </c>
    </row>
    <row r="225" spans="1:8">
      <c r="A225" s="8" t="str">
        <f t="shared" ca="1" si="24"/>
        <v/>
      </c>
      <c r="B225" s="8" t="str">
        <f t="shared" ca="1" si="25"/>
        <v/>
      </c>
      <c r="C225" s="8" t="str">
        <f t="shared" ca="1" si="26"/>
        <v/>
      </c>
      <c r="D225" s="276" t="str">
        <f t="shared" ca="1" si="27"/>
        <v/>
      </c>
      <c r="E225" s="161" t="str">
        <f t="shared" ca="1" si="28"/>
        <v/>
      </c>
      <c r="F225" s="8" t="str">
        <f t="shared" ca="1" si="29"/>
        <v/>
      </c>
      <c r="G225" s="1" t="str">
        <f t="shared" ca="1" si="30"/>
        <v/>
      </c>
      <c r="H225" s="1" t="str">
        <f t="shared" ca="1" si="31"/>
        <v/>
      </c>
    </row>
    <row r="226" spans="1:8">
      <c r="A226" s="8" t="str">
        <f t="shared" ca="1" si="24"/>
        <v/>
      </c>
      <c r="B226" s="8" t="str">
        <f t="shared" ca="1" si="25"/>
        <v/>
      </c>
      <c r="C226" s="8" t="str">
        <f t="shared" ca="1" si="26"/>
        <v/>
      </c>
      <c r="D226" s="276" t="str">
        <f t="shared" ca="1" si="27"/>
        <v/>
      </c>
      <c r="E226" s="161" t="str">
        <f t="shared" ca="1" si="28"/>
        <v/>
      </c>
      <c r="F226" s="8" t="str">
        <f t="shared" ca="1" si="29"/>
        <v/>
      </c>
      <c r="G226" s="1" t="str">
        <f t="shared" ca="1" si="30"/>
        <v/>
      </c>
      <c r="H226" s="1" t="str">
        <f t="shared" ca="1" si="31"/>
        <v/>
      </c>
    </row>
    <row r="227" spans="1:8">
      <c r="A227" s="8" t="str">
        <f t="shared" ca="1" si="24"/>
        <v/>
      </c>
      <c r="B227" s="8" t="str">
        <f t="shared" ca="1" si="25"/>
        <v/>
      </c>
      <c r="C227" s="8" t="str">
        <f t="shared" ca="1" si="26"/>
        <v/>
      </c>
      <c r="D227" s="276" t="str">
        <f t="shared" ca="1" si="27"/>
        <v/>
      </c>
      <c r="E227" s="161" t="str">
        <f t="shared" ca="1" si="28"/>
        <v/>
      </c>
      <c r="F227" s="8" t="str">
        <f t="shared" ca="1" si="29"/>
        <v/>
      </c>
      <c r="G227" s="1" t="str">
        <f t="shared" ca="1" si="30"/>
        <v/>
      </c>
      <c r="H227" s="1" t="str">
        <f t="shared" ca="1" si="31"/>
        <v/>
      </c>
    </row>
    <row r="228" spans="1:8">
      <c r="A228" s="8" t="str">
        <f t="shared" ca="1" si="24"/>
        <v/>
      </c>
      <c r="B228" s="8" t="str">
        <f t="shared" ca="1" si="25"/>
        <v/>
      </c>
      <c r="C228" s="8" t="str">
        <f t="shared" ca="1" si="26"/>
        <v/>
      </c>
      <c r="D228" s="276" t="str">
        <f t="shared" ca="1" si="27"/>
        <v/>
      </c>
      <c r="E228" s="161" t="str">
        <f t="shared" ca="1" si="28"/>
        <v/>
      </c>
      <c r="F228" s="8" t="str">
        <f t="shared" ca="1" si="29"/>
        <v/>
      </c>
      <c r="G228" s="1" t="str">
        <f t="shared" ca="1" si="30"/>
        <v/>
      </c>
      <c r="H228" s="1" t="str">
        <f t="shared" ca="1" si="31"/>
        <v/>
      </c>
    </row>
    <row r="229" spans="1:8">
      <c r="A229" s="8" t="str">
        <f t="shared" ca="1" si="24"/>
        <v/>
      </c>
      <c r="B229" s="8" t="str">
        <f t="shared" ca="1" si="25"/>
        <v/>
      </c>
      <c r="C229" s="8" t="str">
        <f t="shared" ca="1" si="26"/>
        <v/>
      </c>
      <c r="D229" s="276" t="str">
        <f t="shared" ca="1" si="27"/>
        <v/>
      </c>
      <c r="E229" s="161" t="str">
        <f t="shared" ca="1" si="28"/>
        <v/>
      </c>
      <c r="F229" s="8" t="str">
        <f t="shared" ca="1" si="29"/>
        <v/>
      </c>
      <c r="G229" s="1" t="str">
        <f t="shared" ca="1" si="30"/>
        <v/>
      </c>
      <c r="H229" s="1" t="str">
        <f t="shared" ca="1" si="31"/>
        <v/>
      </c>
    </row>
    <row r="230" spans="1:8">
      <c r="A230" s="8" t="str">
        <f t="shared" ca="1" si="24"/>
        <v/>
      </c>
      <c r="B230" s="8" t="str">
        <f t="shared" ca="1" si="25"/>
        <v/>
      </c>
      <c r="C230" s="8" t="str">
        <f t="shared" ca="1" si="26"/>
        <v/>
      </c>
      <c r="D230" s="276" t="str">
        <f t="shared" ca="1" si="27"/>
        <v/>
      </c>
      <c r="E230" s="161" t="str">
        <f t="shared" ca="1" si="28"/>
        <v/>
      </c>
      <c r="F230" s="8" t="str">
        <f t="shared" ca="1" si="29"/>
        <v/>
      </c>
      <c r="G230" s="1" t="str">
        <f t="shared" ca="1" si="30"/>
        <v/>
      </c>
      <c r="H230" s="1" t="str">
        <f t="shared" ca="1" si="31"/>
        <v/>
      </c>
    </row>
    <row r="231" spans="1:8">
      <c r="A231" s="8" t="str">
        <f t="shared" ca="1" si="24"/>
        <v/>
      </c>
      <c r="B231" s="8" t="str">
        <f t="shared" ca="1" si="25"/>
        <v/>
      </c>
      <c r="C231" s="8" t="str">
        <f t="shared" ca="1" si="26"/>
        <v/>
      </c>
      <c r="D231" s="276" t="str">
        <f t="shared" ca="1" si="27"/>
        <v/>
      </c>
      <c r="E231" s="161" t="str">
        <f t="shared" ca="1" si="28"/>
        <v/>
      </c>
      <c r="F231" s="8" t="str">
        <f t="shared" ca="1" si="29"/>
        <v/>
      </c>
      <c r="G231" s="1" t="str">
        <f t="shared" ca="1" si="30"/>
        <v/>
      </c>
      <c r="H231" s="1" t="str">
        <f t="shared" ca="1" si="31"/>
        <v/>
      </c>
    </row>
    <row r="232" spans="1:8">
      <c r="A232" s="8" t="str">
        <f t="shared" ca="1" si="24"/>
        <v/>
      </c>
      <c r="B232" s="8" t="str">
        <f t="shared" ca="1" si="25"/>
        <v/>
      </c>
      <c r="C232" s="8" t="str">
        <f t="shared" ca="1" si="26"/>
        <v/>
      </c>
      <c r="D232" s="276" t="str">
        <f t="shared" ca="1" si="27"/>
        <v/>
      </c>
      <c r="E232" s="161" t="str">
        <f t="shared" ca="1" si="28"/>
        <v/>
      </c>
      <c r="F232" s="8" t="str">
        <f t="shared" ca="1" si="29"/>
        <v/>
      </c>
      <c r="G232" s="1" t="str">
        <f t="shared" ca="1" si="30"/>
        <v/>
      </c>
      <c r="H232" s="1" t="str">
        <f t="shared" ca="1" si="31"/>
        <v/>
      </c>
    </row>
    <row r="233" spans="1:8">
      <c r="A233" s="8" t="str">
        <f t="shared" ca="1" si="24"/>
        <v/>
      </c>
      <c r="B233" s="8" t="str">
        <f t="shared" ca="1" si="25"/>
        <v/>
      </c>
      <c r="C233" s="8" t="str">
        <f t="shared" ca="1" si="26"/>
        <v/>
      </c>
      <c r="D233" s="276" t="str">
        <f t="shared" ca="1" si="27"/>
        <v/>
      </c>
      <c r="E233" s="161" t="str">
        <f t="shared" ca="1" si="28"/>
        <v/>
      </c>
      <c r="F233" s="8" t="str">
        <f t="shared" ca="1" si="29"/>
        <v/>
      </c>
      <c r="G233" s="1" t="str">
        <f t="shared" ca="1" si="30"/>
        <v/>
      </c>
      <c r="H233" s="1" t="str">
        <f t="shared" ca="1" si="31"/>
        <v/>
      </c>
    </row>
    <row r="234" spans="1:8">
      <c r="A234" s="8" t="str">
        <f t="shared" ca="1" si="24"/>
        <v/>
      </c>
      <c r="B234" s="8" t="str">
        <f t="shared" ca="1" si="25"/>
        <v/>
      </c>
      <c r="C234" s="8" t="str">
        <f t="shared" ca="1" si="26"/>
        <v/>
      </c>
      <c r="D234" s="276" t="str">
        <f t="shared" ca="1" si="27"/>
        <v/>
      </c>
      <c r="E234" s="161" t="str">
        <f t="shared" ca="1" si="28"/>
        <v/>
      </c>
      <c r="F234" s="8" t="str">
        <f t="shared" ca="1" si="29"/>
        <v/>
      </c>
      <c r="G234" s="1" t="str">
        <f t="shared" ca="1" si="30"/>
        <v/>
      </c>
      <c r="H234" s="1" t="str">
        <f t="shared" ca="1" si="31"/>
        <v/>
      </c>
    </row>
    <row r="235" spans="1:8">
      <c r="A235" s="8" t="str">
        <f t="shared" ca="1" si="24"/>
        <v/>
      </c>
      <c r="B235" s="8" t="str">
        <f t="shared" ca="1" si="25"/>
        <v/>
      </c>
      <c r="C235" s="8" t="str">
        <f t="shared" ca="1" si="26"/>
        <v/>
      </c>
      <c r="D235" s="276" t="str">
        <f t="shared" ca="1" si="27"/>
        <v/>
      </c>
      <c r="E235" s="161" t="str">
        <f t="shared" ca="1" si="28"/>
        <v/>
      </c>
      <c r="F235" s="8" t="str">
        <f t="shared" ca="1" si="29"/>
        <v/>
      </c>
      <c r="G235" s="1" t="str">
        <f t="shared" ca="1" si="30"/>
        <v/>
      </c>
      <c r="H235" s="1" t="str">
        <f t="shared" ca="1" si="31"/>
        <v/>
      </c>
    </row>
    <row r="236" spans="1:8">
      <c r="A236" s="8" t="str">
        <f t="shared" ca="1" si="24"/>
        <v/>
      </c>
      <c r="B236" s="8" t="str">
        <f t="shared" ca="1" si="25"/>
        <v/>
      </c>
      <c r="C236" s="8" t="str">
        <f t="shared" ca="1" si="26"/>
        <v/>
      </c>
      <c r="D236" s="276" t="str">
        <f t="shared" ca="1" si="27"/>
        <v/>
      </c>
      <c r="E236" s="161" t="str">
        <f t="shared" ca="1" si="28"/>
        <v/>
      </c>
      <c r="F236" s="8" t="str">
        <f t="shared" ca="1" si="29"/>
        <v/>
      </c>
      <c r="G236" s="1" t="str">
        <f t="shared" ca="1" si="30"/>
        <v/>
      </c>
      <c r="H236" s="1" t="str">
        <f t="shared" ca="1" si="31"/>
        <v/>
      </c>
    </row>
    <row r="237" spans="1:8">
      <c r="A237" s="8" t="str">
        <f t="shared" ca="1" si="24"/>
        <v/>
      </c>
      <c r="B237" s="8" t="str">
        <f t="shared" ca="1" si="25"/>
        <v/>
      </c>
      <c r="C237" s="8" t="str">
        <f t="shared" ca="1" si="26"/>
        <v/>
      </c>
      <c r="D237" s="276" t="str">
        <f t="shared" ca="1" si="27"/>
        <v/>
      </c>
      <c r="E237" s="161" t="str">
        <f t="shared" ca="1" si="28"/>
        <v/>
      </c>
      <c r="F237" s="8" t="str">
        <f t="shared" ca="1" si="29"/>
        <v/>
      </c>
      <c r="G237" s="1" t="str">
        <f t="shared" ca="1" si="30"/>
        <v/>
      </c>
      <c r="H237" s="1" t="str">
        <f t="shared" ca="1" si="31"/>
        <v/>
      </c>
    </row>
    <row r="238" spans="1:8">
      <c r="A238" s="8" t="str">
        <f t="shared" ca="1" si="24"/>
        <v/>
      </c>
      <c r="B238" s="8" t="str">
        <f t="shared" ca="1" si="25"/>
        <v/>
      </c>
      <c r="C238" s="8" t="str">
        <f t="shared" ca="1" si="26"/>
        <v/>
      </c>
      <c r="D238" s="276" t="str">
        <f t="shared" ca="1" si="27"/>
        <v/>
      </c>
      <c r="E238" s="161" t="str">
        <f t="shared" ca="1" si="28"/>
        <v/>
      </c>
      <c r="F238" s="8" t="str">
        <f t="shared" ca="1" si="29"/>
        <v/>
      </c>
      <c r="G238" s="1" t="str">
        <f t="shared" ca="1" si="30"/>
        <v/>
      </c>
      <c r="H238" s="1" t="str">
        <f t="shared" ca="1" si="31"/>
        <v/>
      </c>
    </row>
    <row r="239" spans="1:8">
      <c r="A239" s="8" t="str">
        <f t="shared" ca="1" si="24"/>
        <v/>
      </c>
      <c r="B239" s="8" t="str">
        <f t="shared" ca="1" si="25"/>
        <v/>
      </c>
      <c r="C239" s="8" t="str">
        <f t="shared" ca="1" si="26"/>
        <v/>
      </c>
      <c r="D239" s="276" t="str">
        <f t="shared" ca="1" si="27"/>
        <v/>
      </c>
      <c r="E239" s="161" t="str">
        <f t="shared" ca="1" si="28"/>
        <v/>
      </c>
      <c r="F239" s="8" t="str">
        <f t="shared" ca="1" si="29"/>
        <v/>
      </c>
      <c r="G239" s="1" t="str">
        <f t="shared" ca="1" si="30"/>
        <v/>
      </c>
      <c r="H239" s="1" t="str">
        <f t="shared" ca="1" si="31"/>
        <v/>
      </c>
    </row>
    <row r="240" spans="1:8">
      <c r="A240" s="8" t="str">
        <f t="shared" ca="1" si="24"/>
        <v/>
      </c>
      <c r="B240" s="8" t="str">
        <f t="shared" ca="1" si="25"/>
        <v/>
      </c>
      <c r="C240" s="8" t="str">
        <f t="shared" ca="1" si="26"/>
        <v/>
      </c>
      <c r="D240" s="276" t="str">
        <f t="shared" ca="1" si="27"/>
        <v/>
      </c>
      <c r="E240" s="161" t="str">
        <f t="shared" ca="1" si="28"/>
        <v/>
      </c>
      <c r="F240" s="8" t="str">
        <f t="shared" ca="1" si="29"/>
        <v/>
      </c>
      <c r="G240" s="1" t="str">
        <f t="shared" ca="1" si="30"/>
        <v/>
      </c>
      <c r="H240" s="1" t="str">
        <f t="shared" ca="1" si="31"/>
        <v/>
      </c>
    </row>
    <row r="241" spans="1:8">
      <c r="A241" s="8" t="str">
        <f t="shared" ca="1" si="24"/>
        <v/>
      </c>
      <c r="B241" s="8" t="str">
        <f t="shared" ca="1" si="25"/>
        <v/>
      </c>
      <c r="C241" s="8" t="str">
        <f t="shared" ca="1" si="26"/>
        <v/>
      </c>
      <c r="D241" s="276" t="str">
        <f t="shared" ca="1" si="27"/>
        <v/>
      </c>
      <c r="E241" s="161" t="str">
        <f t="shared" ca="1" si="28"/>
        <v/>
      </c>
      <c r="F241" s="8" t="str">
        <f t="shared" ca="1" si="29"/>
        <v/>
      </c>
      <c r="G241" s="1" t="str">
        <f t="shared" ca="1" si="30"/>
        <v/>
      </c>
      <c r="H241" s="1" t="str">
        <f t="shared" ca="1" si="31"/>
        <v/>
      </c>
    </row>
    <row r="242" spans="1:8">
      <c r="A242" s="8" t="str">
        <f t="shared" ca="1" si="24"/>
        <v/>
      </c>
      <c r="B242" s="8" t="str">
        <f t="shared" ca="1" si="25"/>
        <v/>
      </c>
      <c r="C242" s="8" t="str">
        <f t="shared" ca="1" si="26"/>
        <v/>
      </c>
      <c r="D242" s="276" t="str">
        <f t="shared" ca="1" si="27"/>
        <v/>
      </c>
      <c r="E242" s="161" t="str">
        <f t="shared" ca="1" si="28"/>
        <v/>
      </c>
      <c r="F242" s="8" t="str">
        <f t="shared" ca="1" si="29"/>
        <v/>
      </c>
      <c r="G242" s="1" t="str">
        <f t="shared" ca="1" si="30"/>
        <v/>
      </c>
      <c r="H242" s="1" t="str">
        <f t="shared" ca="1" si="31"/>
        <v/>
      </c>
    </row>
    <row r="243" spans="1:8">
      <c r="A243" s="8" t="str">
        <f t="shared" ca="1" si="24"/>
        <v/>
      </c>
      <c r="B243" s="8" t="str">
        <f t="shared" ca="1" si="25"/>
        <v/>
      </c>
      <c r="C243" s="8" t="str">
        <f t="shared" ca="1" si="26"/>
        <v/>
      </c>
      <c r="D243" s="276" t="str">
        <f t="shared" ca="1" si="27"/>
        <v/>
      </c>
      <c r="E243" s="161" t="str">
        <f t="shared" ca="1" si="28"/>
        <v/>
      </c>
      <c r="F243" s="8" t="str">
        <f t="shared" ca="1" si="29"/>
        <v/>
      </c>
      <c r="G243" s="1" t="str">
        <f t="shared" ca="1" si="30"/>
        <v/>
      </c>
      <c r="H243" s="1" t="str">
        <f t="shared" ca="1" si="31"/>
        <v/>
      </c>
    </row>
    <row r="244" spans="1:8">
      <c r="A244" s="8" t="str">
        <f t="shared" ca="1" si="24"/>
        <v/>
      </c>
      <c r="B244" s="8" t="str">
        <f t="shared" ca="1" si="25"/>
        <v/>
      </c>
      <c r="C244" s="8" t="str">
        <f t="shared" ca="1" si="26"/>
        <v/>
      </c>
      <c r="D244" s="276" t="str">
        <f t="shared" ca="1" si="27"/>
        <v/>
      </c>
      <c r="E244" s="161" t="str">
        <f t="shared" ca="1" si="28"/>
        <v/>
      </c>
      <c r="F244" s="8" t="str">
        <f t="shared" ca="1" si="29"/>
        <v/>
      </c>
      <c r="G244" s="1" t="str">
        <f t="shared" ca="1" si="30"/>
        <v/>
      </c>
      <c r="H244" s="1" t="str">
        <f t="shared" ca="1" si="31"/>
        <v/>
      </c>
    </row>
    <row r="245" spans="1:8">
      <c r="A245" s="8" t="str">
        <f t="shared" ca="1" si="24"/>
        <v/>
      </c>
      <c r="B245" s="8" t="str">
        <f t="shared" ca="1" si="25"/>
        <v/>
      </c>
      <c r="C245" s="8" t="str">
        <f t="shared" ca="1" si="26"/>
        <v/>
      </c>
      <c r="D245" s="276" t="str">
        <f t="shared" ca="1" si="27"/>
        <v/>
      </c>
      <c r="E245" s="161" t="str">
        <f t="shared" ca="1" si="28"/>
        <v/>
      </c>
      <c r="F245" s="8" t="str">
        <f t="shared" ca="1" si="29"/>
        <v/>
      </c>
      <c r="G245" s="1" t="str">
        <f t="shared" ca="1" si="30"/>
        <v/>
      </c>
      <c r="H245" s="1" t="str">
        <f t="shared" ca="1" si="31"/>
        <v/>
      </c>
    </row>
    <row r="246" spans="1:8">
      <c r="A246" s="8" t="str">
        <f t="shared" ca="1" si="24"/>
        <v/>
      </c>
      <c r="B246" s="8" t="str">
        <f t="shared" ca="1" si="25"/>
        <v/>
      </c>
      <c r="C246" s="8" t="str">
        <f t="shared" ca="1" si="26"/>
        <v/>
      </c>
      <c r="D246" s="276" t="str">
        <f t="shared" ca="1" si="27"/>
        <v/>
      </c>
      <c r="E246" s="161" t="str">
        <f t="shared" ca="1" si="28"/>
        <v/>
      </c>
      <c r="F246" s="8" t="str">
        <f t="shared" ca="1" si="29"/>
        <v/>
      </c>
      <c r="G246" s="1" t="str">
        <f t="shared" ca="1" si="30"/>
        <v/>
      </c>
      <c r="H246" s="1" t="str">
        <f t="shared" ca="1" si="31"/>
        <v/>
      </c>
    </row>
    <row r="247" spans="1:8">
      <c r="A247" s="8" t="str">
        <f t="shared" ca="1" si="24"/>
        <v/>
      </c>
      <c r="B247" s="8" t="str">
        <f t="shared" ca="1" si="25"/>
        <v/>
      </c>
      <c r="C247" s="8" t="str">
        <f t="shared" ca="1" si="26"/>
        <v/>
      </c>
      <c r="D247" s="276" t="str">
        <f t="shared" ca="1" si="27"/>
        <v/>
      </c>
      <c r="E247" s="161" t="str">
        <f t="shared" ca="1" si="28"/>
        <v/>
      </c>
      <c r="F247" s="8" t="str">
        <f t="shared" ca="1" si="29"/>
        <v/>
      </c>
      <c r="G247" s="1" t="str">
        <f t="shared" ca="1" si="30"/>
        <v/>
      </c>
      <c r="H247" s="1" t="str">
        <f t="shared" ca="1" si="31"/>
        <v/>
      </c>
    </row>
    <row r="248" spans="1:8">
      <c r="A248" s="8" t="str">
        <f t="shared" ca="1" si="24"/>
        <v/>
      </c>
      <c r="B248" s="8" t="str">
        <f t="shared" ca="1" si="25"/>
        <v/>
      </c>
      <c r="C248" s="8" t="str">
        <f t="shared" ca="1" si="26"/>
        <v/>
      </c>
      <c r="D248" s="276" t="str">
        <f t="shared" ca="1" si="27"/>
        <v/>
      </c>
      <c r="E248" s="161" t="str">
        <f t="shared" ca="1" si="28"/>
        <v/>
      </c>
      <c r="F248" s="8" t="str">
        <f t="shared" ca="1" si="29"/>
        <v/>
      </c>
      <c r="G248" s="1" t="str">
        <f t="shared" ca="1" si="30"/>
        <v/>
      </c>
      <c r="H248" s="1" t="str">
        <f t="shared" ca="1" si="31"/>
        <v/>
      </c>
    </row>
    <row r="249" spans="1:8">
      <c r="A249" s="8" t="str">
        <f t="shared" ca="1" si="24"/>
        <v/>
      </c>
      <c r="B249" s="8" t="str">
        <f t="shared" ca="1" si="25"/>
        <v/>
      </c>
      <c r="C249" s="8" t="str">
        <f t="shared" ca="1" si="26"/>
        <v/>
      </c>
      <c r="D249" s="276" t="str">
        <f t="shared" ca="1" si="27"/>
        <v/>
      </c>
      <c r="E249" s="161" t="str">
        <f t="shared" ca="1" si="28"/>
        <v/>
      </c>
      <c r="F249" s="8" t="str">
        <f t="shared" ca="1" si="29"/>
        <v/>
      </c>
      <c r="G249" s="1" t="str">
        <f t="shared" ca="1" si="30"/>
        <v/>
      </c>
      <c r="H249" s="1" t="str">
        <f t="shared" ca="1" si="31"/>
        <v/>
      </c>
    </row>
    <row r="250" spans="1:8">
      <c r="A250" s="8" t="str">
        <f t="shared" ca="1" si="24"/>
        <v/>
      </c>
      <c r="B250" s="8" t="str">
        <f t="shared" ca="1" si="25"/>
        <v/>
      </c>
      <c r="C250" s="8" t="str">
        <f t="shared" ca="1" si="26"/>
        <v/>
      </c>
      <c r="D250" s="276" t="str">
        <f t="shared" ca="1" si="27"/>
        <v/>
      </c>
      <c r="E250" s="161" t="str">
        <f t="shared" ca="1" si="28"/>
        <v/>
      </c>
      <c r="F250" s="8" t="str">
        <f t="shared" ca="1" si="29"/>
        <v/>
      </c>
      <c r="G250" s="1" t="str">
        <f t="shared" ca="1" si="30"/>
        <v/>
      </c>
      <c r="H250" s="1" t="str">
        <f t="shared" ca="1" si="31"/>
        <v/>
      </c>
    </row>
    <row r="251" spans="1:8">
      <c r="A251" s="8" t="str">
        <f t="shared" ca="1" si="24"/>
        <v/>
      </c>
      <c r="B251" s="8" t="str">
        <f t="shared" ca="1" si="25"/>
        <v/>
      </c>
      <c r="C251" s="8" t="str">
        <f t="shared" ca="1" si="26"/>
        <v/>
      </c>
      <c r="D251" s="276" t="str">
        <f t="shared" ca="1" si="27"/>
        <v/>
      </c>
      <c r="E251" s="161" t="str">
        <f t="shared" ca="1" si="28"/>
        <v/>
      </c>
      <c r="F251" s="8" t="str">
        <f t="shared" ca="1" si="29"/>
        <v/>
      </c>
      <c r="G251" s="1" t="str">
        <f t="shared" ca="1" si="30"/>
        <v/>
      </c>
      <c r="H251" s="1" t="str">
        <f t="shared" ca="1" si="31"/>
        <v/>
      </c>
    </row>
    <row r="252" spans="1:8">
      <c r="A252" s="8" t="str">
        <f t="shared" ca="1" si="24"/>
        <v/>
      </c>
      <c r="B252" s="8" t="str">
        <f t="shared" ca="1" si="25"/>
        <v/>
      </c>
      <c r="C252" s="8" t="str">
        <f t="shared" ca="1" si="26"/>
        <v/>
      </c>
      <c r="D252" s="276" t="str">
        <f t="shared" ca="1" si="27"/>
        <v/>
      </c>
      <c r="E252" s="161" t="str">
        <f t="shared" ca="1" si="28"/>
        <v/>
      </c>
      <c r="F252" s="8" t="str">
        <f t="shared" ca="1" si="29"/>
        <v/>
      </c>
      <c r="G252" s="1" t="str">
        <f t="shared" ca="1" si="30"/>
        <v/>
      </c>
      <c r="H252" s="1" t="str">
        <f t="shared" ca="1" si="31"/>
        <v/>
      </c>
    </row>
    <row r="253" spans="1:8">
      <c r="A253" s="8" t="str">
        <f t="shared" ca="1" si="24"/>
        <v/>
      </c>
      <c r="B253" s="8" t="str">
        <f t="shared" ca="1" si="25"/>
        <v/>
      </c>
      <c r="C253" s="8" t="str">
        <f t="shared" ca="1" si="26"/>
        <v/>
      </c>
      <c r="D253" s="276" t="str">
        <f t="shared" ca="1" si="27"/>
        <v/>
      </c>
      <c r="E253" s="161" t="str">
        <f t="shared" ca="1" si="28"/>
        <v/>
      </c>
      <c r="F253" s="8" t="str">
        <f t="shared" ca="1" si="29"/>
        <v/>
      </c>
      <c r="G253" s="1" t="str">
        <f t="shared" ca="1" si="30"/>
        <v/>
      </c>
      <c r="H253" s="1" t="str">
        <f t="shared" ca="1" si="31"/>
        <v/>
      </c>
    </row>
    <row r="254" spans="1:8">
      <c r="A254" s="8" t="str">
        <f t="shared" ca="1" si="24"/>
        <v/>
      </c>
      <c r="B254" s="8" t="str">
        <f t="shared" ca="1" si="25"/>
        <v/>
      </c>
      <c r="C254" s="8" t="str">
        <f t="shared" ca="1" si="26"/>
        <v/>
      </c>
      <c r="D254" s="276" t="str">
        <f t="shared" ca="1" si="27"/>
        <v/>
      </c>
      <c r="E254" s="161" t="str">
        <f t="shared" ca="1" si="28"/>
        <v/>
      </c>
      <c r="F254" s="8" t="str">
        <f t="shared" ca="1" si="29"/>
        <v/>
      </c>
      <c r="G254" s="1" t="str">
        <f t="shared" ca="1" si="30"/>
        <v/>
      </c>
      <c r="H254" s="1" t="str">
        <f t="shared" ca="1" si="31"/>
        <v/>
      </c>
    </row>
    <row r="255" spans="1:8">
      <c r="A255" s="8" t="str">
        <f t="shared" ca="1" si="24"/>
        <v/>
      </c>
      <c r="B255" s="8" t="str">
        <f t="shared" ca="1" si="25"/>
        <v/>
      </c>
      <c r="C255" s="8" t="str">
        <f t="shared" ca="1" si="26"/>
        <v/>
      </c>
      <c r="D255" s="276" t="str">
        <f t="shared" ca="1" si="27"/>
        <v/>
      </c>
      <c r="E255" s="161" t="str">
        <f t="shared" ca="1" si="28"/>
        <v/>
      </c>
      <c r="F255" s="8" t="str">
        <f t="shared" ca="1" si="29"/>
        <v/>
      </c>
      <c r="G255" s="1" t="str">
        <f t="shared" ca="1" si="30"/>
        <v/>
      </c>
      <c r="H255" s="1" t="str">
        <f t="shared" ca="1" si="31"/>
        <v/>
      </c>
    </row>
    <row r="256" spans="1:8">
      <c r="A256" s="8" t="str">
        <f t="shared" ca="1" si="24"/>
        <v/>
      </c>
      <c r="B256" s="8" t="str">
        <f t="shared" ca="1" si="25"/>
        <v/>
      </c>
      <c r="C256" s="8" t="str">
        <f t="shared" ca="1" si="26"/>
        <v/>
      </c>
      <c r="D256" s="276" t="str">
        <f t="shared" ca="1" si="27"/>
        <v/>
      </c>
      <c r="E256" s="161" t="str">
        <f t="shared" ca="1" si="28"/>
        <v/>
      </c>
      <c r="F256" s="8" t="str">
        <f t="shared" ca="1" si="29"/>
        <v/>
      </c>
      <c r="G256" s="1" t="str">
        <f t="shared" ca="1" si="30"/>
        <v/>
      </c>
      <c r="H256" s="1" t="str">
        <f t="shared" ca="1" si="31"/>
        <v/>
      </c>
    </row>
    <row r="257" spans="1:8">
      <c r="A257" s="8" t="str">
        <f t="shared" ca="1" si="24"/>
        <v/>
      </c>
      <c r="B257" s="8" t="str">
        <f t="shared" ca="1" si="25"/>
        <v/>
      </c>
      <c r="C257" s="8" t="str">
        <f t="shared" ca="1" si="26"/>
        <v/>
      </c>
      <c r="D257" s="276" t="str">
        <f t="shared" ca="1" si="27"/>
        <v/>
      </c>
      <c r="E257" s="161" t="str">
        <f t="shared" ca="1" si="28"/>
        <v/>
      </c>
      <c r="F257" s="8" t="str">
        <f t="shared" ca="1" si="29"/>
        <v/>
      </c>
      <c r="G257" s="1" t="str">
        <f t="shared" ca="1" si="30"/>
        <v/>
      </c>
      <c r="H257" s="1" t="str">
        <f t="shared" ca="1" si="31"/>
        <v/>
      </c>
    </row>
    <row r="258" spans="1:8">
      <c r="A258" s="8" t="str">
        <f t="shared" ca="1" si="24"/>
        <v/>
      </c>
      <c r="B258" s="8" t="str">
        <f t="shared" ca="1" si="25"/>
        <v/>
      </c>
      <c r="C258" s="8" t="str">
        <f t="shared" ca="1" si="26"/>
        <v/>
      </c>
      <c r="D258" s="276" t="str">
        <f t="shared" ca="1" si="27"/>
        <v/>
      </c>
      <c r="E258" s="161" t="str">
        <f t="shared" ca="1" si="28"/>
        <v/>
      </c>
      <c r="F258" s="8" t="str">
        <f t="shared" ca="1" si="29"/>
        <v/>
      </c>
      <c r="G258" s="1" t="str">
        <f t="shared" ca="1" si="30"/>
        <v/>
      </c>
      <c r="H258" s="1" t="str">
        <f t="shared" ca="1" si="31"/>
        <v/>
      </c>
    </row>
    <row r="259" spans="1:8">
      <c r="A259" s="8" t="str">
        <f t="shared" ca="1" si="24"/>
        <v/>
      </c>
      <c r="B259" s="8" t="str">
        <f t="shared" ca="1" si="25"/>
        <v/>
      </c>
      <c r="C259" s="8" t="str">
        <f t="shared" ca="1" si="26"/>
        <v/>
      </c>
      <c r="D259" s="276" t="str">
        <f t="shared" ca="1" si="27"/>
        <v/>
      </c>
      <c r="E259" s="161" t="str">
        <f t="shared" ca="1" si="28"/>
        <v/>
      </c>
      <c r="F259" s="8" t="str">
        <f t="shared" ca="1" si="29"/>
        <v/>
      </c>
      <c r="G259" s="1" t="str">
        <f t="shared" ca="1" si="30"/>
        <v/>
      </c>
      <c r="H259" s="1" t="str">
        <f t="shared" ca="1" si="31"/>
        <v/>
      </c>
    </row>
    <row r="260" spans="1:8">
      <c r="A260" s="8" t="str">
        <f t="shared" ca="1" si="24"/>
        <v/>
      </c>
      <c r="B260" s="8" t="str">
        <f t="shared" ca="1" si="25"/>
        <v/>
      </c>
      <c r="C260" s="8" t="str">
        <f t="shared" ca="1" si="26"/>
        <v/>
      </c>
      <c r="D260" s="276" t="str">
        <f t="shared" ca="1" si="27"/>
        <v/>
      </c>
      <c r="E260" s="161" t="str">
        <f t="shared" ca="1" si="28"/>
        <v/>
      </c>
      <c r="F260" s="8" t="str">
        <f t="shared" ca="1" si="29"/>
        <v/>
      </c>
      <c r="G260" s="1" t="str">
        <f t="shared" ca="1" si="30"/>
        <v/>
      </c>
      <c r="H260" s="1" t="str">
        <f t="shared" ca="1" si="31"/>
        <v/>
      </c>
    </row>
    <row r="261" spans="1:8">
      <c r="A261" s="8" t="str">
        <f t="shared" ca="1" si="24"/>
        <v/>
      </c>
      <c r="B261" s="8" t="str">
        <f t="shared" ca="1" si="25"/>
        <v/>
      </c>
      <c r="C261" s="8" t="str">
        <f t="shared" ca="1" si="26"/>
        <v/>
      </c>
      <c r="D261" s="276" t="str">
        <f t="shared" ca="1" si="27"/>
        <v/>
      </c>
      <c r="E261" s="161" t="str">
        <f t="shared" ca="1" si="28"/>
        <v/>
      </c>
      <c r="F261" s="8" t="str">
        <f t="shared" ca="1" si="29"/>
        <v/>
      </c>
      <c r="G261" s="1" t="str">
        <f t="shared" ca="1" si="30"/>
        <v/>
      </c>
      <c r="H261" s="1" t="str">
        <f t="shared" ca="1" si="31"/>
        <v/>
      </c>
    </row>
    <row r="262" spans="1:8">
      <c r="A262" s="8" t="str">
        <f t="shared" ca="1" si="24"/>
        <v/>
      </c>
      <c r="B262" s="8" t="str">
        <f t="shared" ca="1" si="25"/>
        <v/>
      </c>
      <c r="C262" s="8" t="str">
        <f t="shared" ca="1" si="26"/>
        <v/>
      </c>
      <c r="D262" s="276" t="str">
        <f t="shared" ca="1" si="27"/>
        <v/>
      </c>
      <c r="E262" s="161" t="str">
        <f t="shared" ca="1" si="28"/>
        <v/>
      </c>
      <c r="F262" s="8" t="str">
        <f t="shared" ca="1" si="29"/>
        <v/>
      </c>
      <c r="G262" s="1" t="str">
        <f t="shared" ca="1" si="30"/>
        <v/>
      </c>
      <c r="H262" s="1" t="str">
        <f t="shared" ca="1" si="31"/>
        <v/>
      </c>
    </row>
    <row r="263" spans="1:8">
      <c r="A263" s="8" t="str">
        <f t="shared" ca="1" si="24"/>
        <v/>
      </c>
      <c r="B263" s="8" t="str">
        <f t="shared" ca="1" si="25"/>
        <v/>
      </c>
      <c r="C263" s="8" t="str">
        <f t="shared" ca="1" si="26"/>
        <v/>
      </c>
      <c r="D263" s="276" t="str">
        <f t="shared" ca="1" si="27"/>
        <v/>
      </c>
      <c r="E263" s="161" t="str">
        <f t="shared" ca="1" si="28"/>
        <v/>
      </c>
      <c r="F263" s="8" t="str">
        <f t="shared" ca="1" si="29"/>
        <v/>
      </c>
      <c r="G263" s="1" t="str">
        <f t="shared" ca="1" si="30"/>
        <v/>
      </c>
      <c r="H263" s="1" t="str">
        <f t="shared" ca="1" si="31"/>
        <v/>
      </c>
    </row>
    <row r="264" spans="1:8">
      <c r="A264" s="8" t="str">
        <f t="shared" ref="A264:A327" ca="1" si="32">IFERROR(INDIRECT("'Прайс-лист общий'!A"&amp;$G264,TRUE),"")</f>
        <v/>
      </c>
      <c r="B264" s="8" t="str">
        <f t="shared" ref="B264:B327" ca="1" si="33">IFERROR(INDIRECT("'Прайс-лист общий'!B"&amp;$G264,TRUE),"")</f>
        <v/>
      </c>
      <c r="C264" s="8" t="str">
        <f t="shared" ref="C264:C327" ca="1" si="34">IFERROR(INDIRECT("'Прайс-лист общий'!p"&amp;$G264,TRUE),"")</f>
        <v/>
      </c>
      <c r="D264" s="276" t="str">
        <f t="shared" ref="D264:D327" ca="1" si="35">IFERROR(INDIRECT("'Прайс-лист общий'!q"&amp;$G264,TRUE),"")</f>
        <v/>
      </c>
      <c r="E264" s="161" t="str">
        <f t="shared" ref="E264:E327" ca="1" si="36">IFERROR(INDIRECT("'Прайс-лист общий'!r"&amp;$G264,TRUE),"")</f>
        <v/>
      </c>
      <c r="F264" s="8" t="str">
        <f t="shared" ref="F264:F327" ca="1" si="37">IFERROR(INDIRECT("'Прайс-лист общий'!f"&amp;$G264,TRUE)*D264,"")</f>
        <v/>
      </c>
      <c r="G264" s="1" t="str">
        <f t="shared" ref="G264:G327" ca="1" si="38">IFERROR(SMALL(H:H,ROW(H258)),"")</f>
        <v/>
      </c>
      <c r="H264" s="1" t="str">
        <f t="shared" ref="H264:H327" ca="1" si="39">IF(INDIRECT("'Прайс-лист общий'!q"&amp;ROW(H265),TRUE)&gt;0,ROW(H265),"")</f>
        <v/>
      </c>
    </row>
    <row r="265" spans="1:8">
      <c r="A265" s="8" t="str">
        <f t="shared" ca="1" si="32"/>
        <v/>
      </c>
      <c r="B265" s="8" t="str">
        <f t="shared" ca="1" si="33"/>
        <v/>
      </c>
      <c r="C265" s="8" t="str">
        <f t="shared" ca="1" si="34"/>
        <v/>
      </c>
      <c r="D265" s="276" t="str">
        <f t="shared" ca="1" si="35"/>
        <v/>
      </c>
      <c r="E265" s="161" t="str">
        <f t="shared" ca="1" si="36"/>
        <v/>
      </c>
      <c r="F265" s="8" t="str">
        <f t="shared" ca="1" si="37"/>
        <v/>
      </c>
      <c r="G265" s="1" t="str">
        <f t="shared" ca="1" si="38"/>
        <v/>
      </c>
      <c r="H265" s="1" t="str">
        <f t="shared" ca="1" si="39"/>
        <v/>
      </c>
    </row>
    <row r="266" spans="1:8">
      <c r="A266" s="8" t="str">
        <f t="shared" ca="1" si="32"/>
        <v/>
      </c>
      <c r="B266" s="8" t="str">
        <f t="shared" ca="1" si="33"/>
        <v/>
      </c>
      <c r="C266" s="8" t="str">
        <f t="shared" ca="1" si="34"/>
        <v/>
      </c>
      <c r="D266" s="276" t="str">
        <f t="shared" ca="1" si="35"/>
        <v/>
      </c>
      <c r="E266" s="161" t="str">
        <f t="shared" ca="1" si="36"/>
        <v/>
      </c>
      <c r="F266" s="8" t="str">
        <f t="shared" ca="1" si="37"/>
        <v/>
      </c>
      <c r="G266" s="1" t="str">
        <f t="shared" ca="1" si="38"/>
        <v/>
      </c>
      <c r="H266" s="1" t="str">
        <f t="shared" ca="1" si="39"/>
        <v/>
      </c>
    </row>
    <row r="267" spans="1:8">
      <c r="A267" s="8" t="str">
        <f t="shared" ca="1" si="32"/>
        <v/>
      </c>
      <c r="B267" s="8" t="str">
        <f t="shared" ca="1" si="33"/>
        <v/>
      </c>
      <c r="C267" s="8" t="str">
        <f t="shared" ca="1" si="34"/>
        <v/>
      </c>
      <c r="D267" s="276" t="str">
        <f t="shared" ca="1" si="35"/>
        <v/>
      </c>
      <c r="E267" s="161" t="str">
        <f t="shared" ca="1" si="36"/>
        <v/>
      </c>
      <c r="F267" s="8" t="str">
        <f t="shared" ca="1" si="37"/>
        <v/>
      </c>
      <c r="G267" s="1" t="str">
        <f t="shared" ca="1" si="38"/>
        <v/>
      </c>
      <c r="H267" s="1" t="str">
        <f t="shared" ca="1" si="39"/>
        <v/>
      </c>
    </row>
    <row r="268" spans="1:8">
      <c r="A268" s="8" t="str">
        <f t="shared" ca="1" si="32"/>
        <v/>
      </c>
      <c r="B268" s="8" t="str">
        <f t="shared" ca="1" si="33"/>
        <v/>
      </c>
      <c r="C268" s="8" t="str">
        <f t="shared" ca="1" si="34"/>
        <v/>
      </c>
      <c r="D268" s="276" t="str">
        <f t="shared" ca="1" si="35"/>
        <v/>
      </c>
      <c r="E268" s="161" t="str">
        <f t="shared" ca="1" si="36"/>
        <v/>
      </c>
      <c r="F268" s="8" t="str">
        <f t="shared" ca="1" si="37"/>
        <v/>
      </c>
      <c r="G268" s="1" t="str">
        <f t="shared" ca="1" si="38"/>
        <v/>
      </c>
      <c r="H268" s="1" t="str">
        <f t="shared" ca="1" si="39"/>
        <v/>
      </c>
    </row>
    <row r="269" spans="1:8">
      <c r="A269" s="8" t="str">
        <f t="shared" ca="1" si="32"/>
        <v/>
      </c>
      <c r="B269" s="8" t="str">
        <f t="shared" ca="1" si="33"/>
        <v/>
      </c>
      <c r="C269" s="8" t="str">
        <f t="shared" ca="1" si="34"/>
        <v/>
      </c>
      <c r="D269" s="276" t="str">
        <f t="shared" ca="1" si="35"/>
        <v/>
      </c>
      <c r="E269" s="161" t="str">
        <f t="shared" ca="1" si="36"/>
        <v/>
      </c>
      <c r="F269" s="8" t="str">
        <f t="shared" ca="1" si="37"/>
        <v/>
      </c>
      <c r="G269" s="1" t="str">
        <f t="shared" ca="1" si="38"/>
        <v/>
      </c>
      <c r="H269" s="1" t="str">
        <f t="shared" ca="1" si="39"/>
        <v/>
      </c>
    </row>
    <row r="270" spans="1:8">
      <c r="A270" s="8" t="str">
        <f t="shared" ca="1" si="32"/>
        <v/>
      </c>
      <c r="B270" s="8" t="str">
        <f t="shared" ca="1" si="33"/>
        <v/>
      </c>
      <c r="C270" s="8" t="str">
        <f t="shared" ca="1" si="34"/>
        <v/>
      </c>
      <c r="D270" s="276" t="str">
        <f t="shared" ca="1" si="35"/>
        <v/>
      </c>
      <c r="E270" s="161" t="str">
        <f t="shared" ca="1" si="36"/>
        <v/>
      </c>
      <c r="F270" s="8" t="str">
        <f t="shared" ca="1" si="37"/>
        <v/>
      </c>
      <c r="G270" s="1" t="str">
        <f t="shared" ca="1" si="38"/>
        <v/>
      </c>
      <c r="H270" s="1" t="str">
        <f t="shared" ca="1" si="39"/>
        <v/>
      </c>
    </row>
    <row r="271" spans="1:8">
      <c r="A271" s="8" t="str">
        <f t="shared" ca="1" si="32"/>
        <v/>
      </c>
      <c r="B271" s="8" t="str">
        <f t="shared" ca="1" si="33"/>
        <v/>
      </c>
      <c r="C271" s="8" t="str">
        <f t="shared" ca="1" si="34"/>
        <v/>
      </c>
      <c r="D271" s="276" t="str">
        <f t="shared" ca="1" si="35"/>
        <v/>
      </c>
      <c r="E271" s="161" t="str">
        <f t="shared" ca="1" si="36"/>
        <v/>
      </c>
      <c r="F271" s="8" t="str">
        <f t="shared" ca="1" si="37"/>
        <v/>
      </c>
      <c r="G271" s="1" t="str">
        <f t="shared" ca="1" si="38"/>
        <v/>
      </c>
      <c r="H271" s="1" t="str">
        <f t="shared" ca="1" si="39"/>
        <v/>
      </c>
    </row>
    <row r="272" spans="1:8">
      <c r="A272" s="8" t="str">
        <f t="shared" ca="1" si="32"/>
        <v/>
      </c>
      <c r="B272" s="8" t="str">
        <f t="shared" ca="1" si="33"/>
        <v/>
      </c>
      <c r="C272" s="8" t="str">
        <f t="shared" ca="1" si="34"/>
        <v/>
      </c>
      <c r="D272" s="276" t="str">
        <f t="shared" ca="1" si="35"/>
        <v/>
      </c>
      <c r="E272" s="161" t="str">
        <f t="shared" ca="1" si="36"/>
        <v/>
      </c>
      <c r="F272" s="8" t="str">
        <f t="shared" ca="1" si="37"/>
        <v/>
      </c>
      <c r="G272" s="1" t="str">
        <f t="shared" ca="1" si="38"/>
        <v/>
      </c>
      <c r="H272" s="1" t="str">
        <f t="shared" ca="1" si="39"/>
        <v/>
      </c>
    </row>
    <row r="273" spans="1:8">
      <c r="A273" s="8" t="str">
        <f t="shared" ca="1" si="32"/>
        <v/>
      </c>
      <c r="B273" s="8" t="str">
        <f t="shared" ca="1" si="33"/>
        <v/>
      </c>
      <c r="C273" s="8" t="str">
        <f t="shared" ca="1" si="34"/>
        <v/>
      </c>
      <c r="D273" s="276" t="str">
        <f t="shared" ca="1" si="35"/>
        <v/>
      </c>
      <c r="E273" s="161" t="str">
        <f t="shared" ca="1" si="36"/>
        <v/>
      </c>
      <c r="F273" s="8" t="str">
        <f t="shared" ca="1" si="37"/>
        <v/>
      </c>
      <c r="G273" s="1" t="str">
        <f t="shared" ca="1" si="38"/>
        <v/>
      </c>
      <c r="H273" s="1" t="str">
        <f t="shared" ca="1" si="39"/>
        <v/>
      </c>
    </row>
    <row r="274" spans="1:8">
      <c r="A274" s="8" t="str">
        <f t="shared" ca="1" si="32"/>
        <v/>
      </c>
      <c r="B274" s="8" t="str">
        <f t="shared" ca="1" si="33"/>
        <v/>
      </c>
      <c r="C274" s="8" t="str">
        <f t="shared" ca="1" si="34"/>
        <v/>
      </c>
      <c r="D274" s="276" t="str">
        <f t="shared" ca="1" si="35"/>
        <v/>
      </c>
      <c r="E274" s="161" t="str">
        <f t="shared" ca="1" si="36"/>
        <v/>
      </c>
      <c r="F274" s="8" t="str">
        <f t="shared" ca="1" si="37"/>
        <v/>
      </c>
      <c r="G274" s="1" t="str">
        <f t="shared" ca="1" si="38"/>
        <v/>
      </c>
      <c r="H274" s="1" t="str">
        <f t="shared" ca="1" si="39"/>
        <v/>
      </c>
    </row>
    <row r="275" spans="1:8">
      <c r="A275" s="8" t="str">
        <f t="shared" ca="1" si="32"/>
        <v/>
      </c>
      <c r="B275" s="8" t="str">
        <f t="shared" ca="1" si="33"/>
        <v/>
      </c>
      <c r="C275" s="8" t="str">
        <f t="shared" ca="1" si="34"/>
        <v/>
      </c>
      <c r="D275" s="276" t="str">
        <f t="shared" ca="1" si="35"/>
        <v/>
      </c>
      <c r="E275" s="161" t="str">
        <f t="shared" ca="1" si="36"/>
        <v/>
      </c>
      <c r="F275" s="8" t="str">
        <f t="shared" ca="1" si="37"/>
        <v/>
      </c>
      <c r="G275" s="1" t="str">
        <f t="shared" ca="1" si="38"/>
        <v/>
      </c>
      <c r="H275" s="1" t="str">
        <f t="shared" ca="1" si="39"/>
        <v/>
      </c>
    </row>
    <row r="276" spans="1:8">
      <c r="A276" s="8" t="str">
        <f t="shared" ca="1" si="32"/>
        <v/>
      </c>
      <c r="B276" s="8" t="str">
        <f t="shared" ca="1" si="33"/>
        <v/>
      </c>
      <c r="C276" s="8" t="str">
        <f t="shared" ca="1" si="34"/>
        <v/>
      </c>
      <c r="D276" s="276" t="str">
        <f t="shared" ca="1" si="35"/>
        <v/>
      </c>
      <c r="E276" s="161" t="str">
        <f t="shared" ca="1" si="36"/>
        <v/>
      </c>
      <c r="F276" s="8" t="str">
        <f t="shared" ca="1" si="37"/>
        <v/>
      </c>
      <c r="G276" s="1" t="str">
        <f t="shared" ca="1" si="38"/>
        <v/>
      </c>
      <c r="H276" s="1" t="str">
        <f t="shared" ca="1" si="39"/>
        <v/>
      </c>
    </row>
    <row r="277" spans="1:8">
      <c r="A277" s="8" t="str">
        <f t="shared" ca="1" si="32"/>
        <v/>
      </c>
      <c r="B277" s="8" t="str">
        <f t="shared" ca="1" si="33"/>
        <v/>
      </c>
      <c r="C277" s="8" t="str">
        <f t="shared" ca="1" si="34"/>
        <v/>
      </c>
      <c r="D277" s="276" t="str">
        <f t="shared" ca="1" si="35"/>
        <v/>
      </c>
      <c r="E277" s="161" t="str">
        <f t="shared" ca="1" si="36"/>
        <v/>
      </c>
      <c r="F277" s="8" t="str">
        <f t="shared" ca="1" si="37"/>
        <v/>
      </c>
      <c r="G277" s="1" t="str">
        <f t="shared" ca="1" si="38"/>
        <v/>
      </c>
      <c r="H277" s="1" t="str">
        <f t="shared" ca="1" si="39"/>
        <v/>
      </c>
    </row>
    <row r="278" spans="1:8">
      <c r="A278" s="8" t="str">
        <f t="shared" ca="1" si="32"/>
        <v/>
      </c>
      <c r="B278" s="8" t="str">
        <f t="shared" ca="1" si="33"/>
        <v/>
      </c>
      <c r="C278" s="8" t="str">
        <f t="shared" ca="1" si="34"/>
        <v/>
      </c>
      <c r="D278" s="276" t="str">
        <f t="shared" ca="1" si="35"/>
        <v/>
      </c>
      <c r="E278" s="161" t="str">
        <f t="shared" ca="1" si="36"/>
        <v/>
      </c>
      <c r="F278" s="8" t="str">
        <f t="shared" ca="1" si="37"/>
        <v/>
      </c>
      <c r="G278" s="1" t="str">
        <f t="shared" ca="1" si="38"/>
        <v/>
      </c>
      <c r="H278" s="1" t="str">
        <f t="shared" ca="1" si="39"/>
        <v/>
      </c>
    </row>
    <row r="279" spans="1:8">
      <c r="A279" s="8" t="str">
        <f t="shared" ca="1" si="32"/>
        <v/>
      </c>
      <c r="B279" s="8" t="str">
        <f t="shared" ca="1" si="33"/>
        <v/>
      </c>
      <c r="C279" s="8" t="str">
        <f t="shared" ca="1" si="34"/>
        <v/>
      </c>
      <c r="D279" s="276" t="str">
        <f t="shared" ca="1" si="35"/>
        <v/>
      </c>
      <c r="E279" s="161" t="str">
        <f t="shared" ca="1" si="36"/>
        <v/>
      </c>
      <c r="F279" s="8" t="str">
        <f t="shared" ca="1" si="37"/>
        <v/>
      </c>
      <c r="G279" s="1" t="str">
        <f t="shared" ca="1" si="38"/>
        <v/>
      </c>
      <c r="H279" s="1" t="str">
        <f t="shared" ca="1" si="39"/>
        <v/>
      </c>
    </row>
    <row r="280" spans="1:8">
      <c r="A280" s="8" t="str">
        <f t="shared" ca="1" si="32"/>
        <v/>
      </c>
      <c r="B280" s="8" t="str">
        <f t="shared" ca="1" si="33"/>
        <v/>
      </c>
      <c r="C280" s="8" t="str">
        <f t="shared" ca="1" si="34"/>
        <v/>
      </c>
      <c r="D280" s="276" t="str">
        <f t="shared" ca="1" si="35"/>
        <v/>
      </c>
      <c r="E280" s="161" t="str">
        <f t="shared" ca="1" si="36"/>
        <v/>
      </c>
      <c r="F280" s="8" t="str">
        <f t="shared" ca="1" si="37"/>
        <v/>
      </c>
      <c r="G280" s="1" t="str">
        <f t="shared" ca="1" si="38"/>
        <v/>
      </c>
      <c r="H280" s="1" t="str">
        <f t="shared" ca="1" si="39"/>
        <v/>
      </c>
    </row>
    <row r="281" spans="1:8">
      <c r="A281" s="8" t="str">
        <f t="shared" ca="1" si="32"/>
        <v/>
      </c>
      <c r="B281" s="8" t="str">
        <f t="shared" ca="1" si="33"/>
        <v/>
      </c>
      <c r="C281" s="8" t="str">
        <f t="shared" ca="1" si="34"/>
        <v/>
      </c>
      <c r="D281" s="276" t="str">
        <f t="shared" ca="1" si="35"/>
        <v/>
      </c>
      <c r="E281" s="161" t="str">
        <f t="shared" ca="1" si="36"/>
        <v/>
      </c>
      <c r="F281" s="8" t="str">
        <f t="shared" ca="1" si="37"/>
        <v/>
      </c>
      <c r="G281" s="1" t="str">
        <f t="shared" ca="1" si="38"/>
        <v/>
      </c>
      <c r="H281" s="1" t="str">
        <f t="shared" ca="1" si="39"/>
        <v/>
      </c>
    </row>
    <row r="282" spans="1:8">
      <c r="A282" s="8" t="str">
        <f t="shared" ca="1" si="32"/>
        <v/>
      </c>
      <c r="B282" s="8" t="str">
        <f t="shared" ca="1" si="33"/>
        <v/>
      </c>
      <c r="C282" s="8" t="str">
        <f t="shared" ca="1" si="34"/>
        <v/>
      </c>
      <c r="D282" s="276" t="str">
        <f t="shared" ca="1" si="35"/>
        <v/>
      </c>
      <c r="E282" s="161" t="str">
        <f t="shared" ca="1" si="36"/>
        <v/>
      </c>
      <c r="F282" s="8" t="str">
        <f t="shared" ca="1" si="37"/>
        <v/>
      </c>
      <c r="G282" s="1" t="str">
        <f t="shared" ca="1" si="38"/>
        <v/>
      </c>
      <c r="H282" s="1" t="str">
        <f t="shared" ca="1" si="39"/>
        <v/>
      </c>
    </row>
    <row r="283" spans="1:8">
      <c r="A283" s="8" t="str">
        <f t="shared" ca="1" si="32"/>
        <v/>
      </c>
      <c r="B283" s="8" t="str">
        <f t="shared" ca="1" si="33"/>
        <v/>
      </c>
      <c r="C283" s="8" t="str">
        <f t="shared" ca="1" si="34"/>
        <v/>
      </c>
      <c r="D283" s="276" t="str">
        <f t="shared" ca="1" si="35"/>
        <v/>
      </c>
      <c r="E283" s="161" t="str">
        <f t="shared" ca="1" si="36"/>
        <v/>
      </c>
      <c r="F283" s="8" t="str">
        <f t="shared" ca="1" si="37"/>
        <v/>
      </c>
      <c r="G283" s="1" t="str">
        <f t="shared" ca="1" si="38"/>
        <v/>
      </c>
      <c r="H283" s="1" t="str">
        <f t="shared" ca="1" si="39"/>
        <v/>
      </c>
    </row>
    <row r="284" spans="1:8">
      <c r="A284" s="8" t="str">
        <f t="shared" ca="1" si="32"/>
        <v/>
      </c>
      <c r="B284" s="8" t="str">
        <f t="shared" ca="1" si="33"/>
        <v/>
      </c>
      <c r="C284" s="8" t="str">
        <f t="shared" ca="1" si="34"/>
        <v/>
      </c>
      <c r="D284" s="276" t="str">
        <f t="shared" ca="1" si="35"/>
        <v/>
      </c>
      <c r="E284" s="161" t="str">
        <f t="shared" ca="1" si="36"/>
        <v/>
      </c>
      <c r="F284" s="8" t="str">
        <f t="shared" ca="1" si="37"/>
        <v/>
      </c>
      <c r="G284" s="1" t="str">
        <f t="shared" ca="1" si="38"/>
        <v/>
      </c>
      <c r="H284" s="1" t="str">
        <f t="shared" ca="1" si="39"/>
        <v/>
      </c>
    </row>
    <row r="285" spans="1:8">
      <c r="A285" s="8" t="str">
        <f t="shared" ca="1" si="32"/>
        <v/>
      </c>
      <c r="B285" s="8" t="str">
        <f t="shared" ca="1" si="33"/>
        <v/>
      </c>
      <c r="C285" s="8" t="str">
        <f t="shared" ca="1" si="34"/>
        <v/>
      </c>
      <c r="D285" s="276" t="str">
        <f t="shared" ca="1" si="35"/>
        <v/>
      </c>
      <c r="E285" s="161" t="str">
        <f t="shared" ca="1" si="36"/>
        <v/>
      </c>
      <c r="F285" s="8" t="str">
        <f t="shared" ca="1" si="37"/>
        <v/>
      </c>
      <c r="G285" s="1" t="str">
        <f t="shared" ca="1" si="38"/>
        <v/>
      </c>
      <c r="H285" s="1" t="str">
        <f t="shared" ca="1" si="39"/>
        <v/>
      </c>
    </row>
    <row r="286" spans="1:8">
      <c r="A286" s="8" t="str">
        <f t="shared" ca="1" si="32"/>
        <v/>
      </c>
      <c r="B286" s="8" t="str">
        <f t="shared" ca="1" si="33"/>
        <v/>
      </c>
      <c r="C286" s="8" t="str">
        <f t="shared" ca="1" si="34"/>
        <v/>
      </c>
      <c r="D286" s="276" t="str">
        <f t="shared" ca="1" si="35"/>
        <v/>
      </c>
      <c r="E286" s="161" t="str">
        <f t="shared" ca="1" si="36"/>
        <v/>
      </c>
      <c r="F286" s="8" t="str">
        <f t="shared" ca="1" si="37"/>
        <v/>
      </c>
      <c r="G286" s="1" t="str">
        <f t="shared" ca="1" si="38"/>
        <v/>
      </c>
      <c r="H286" s="1" t="str">
        <f t="shared" ca="1" si="39"/>
        <v/>
      </c>
    </row>
    <row r="287" spans="1:8">
      <c r="A287" s="8" t="str">
        <f t="shared" ca="1" si="32"/>
        <v/>
      </c>
      <c r="B287" s="8" t="str">
        <f t="shared" ca="1" si="33"/>
        <v/>
      </c>
      <c r="C287" s="8" t="str">
        <f t="shared" ca="1" si="34"/>
        <v/>
      </c>
      <c r="D287" s="276" t="str">
        <f t="shared" ca="1" si="35"/>
        <v/>
      </c>
      <c r="E287" s="161" t="str">
        <f t="shared" ca="1" si="36"/>
        <v/>
      </c>
      <c r="F287" s="8" t="str">
        <f t="shared" ca="1" si="37"/>
        <v/>
      </c>
      <c r="G287" s="1" t="str">
        <f t="shared" ca="1" si="38"/>
        <v/>
      </c>
      <c r="H287" s="1" t="str">
        <f t="shared" ca="1" si="39"/>
        <v/>
      </c>
    </row>
    <row r="288" spans="1:8">
      <c r="A288" s="8" t="str">
        <f t="shared" ca="1" si="32"/>
        <v/>
      </c>
      <c r="B288" s="8" t="str">
        <f t="shared" ca="1" si="33"/>
        <v/>
      </c>
      <c r="C288" s="8" t="str">
        <f t="shared" ca="1" si="34"/>
        <v/>
      </c>
      <c r="D288" s="276" t="str">
        <f t="shared" ca="1" si="35"/>
        <v/>
      </c>
      <c r="E288" s="161" t="str">
        <f t="shared" ca="1" si="36"/>
        <v/>
      </c>
      <c r="F288" s="8" t="str">
        <f t="shared" ca="1" si="37"/>
        <v/>
      </c>
      <c r="G288" s="1" t="str">
        <f t="shared" ca="1" si="38"/>
        <v/>
      </c>
      <c r="H288" s="1" t="str">
        <f t="shared" ca="1" si="39"/>
        <v/>
      </c>
    </row>
    <row r="289" spans="1:8">
      <c r="A289" s="8" t="str">
        <f t="shared" ca="1" si="32"/>
        <v/>
      </c>
      <c r="B289" s="8" t="str">
        <f t="shared" ca="1" si="33"/>
        <v/>
      </c>
      <c r="C289" s="8" t="str">
        <f t="shared" ca="1" si="34"/>
        <v/>
      </c>
      <c r="D289" s="276" t="str">
        <f t="shared" ca="1" si="35"/>
        <v/>
      </c>
      <c r="E289" s="161" t="str">
        <f t="shared" ca="1" si="36"/>
        <v/>
      </c>
      <c r="F289" s="8" t="str">
        <f t="shared" ca="1" si="37"/>
        <v/>
      </c>
      <c r="G289" s="1" t="str">
        <f t="shared" ca="1" si="38"/>
        <v/>
      </c>
      <c r="H289" s="1" t="str">
        <f t="shared" ca="1" si="39"/>
        <v/>
      </c>
    </row>
    <row r="290" spans="1:8">
      <c r="A290" s="8" t="str">
        <f t="shared" ca="1" si="32"/>
        <v/>
      </c>
      <c r="B290" s="8" t="str">
        <f t="shared" ca="1" si="33"/>
        <v/>
      </c>
      <c r="C290" s="8" t="str">
        <f t="shared" ca="1" si="34"/>
        <v/>
      </c>
      <c r="D290" s="276" t="str">
        <f t="shared" ca="1" si="35"/>
        <v/>
      </c>
      <c r="E290" s="161" t="str">
        <f t="shared" ca="1" si="36"/>
        <v/>
      </c>
      <c r="F290" s="8" t="str">
        <f t="shared" ca="1" si="37"/>
        <v/>
      </c>
      <c r="G290" s="1" t="str">
        <f t="shared" ca="1" si="38"/>
        <v/>
      </c>
      <c r="H290" s="1" t="str">
        <f t="shared" ca="1" si="39"/>
        <v/>
      </c>
    </row>
    <row r="291" spans="1:8">
      <c r="A291" s="8" t="str">
        <f t="shared" ca="1" si="32"/>
        <v/>
      </c>
      <c r="B291" s="8" t="str">
        <f t="shared" ca="1" si="33"/>
        <v/>
      </c>
      <c r="C291" s="8" t="str">
        <f t="shared" ca="1" si="34"/>
        <v/>
      </c>
      <c r="D291" s="276" t="str">
        <f t="shared" ca="1" si="35"/>
        <v/>
      </c>
      <c r="E291" s="161" t="str">
        <f t="shared" ca="1" si="36"/>
        <v/>
      </c>
      <c r="F291" s="8" t="str">
        <f t="shared" ca="1" si="37"/>
        <v/>
      </c>
      <c r="G291" s="1" t="str">
        <f t="shared" ca="1" si="38"/>
        <v/>
      </c>
      <c r="H291" s="1" t="str">
        <f t="shared" ca="1" si="39"/>
        <v/>
      </c>
    </row>
    <row r="292" spans="1:8">
      <c r="A292" s="8" t="str">
        <f t="shared" ca="1" si="32"/>
        <v/>
      </c>
      <c r="B292" s="8" t="str">
        <f t="shared" ca="1" si="33"/>
        <v/>
      </c>
      <c r="C292" s="8" t="str">
        <f t="shared" ca="1" si="34"/>
        <v/>
      </c>
      <c r="D292" s="276" t="str">
        <f t="shared" ca="1" si="35"/>
        <v/>
      </c>
      <c r="E292" s="161" t="str">
        <f t="shared" ca="1" si="36"/>
        <v/>
      </c>
      <c r="F292" s="8" t="str">
        <f t="shared" ca="1" si="37"/>
        <v/>
      </c>
      <c r="G292" s="1" t="str">
        <f t="shared" ca="1" si="38"/>
        <v/>
      </c>
      <c r="H292" s="1" t="str">
        <f t="shared" ca="1" si="39"/>
        <v/>
      </c>
    </row>
    <row r="293" spans="1:8">
      <c r="A293" s="8" t="str">
        <f t="shared" ca="1" si="32"/>
        <v/>
      </c>
      <c r="B293" s="8" t="str">
        <f t="shared" ca="1" si="33"/>
        <v/>
      </c>
      <c r="C293" s="8" t="str">
        <f t="shared" ca="1" si="34"/>
        <v/>
      </c>
      <c r="D293" s="276" t="str">
        <f t="shared" ca="1" si="35"/>
        <v/>
      </c>
      <c r="E293" s="161" t="str">
        <f t="shared" ca="1" si="36"/>
        <v/>
      </c>
      <c r="F293" s="8" t="str">
        <f t="shared" ca="1" si="37"/>
        <v/>
      </c>
      <c r="G293" s="1" t="str">
        <f t="shared" ca="1" si="38"/>
        <v/>
      </c>
      <c r="H293" s="1" t="str">
        <f t="shared" ca="1" si="39"/>
        <v/>
      </c>
    </row>
    <row r="294" spans="1:8">
      <c r="A294" s="8" t="str">
        <f t="shared" ca="1" si="32"/>
        <v/>
      </c>
      <c r="B294" s="8" t="str">
        <f t="shared" ca="1" si="33"/>
        <v/>
      </c>
      <c r="C294" s="8" t="str">
        <f t="shared" ca="1" si="34"/>
        <v/>
      </c>
      <c r="D294" s="276" t="str">
        <f t="shared" ca="1" si="35"/>
        <v/>
      </c>
      <c r="E294" s="161" t="str">
        <f t="shared" ca="1" si="36"/>
        <v/>
      </c>
      <c r="F294" s="8" t="str">
        <f t="shared" ca="1" si="37"/>
        <v/>
      </c>
      <c r="G294" s="1" t="str">
        <f t="shared" ca="1" si="38"/>
        <v/>
      </c>
      <c r="H294" s="1" t="str">
        <f t="shared" ca="1" si="39"/>
        <v/>
      </c>
    </row>
    <row r="295" spans="1:8">
      <c r="A295" s="8" t="str">
        <f t="shared" ca="1" si="32"/>
        <v/>
      </c>
      <c r="B295" s="8" t="str">
        <f t="shared" ca="1" si="33"/>
        <v/>
      </c>
      <c r="C295" s="8" t="str">
        <f t="shared" ca="1" si="34"/>
        <v/>
      </c>
      <c r="D295" s="276" t="str">
        <f t="shared" ca="1" si="35"/>
        <v/>
      </c>
      <c r="E295" s="161" t="str">
        <f t="shared" ca="1" si="36"/>
        <v/>
      </c>
      <c r="F295" s="8" t="str">
        <f t="shared" ca="1" si="37"/>
        <v/>
      </c>
      <c r="G295" s="1" t="str">
        <f t="shared" ca="1" si="38"/>
        <v/>
      </c>
      <c r="H295" s="1" t="str">
        <f t="shared" ca="1" si="39"/>
        <v/>
      </c>
    </row>
    <row r="296" spans="1:8">
      <c r="A296" s="8" t="str">
        <f t="shared" ca="1" si="32"/>
        <v/>
      </c>
      <c r="B296" s="8" t="str">
        <f t="shared" ca="1" si="33"/>
        <v/>
      </c>
      <c r="C296" s="8" t="str">
        <f t="shared" ca="1" si="34"/>
        <v/>
      </c>
      <c r="D296" s="276" t="str">
        <f t="shared" ca="1" si="35"/>
        <v/>
      </c>
      <c r="E296" s="161" t="str">
        <f t="shared" ca="1" si="36"/>
        <v/>
      </c>
      <c r="F296" s="8" t="str">
        <f t="shared" ca="1" si="37"/>
        <v/>
      </c>
      <c r="G296" s="1" t="str">
        <f t="shared" ca="1" si="38"/>
        <v/>
      </c>
      <c r="H296" s="1" t="str">
        <f t="shared" ca="1" si="39"/>
        <v/>
      </c>
    </row>
    <row r="297" spans="1:8">
      <c r="A297" s="8" t="str">
        <f t="shared" ca="1" si="32"/>
        <v/>
      </c>
      <c r="B297" s="8" t="str">
        <f t="shared" ca="1" si="33"/>
        <v/>
      </c>
      <c r="C297" s="8" t="str">
        <f t="shared" ca="1" si="34"/>
        <v/>
      </c>
      <c r="D297" s="276" t="str">
        <f t="shared" ca="1" si="35"/>
        <v/>
      </c>
      <c r="E297" s="161" t="str">
        <f t="shared" ca="1" si="36"/>
        <v/>
      </c>
      <c r="F297" s="8" t="str">
        <f t="shared" ca="1" si="37"/>
        <v/>
      </c>
      <c r="G297" s="1" t="str">
        <f t="shared" ca="1" si="38"/>
        <v/>
      </c>
      <c r="H297" s="1" t="str">
        <f t="shared" ca="1" si="39"/>
        <v/>
      </c>
    </row>
    <row r="298" spans="1:8">
      <c r="A298" s="8" t="str">
        <f t="shared" ca="1" si="32"/>
        <v/>
      </c>
      <c r="B298" s="8" t="str">
        <f t="shared" ca="1" si="33"/>
        <v/>
      </c>
      <c r="C298" s="8" t="str">
        <f t="shared" ca="1" si="34"/>
        <v/>
      </c>
      <c r="D298" s="276" t="str">
        <f t="shared" ca="1" si="35"/>
        <v/>
      </c>
      <c r="E298" s="161" t="str">
        <f t="shared" ca="1" si="36"/>
        <v/>
      </c>
      <c r="F298" s="8" t="str">
        <f t="shared" ca="1" si="37"/>
        <v/>
      </c>
      <c r="G298" s="1" t="str">
        <f t="shared" ca="1" si="38"/>
        <v/>
      </c>
      <c r="H298" s="1" t="str">
        <f t="shared" ca="1" si="39"/>
        <v/>
      </c>
    </row>
    <row r="299" spans="1:8">
      <c r="A299" s="8" t="str">
        <f t="shared" ca="1" si="32"/>
        <v/>
      </c>
      <c r="B299" s="8" t="str">
        <f t="shared" ca="1" si="33"/>
        <v/>
      </c>
      <c r="C299" s="8" t="str">
        <f t="shared" ca="1" si="34"/>
        <v/>
      </c>
      <c r="D299" s="276" t="str">
        <f t="shared" ca="1" si="35"/>
        <v/>
      </c>
      <c r="E299" s="161" t="str">
        <f t="shared" ca="1" si="36"/>
        <v/>
      </c>
      <c r="F299" s="8" t="str">
        <f t="shared" ca="1" si="37"/>
        <v/>
      </c>
      <c r="G299" s="1" t="str">
        <f t="shared" ca="1" si="38"/>
        <v/>
      </c>
      <c r="H299" s="1" t="str">
        <f t="shared" ca="1" si="39"/>
        <v/>
      </c>
    </row>
    <row r="300" spans="1:8">
      <c r="A300" s="8" t="str">
        <f t="shared" ca="1" si="32"/>
        <v/>
      </c>
      <c r="B300" s="8" t="str">
        <f t="shared" ca="1" si="33"/>
        <v/>
      </c>
      <c r="C300" s="8" t="str">
        <f t="shared" ca="1" si="34"/>
        <v/>
      </c>
      <c r="D300" s="276" t="str">
        <f t="shared" ca="1" si="35"/>
        <v/>
      </c>
      <c r="E300" s="161" t="str">
        <f t="shared" ca="1" si="36"/>
        <v/>
      </c>
      <c r="F300" s="8" t="str">
        <f t="shared" ca="1" si="37"/>
        <v/>
      </c>
      <c r="G300" s="1" t="str">
        <f t="shared" ca="1" si="38"/>
        <v/>
      </c>
      <c r="H300" s="1" t="str">
        <f t="shared" ca="1" si="39"/>
        <v/>
      </c>
    </row>
    <row r="301" spans="1:8">
      <c r="A301" s="8" t="str">
        <f t="shared" ca="1" si="32"/>
        <v/>
      </c>
      <c r="B301" s="8" t="str">
        <f t="shared" ca="1" si="33"/>
        <v/>
      </c>
      <c r="C301" s="8" t="str">
        <f t="shared" ca="1" si="34"/>
        <v/>
      </c>
      <c r="D301" s="276" t="str">
        <f t="shared" ca="1" si="35"/>
        <v/>
      </c>
      <c r="E301" s="161" t="str">
        <f t="shared" ca="1" si="36"/>
        <v/>
      </c>
      <c r="F301" s="8" t="str">
        <f t="shared" ca="1" si="37"/>
        <v/>
      </c>
      <c r="G301" s="1" t="str">
        <f t="shared" ca="1" si="38"/>
        <v/>
      </c>
      <c r="H301" s="1" t="str">
        <f t="shared" ca="1" si="39"/>
        <v/>
      </c>
    </row>
    <row r="302" spans="1:8">
      <c r="A302" s="8" t="str">
        <f t="shared" ca="1" si="32"/>
        <v/>
      </c>
      <c r="B302" s="8" t="str">
        <f t="shared" ca="1" si="33"/>
        <v/>
      </c>
      <c r="C302" s="8" t="str">
        <f t="shared" ca="1" si="34"/>
        <v/>
      </c>
      <c r="D302" s="276" t="str">
        <f t="shared" ca="1" si="35"/>
        <v/>
      </c>
      <c r="E302" s="161" t="str">
        <f t="shared" ca="1" si="36"/>
        <v/>
      </c>
      <c r="F302" s="8" t="str">
        <f t="shared" ca="1" si="37"/>
        <v/>
      </c>
      <c r="G302" s="1" t="str">
        <f t="shared" ca="1" si="38"/>
        <v/>
      </c>
      <c r="H302" s="1" t="str">
        <f t="shared" ca="1" si="39"/>
        <v/>
      </c>
    </row>
    <row r="303" spans="1:8">
      <c r="A303" s="8" t="str">
        <f t="shared" ca="1" si="32"/>
        <v/>
      </c>
      <c r="B303" s="8" t="str">
        <f t="shared" ca="1" si="33"/>
        <v/>
      </c>
      <c r="C303" s="8" t="str">
        <f t="shared" ca="1" si="34"/>
        <v/>
      </c>
      <c r="D303" s="276" t="str">
        <f t="shared" ca="1" si="35"/>
        <v/>
      </c>
      <c r="E303" s="161" t="str">
        <f t="shared" ca="1" si="36"/>
        <v/>
      </c>
      <c r="F303" s="8" t="str">
        <f t="shared" ca="1" si="37"/>
        <v/>
      </c>
      <c r="G303" s="1" t="str">
        <f t="shared" ca="1" si="38"/>
        <v/>
      </c>
      <c r="H303" s="1" t="str">
        <f t="shared" ca="1" si="39"/>
        <v/>
      </c>
    </row>
    <row r="304" spans="1:8">
      <c r="A304" s="8" t="str">
        <f t="shared" ca="1" si="32"/>
        <v/>
      </c>
      <c r="B304" s="8" t="str">
        <f t="shared" ca="1" si="33"/>
        <v/>
      </c>
      <c r="C304" s="8" t="str">
        <f t="shared" ca="1" si="34"/>
        <v/>
      </c>
      <c r="D304" s="276" t="str">
        <f t="shared" ca="1" si="35"/>
        <v/>
      </c>
      <c r="E304" s="161" t="str">
        <f t="shared" ca="1" si="36"/>
        <v/>
      </c>
      <c r="F304" s="8" t="str">
        <f t="shared" ca="1" si="37"/>
        <v/>
      </c>
      <c r="G304" s="1" t="str">
        <f t="shared" ca="1" si="38"/>
        <v/>
      </c>
      <c r="H304" s="1" t="str">
        <f t="shared" ca="1" si="39"/>
        <v/>
      </c>
    </row>
    <row r="305" spans="1:8">
      <c r="A305" s="8" t="str">
        <f t="shared" ca="1" si="32"/>
        <v/>
      </c>
      <c r="B305" s="8" t="str">
        <f t="shared" ca="1" si="33"/>
        <v/>
      </c>
      <c r="C305" s="8" t="str">
        <f t="shared" ca="1" si="34"/>
        <v/>
      </c>
      <c r="D305" s="276" t="str">
        <f t="shared" ca="1" si="35"/>
        <v/>
      </c>
      <c r="E305" s="161" t="str">
        <f t="shared" ca="1" si="36"/>
        <v/>
      </c>
      <c r="F305" s="8" t="str">
        <f t="shared" ca="1" si="37"/>
        <v/>
      </c>
      <c r="G305" s="1" t="str">
        <f t="shared" ca="1" si="38"/>
        <v/>
      </c>
      <c r="H305" s="1" t="str">
        <f t="shared" ca="1" si="39"/>
        <v/>
      </c>
    </row>
    <row r="306" spans="1:8">
      <c r="A306" s="8" t="str">
        <f t="shared" ca="1" si="32"/>
        <v/>
      </c>
      <c r="B306" s="8" t="str">
        <f t="shared" ca="1" si="33"/>
        <v/>
      </c>
      <c r="C306" s="8" t="str">
        <f t="shared" ca="1" si="34"/>
        <v/>
      </c>
      <c r="D306" s="276" t="str">
        <f t="shared" ca="1" si="35"/>
        <v/>
      </c>
      <c r="E306" s="161" t="str">
        <f t="shared" ca="1" si="36"/>
        <v/>
      </c>
      <c r="F306" s="8" t="str">
        <f t="shared" ca="1" si="37"/>
        <v/>
      </c>
      <c r="G306" s="1" t="str">
        <f t="shared" ca="1" si="38"/>
        <v/>
      </c>
      <c r="H306" s="1" t="str">
        <f t="shared" ca="1" si="39"/>
        <v/>
      </c>
    </row>
    <row r="307" spans="1:8">
      <c r="A307" s="8" t="str">
        <f t="shared" ca="1" si="32"/>
        <v/>
      </c>
      <c r="B307" s="8" t="str">
        <f t="shared" ca="1" si="33"/>
        <v/>
      </c>
      <c r="C307" s="8" t="str">
        <f t="shared" ca="1" si="34"/>
        <v/>
      </c>
      <c r="D307" s="276" t="str">
        <f t="shared" ca="1" si="35"/>
        <v/>
      </c>
      <c r="E307" s="161" t="str">
        <f t="shared" ca="1" si="36"/>
        <v/>
      </c>
      <c r="F307" s="8" t="str">
        <f t="shared" ca="1" si="37"/>
        <v/>
      </c>
      <c r="G307" s="1" t="str">
        <f t="shared" ca="1" si="38"/>
        <v/>
      </c>
      <c r="H307" s="1" t="str">
        <f t="shared" ca="1" si="39"/>
        <v/>
      </c>
    </row>
    <row r="308" spans="1:8">
      <c r="A308" s="8" t="str">
        <f t="shared" ca="1" si="32"/>
        <v/>
      </c>
      <c r="B308" s="8" t="str">
        <f t="shared" ca="1" si="33"/>
        <v/>
      </c>
      <c r="C308" s="8" t="str">
        <f t="shared" ca="1" si="34"/>
        <v/>
      </c>
      <c r="D308" s="276" t="str">
        <f t="shared" ca="1" si="35"/>
        <v/>
      </c>
      <c r="E308" s="161" t="str">
        <f t="shared" ca="1" si="36"/>
        <v/>
      </c>
      <c r="F308" s="8" t="str">
        <f t="shared" ca="1" si="37"/>
        <v/>
      </c>
      <c r="G308" s="1" t="str">
        <f t="shared" ca="1" si="38"/>
        <v/>
      </c>
      <c r="H308" s="1" t="str">
        <f t="shared" ca="1" si="39"/>
        <v/>
      </c>
    </row>
    <row r="309" spans="1:8">
      <c r="A309" s="8" t="str">
        <f t="shared" ca="1" si="32"/>
        <v/>
      </c>
      <c r="B309" s="8" t="str">
        <f t="shared" ca="1" si="33"/>
        <v/>
      </c>
      <c r="C309" s="8" t="str">
        <f t="shared" ca="1" si="34"/>
        <v/>
      </c>
      <c r="D309" s="276" t="str">
        <f t="shared" ca="1" si="35"/>
        <v/>
      </c>
      <c r="E309" s="161" t="str">
        <f t="shared" ca="1" si="36"/>
        <v/>
      </c>
      <c r="F309" s="8" t="str">
        <f t="shared" ca="1" si="37"/>
        <v/>
      </c>
      <c r="G309" s="1" t="str">
        <f t="shared" ca="1" si="38"/>
        <v/>
      </c>
      <c r="H309" s="1" t="str">
        <f t="shared" ca="1" si="39"/>
        <v/>
      </c>
    </row>
    <row r="310" spans="1:8">
      <c r="A310" s="8" t="str">
        <f t="shared" ca="1" si="32"/>
        <v/>
      </c>
      <c r="B310" s="8" t="str">
        <f t="shared" ca="1" si="33"/>
        <v/>
      </c>
      <c r="C310" s="8" t="str">
        <f t="shared" ca="1" si="34"/>
        <v/>
      </c>
      <c r="D310" s="276" t="str">
        <f t="shared" ca="1" si="35"/>
        <v/>
      </c>
      <c r="E310" s="161" t="str">
        <f t="shared" ca="1" si="36"/>
        <v/>
      </c>
      <c r="F310" s="8" t="str">
        <f t="shared" ca="1" si="37"/>
        <v/>
      </c>
      <c r="G310" s="1" t="str">
        <f t="shared" ca="1" si="38"/>
        <v/>
      </c>
      <c r="H310" s="1" t="str">
        <f t="shared" ca="1" si="39"/>
        <v/>
      </c>
    </row>
    <row r="311" spans="1:8">
      <c r="A311" s="8" t="str">
        <f t="shared" ca="1" si="32"/>
        <v/>
      </c>
      <c r="B311" s="8" t="str">
        <f t="shared" ca="1" si="33"/>
        <v/>
      </c>
      <c r="C311" s="8" t="str">
        <f t="shared" ca="1" si="34"/>
        <v/>
      </c>
      <c r="D311" s="276" t="str">
        <f t="shared" ca="1" si="35"/>
        <v/>
      </c>
      <c r="E311" s="161" t="str">
        <f t="shared" ca="1" si="36"/>
        <v/>
      </c>
      <c r="F311" s="8" t="str">
        <f t="shared" ca="1" si="37"/>
        <v/>
      </c>
      <c r="G311" s="1" t="str">
        <f t="shared" ca="1" si="38"/>
        <v/>
      </c>
      <c r="H311" s="1" t="str">
        <f t="shared" ca="1" si="39"/>
        <v/>
      </c>
    </row>
    <row r="312" spans="1:8">
      <c r="A312" s="8" t="str">
        <f t="shared" ca="1" si="32"/>
        <v/>
      </c>
      <c r="B312" s="8" t="str">
        <f t="shared" ca="1" si="33"/>
        <v/>
      </c>
      <c r="C312" s="8" t="str">
        <f t="shared" ca="1" si="34"/>
        <v/>
      </c>
      <c r="D312" s="276" t="str">
        <f t="shared" ca="1" si="35"/>
        <v/>
      </c>
      <c r="E312" s="161" t="str">
        <f t="shared" ca="1" si="36"/>
        <v/>
      </c>
      <c r="F312" s="8" t="str">
        <f t="shared" ca="1" si="37"/>
        <v/>
      </c>
      <c r="G312" s="1" t="str">
        <f t="shared" ca="1" si="38"/>
        <v/>
      </c>
      <c r="H312" s="1" t="str">
        <f t="shared" ca="1" si="39"/>
        <v/>
      </c>
    </row>
    <row r="313" spans="1:8">
      <c r="A313" s="8" t="str">
        <f t="shared" ca="1" si="32"/>
        <v/>
      </c>
      <c r="B313" s="8" t="str">
        <f t="shared" ca="1" si="33"/>
        <v/>
      </c>
      <c r="C313" s="8" t="str">
        <f t="shared" ca="1" si="34"/>
        <v/>
      </c>
      <c r="D313" s="276" t="str">
        <f t="shared" ca="1" si="35"/>
        <v/>
      </c>
      <c r="E313" s="161" t="str">
        <f t="shared" ca="1" si="36"/>
        <v/>
      </c>
      <c r="F313" s="8" t="str">
        <f t="shared" ca="1" si="37"/>
        <v/>
      </c>
      <c r="G313" s="1" t="str">
        <f t="shared" ca="1" si="38"/>
        <v/>
      </c>
      <c r="H313" s="1" t="str">
        <f t="shared" ca="1" si="39"/>
        <v/>
      </c>
    </row>
    <row r="314" spans="1:8">
      <c r="A314" s="8" t="str">
        <f t="shared" ca="1" si="32"/>
        <v/>
      </c>
      <c r="B314" s="8" t="str">
        <f t="shared" ca="1" si="33"/>
        <v/>
      </c>
      <c r="C314" s="8" t="str">
        <f t="shared" ca="1" si="34"/>
        <v/>
      </c>
      <c r="D314" s="276" t="str">
        <f t="shared" ca="1" si="35"/>
        <v/>
      </c>
      <c r="E314" s="161" t="str">
        <f t="shared" ca="1" si="36"/>
        <v/>
      </c>
      <c r="F314" s="8" t="str">
        <f t="shared" ca="1" si="37"/>
        <v/>
      </c>
      <c r="G314" s="1" t="str">
        <f t="shared" ca="1" si="38"/>
        <v/>
      </c>
      <c r="H314" s="1" t="str">
        <f t="shared" ca="1" si="39"/>
        <v/>
      </c>
    </row>
    <row r="315" spans="1:8">
      <c r="A315" s="8" t="str">
        <f t="shared" ca="1" si="32"/>
        <v/>
      </c>
      <c r="B315" s="8" t="str">
        <f t="shared" ca="1" si="33"/>
        <v/>
      </c>
      <c r="C315" s="8" t="str">
        <f t="shared" ca="1" si="34"/>
        <v/>
      </c>
      <c r="D315" s="276" t="str">
        <f t="shared" ca="1" si="35"/>
        <v/>
      </c>
      <c r="E315" s="161" t="str">
        <f t="shared" ca="1" si="36"/>
        <v/>
      </c>
      <c r="F315" s="8" t="str">
        <f t="shared" ca="1" si="37"/>
        <v/>
      </c>
      <c r="G315" s="1" t="str">
        <f t="shared" ca="1" si="38"/>
        <v/>
      </c>
      <c r="H315" s="1" t="str">
        <f t="shared" ca="1" si="39"/>
        <v/>
      </c>
    </row>
    <row r="316" spans="1:8">
      <c r="A316" s="8" t="str">
        <f t="shared" ca="1" si="32"/>
        <v/>
      </c>
      <c r="B316" s="8" t="str">
        <f t="shared" ca="1" si="33"/>
        <v/>
      </c>
      <c r="C316" s="8" t="str">
        <f t="shared" ca="1" si="34"/>
        <v/>
      </c>
      <c r="D316" s="276" t="str">
        <f t="shared" ca="1" si="35"/>
        <v/>
      </c>
      <c r="E316" s="161" t="str">
        <f t="shared" ca="1" si="36"/>
        <v/>
      </c>
      <c r="F316" s="8" t="str">
        <f t="shared" ca="1" si="37"/>
        <v/>
      </c>
      <c r="G316" s="1" t="str">
        <f t="shared" ca="1" si="38"/>
        <v/>
      </c>
      <c r="H316" s="1" t="str">
        <f t="shared" ca="1" si="39"/>
        <v/>
      </c>
    </row>
    <row r="317" spans="1:8">
      <c r="A317" s="8" t="str">
        <f t="shared" ca="1" si="32"/>
        <v/>
      </c>
      <c r="B317" s="8" t="str">
        <f t="shared" ca="1" si="33"/>
        <v/>
      </c>
      <c r="C317" s="8" t="str">
        <f t="shared" ca="1" si="34"/>
        <v/>
      </c>
      <c r="D317" s="276" t="str">
        <f t="shared" ca="1" si="35"/>
        <v/>
      </c>
      <c r="E317" s="161" t="str">
        <f t="shared" ca="1" si="36"/>
        <v/>
      </c>
      <c r="F317" s="8" t="str">
        <f t="shared" ca="1" si="37"/>
        <v/>
      </c>
      <c r="G317" s="1" t="str">
        <f t="shared" ca="1" si="38"/>
        <v/>
      </c>
      <c r="H317" s="1" t="str">
        <f t="shared" ca="1" si="39"/>
        <v/>
      </c>
    </row>
    <row r="318" spans="1:8">
      <c r="A318" s="8" t="str">
        <f t="shared" ca="1" si="32"/>
        <v/>
      </c>
      <c r="B318" s="8" t="str">
        <f t="shared" ca="1" si="33"/>
        <v/>
      </c>
      <c r="C318" s="8" t="str">
        <f t="shared" ca="1" si="34"/>
        <v/>
      </c>
      <c r="D318" s="276" t="str">
        <f t="shared" ca="1" si="35"/>
        <v/>
      </c>
      <c r="E318" s="161" t="str">
        <f t="shared" ca="1" si="36"/>
        <v/>
      </c>
      <c r="F318" s="8" t="str">
        <f t="shared" ca="1" si="37"/>
        <v/>
      </c>
      <c r="G318" s="1" t="str">
        <f t="shared" ca="1" si="38"/>
        <v/>
      </c>
      <c r="H318" s="1" t="str">
        <f t="shared" ca="1" si="39"/>
        <v/>
      </c>
    </row>
    <row r="319" spans="1:8">
      <c r="A319" s="8" t="str">
        <f t="shared" ca="1" si="32"/>
        <v/>
      </c>
      <c r="B319" s="8" t="str">
        <f t="shared" ca="1" si="33"/>
        <v/>
      </c>
      <c r="C319" s="8" t="str">
        <f t="shared" ca="1" si="34"/>
        <v/>
      </c>
      <c r="D319" s="276" t="str">
        <f t="shared" ca="1" si="35"/>
        <v/>
      </c>
      <c r="E319" s="161" t="str">
        <f t="shared" ca="1" si="36"/>
        <v/>
      </c>
      <c r="F319" s="8" t="str">
        <f t="shared" ca="1" si="37"/>
        <v/>
      </c>
      <c r="G319" s="1" t="str">
        <f t="shared" ca="1" si="38"/>
        <v/>
      </c>
      <c r="H319" s="1" t="str">
        <f t="shared" ca="1" si="39"/>
        <v/>
      </c>
    </row>
    <row r="320" spans="1:8">
      <c r="A320" s="8" t="str">
        <f t="shared" ca="1" si="32"/>
        <v/>
      </c>
      <c r="B320" s="8" t="str">
        <f t="shared" ca="1" si="33"/>
        <v/>
      </c>
      <c r="C320" s="8" t="str">
        <f t="shared" ca="1" si="34"/>
        <v/>
      </c>
      <c r="D320" s="276" t="str">
        <f t="shared" ca="1" si="35"/>
        <v/>
      </c>
      <c r="E320" s="161" t="str">
        <f t="shared" ca="1" si="36"/>
        <v/>
      </c>
      <c r="F320" s="8" t="str">
        <f t="shared" ca="1" si="37"/>
        <v/>
      </c>
      <c r="G320" s="1" t="str">
        <f t="shared" ca="1" si="38"/>
        <v/>
      </c>
      <c r="H320" s="1" t="str">
        <f t="shared" ca="1" si="39"/>
        <v/>
      </c>
    </row>
    <row r="321" spans="1:8">
      <c r="A321" s="8" t="str">
        <f t="shared" ca="1" si="32"/>
        <v/>
      </c>
      <c r="B321" s="8" t="str">
        <f t="shared" ca="1" si="33"/>
        <v/>
      </c>
      <c r="C321" s="8" t="str">
        <f t="shared" ca="1" si="34"/>
        <v/>
      </c>
      <c r="D321" s="276" t="str">
        <f t="shared" ca="1" si="35"/>
        <v/>
      </c>
      <c r="E321" s="161" t="str">
        <f t="shared" ca="1" si="36"/>
        <v/>
      </c>
      <c r="F321" s="8" t="str">
        <f t="shared" ca="1" si="37"/>
        <v/>
      </c>
      <c r="G321" s="1" t="str">
        <f t="shared" ca="1" si="38"/>
        <v/>
      </c>
      <c r="H321" s="1" t="str">
        <f t="shared" ca="1" si="39"/>
        <v/>
      </c>
    </row>
    <row r="322" spans="1:8">
      <c r="A322" s="8" t="str">
        <f t="shared" ca="1" si="32"/>
        <v/>
      </c>
      <c r="B322" s="8" t="str">
        <f t="shared" ca="1" si="33"/>
        <v/>
      </c>
      <c r="C322" s="8" t="str">
        <f t="shared" ca="1" si="34"/>
        <v/>
      </c>
      <c r="D322" s="276" t="str">
        <f t="shared" ca="1" si="35"/>
        <v/>
      </c>
      <c r="E322" s="161" t="str">
        <f t="shared" ca="1" si="36"/>
        <v/>
      </c>
      <c r="F322" s="8" t="str">
        <f t="shared" ca="1" si="37"/>
        <v/>
      </c>
      <c r="G322" s="1" t="str">
        <f t="shared" ca="1" si="38"/>
        <v/>
      </c>
      <c r="H322" s="1" t="str">
        <f t="shared" ca="1" si="39"/>
        <v/>
      </c>
    </row>
    <row r="323" spans="1:8">
      <c r="A323" s="8" t="str">
        <f t="shared" ca="1" si="32"/>
        <v/>
      </c>
      <c r="B323" s="8" t="str">
        <f t="shared" ca="1" si="33"/>
        <v/>
      </c>
      <c r="C323" s="8" t="str">
        <f t="shared" ca="1" si="34"/>
        <v/>
      </c>
      <c r="D323" s="276" t="str">
        <f t="shared" ca="1" si="35"/>
        <v/>
      </c>
      <c r="E323" s="161" t="str">
        <f t="shared" ca="1" si="36"/>
        <v/>
      </c>
      <c r="F323" s="8" t="str">
        <f t="shared" ca="1" si="37"/>
        <v/>
      </c>
      <c r="G323" s="1" t="str">
        <f t="shared" ca="1" si="38"/>
        <v/>
      </c>
      <c r="H323" s="1" t="str">
        <f t="shared" ca="1" si="39"/>
        <v/>
      </c>
    </row>
    <row r="324" spans="1:8">
      <c r="A324" s="8" t="str">
        <f t="shared" ca="1" si="32"/>
        <v/>
      </c>
      <c r="B324" s="8" t="str">
        <f t="shared" ca="1" si="33"/>
        <v/>
      </c>
      <c r="C324" s="8" t="str">
        <f t="shared" ca="1" si="34"/>
        <v/>
      </c>
      <c r="D324" s="276" t="str">
        <f t="shared" ca="1" si="35"/>
        <v/>
      </c>
      <c r="E324" s="161" t="str">
        <f t="shared" ca="1" si="36"/>
        <v/>
      </c>
      <c r="F324" s="8" t="str">
        <f t="shared" ca="1" si="37"/>
        <v/>
      </c>
      <c r="G324" s="1" t="str">
        <f t="shared" ca="1" si="38"/>
        <v/>
      </c>
      <c r="H324" s="1" t="str">
        <f t="shared" ca="1" si="39"/>
        <v/>
      </c>
    </row>
    <row r="325" spans="1:8">
      <c r="A325" s="8" t="str">
        <f t="shared" ca="1" si="32"/>
        <v/>
      </c>
      <c r="B325" s="8" t="str">
        <f t="shared" ca="1" si="33"/>
        <v/>
      </c>
      <c r="C325" s="8" t="str">
        <f t="shared" ca="1" si="34"/>
        <v/>
      </c>
      <c r="D325" s="276" t="str">
        <f t="shared" ca="1" si="35"/>
        <v/>
      </c>
      <c r="E325" s="161" t="str">
        <f t="shared" ca="1" si="36"/>
        <v/>
      </c>
      <c r="F325" s="8" t="str">
        <f t="shared" ca="1" si="37"/>
        <v/>
      </c>
      <c r="G325" s="1" t="str">
        <f t="shared" ca="1" si="38"/>
        <v/>
      </c>
      <c r="H325" s="1" t="str">
        <f t="shared" ca="1" si="39"/>
        <v/>
      </c>
    </row>
    <row r="326" spans="1:8">
      <c r="A326" s="8" t="str">
        <f t="shared" ca="1" si="32"/>
        <v/>
      </c>
      <c r="B326" s="8" t="str">
        <f t="shared" ca="1" si="33"/>
        <v/>
      </c>
      <c r="C326" s="8" t="str">
        <f t="shared" ca="1" si="34"/>
        <v/>
      </c>
      <c r="D326" s="276" t="str">
        <f t="shared" ca="1" si="35"/>
        <v/>
      </c>
      <c r="E326" s="161" t="str">
        <f t="shared" ca="1" si="36"/>
        <v/>
      </c>
      <c r="F326" s="8" t="str">
        <f t="shared" ca="1" si="37"/>
        <v/>
      </c>
      <c r="G326" s="1" t="str">
        <f t="shared" ca="1" si="38"/>
        <v/>
      </c>
      <c r="H326" s="1" t="str">
        <f t="shared" ca="1" si="39"/>
        <v/>
      </c>
    </row>
    <row r="327" spans="1:8">
      <c r="A327" s="8" t="str">
        <f t="shared" ca="1" si="32"/>
        <v/>
      </c>
      <c r="B327" s="8" t="str">
        <f t="shared" ca="1" si="33"/>
        <v/>
      </c>
      <c r="C327" s="8" t="str">
        <f t="shared" ca="1" si="34"/>
        <v/>
      </c>
      <c r="D327" s="276" t="str">
        <f t="shared" ca="1" si="35"/>
        <v/>
      </c>
      <c r="E327" s="161" t="str">
        <f t="shared" ca="1" si="36"/>
        <v/>
      </c>
      <c r="F327" s="8" t="str">
        <f t="shared" ca="1" si="37"/>
        <v/>
      </c>
      <c r="G327" s="1" t="str">
        <f t="shared" ca="1" si="38"/>
        <v/>
      </c>
      <c r="H327" s="1" t="str">
        <f t="shared" ca="1" si="39"/>
        <v/>
      </c>
    </row>
    <row r="328" spans="1:8">
      <c r="A328" s="8" t="str">
        <f t="shared" ref="A328:A391" ca="1" si="40">IFERROR(INDIRECT("'Прайс-лист общий'!A"&amp;$G328,TRUE),"")</f>
        <v/>
      </c>
      <c r="B328" s="8" t="str">
        <f t="shared" ref="B328:B391" ca="1" si="41">IFERROR(INDIRECT("'Прайс-лист общий'!B"&amp;$G328,TRUE),"")</f>
        <v/>
      </c>
      <c r="C328" s="8" t="str">
        <f t="shared" ref="C328:C391" ca="1" si="42">IFERROR(INDIRECT("'Прайс-лист общий'!p"&amp;$G328,TRUE),"")</f>
        <v/>
      </c>
      <c r="D328" s="276" t="str">
        <f t="shared" ref="D328:D391" ca="1" si="43">IFERROR(INDIRECT("'Прайс-лист общий'!q"&amp;$G328,TRUE),"")</f>
        <v/>
      </c>
      <c r="E328" s="161" t="str">
        <f t="shared" ref="E328:E391" ca="1" si="44">IFERROR(INDIRECT("'Прайс-лист общий'!r"&amp;$G328,TRUE),"")</f>
        <v/>
      </c>
      <c r="F328" s="8" t="str">
        <f t="shared" ref="F328:F391" ca="1" si="45">IFERROR(INDIRECT("'Прайс-лист общий'!f"&amp;$G328,TRUE)*D328,"")</f>
        <v/>
      </c>
      <c r="G328" s="1" t="str">
        <f t="shared" ref="G328:G391" ca="1" si="46">IFERROR(SMALL(H:H,ROW(H322)),"")</f>
        <v/>
      </c>
      <c r="H328" s="1" t="str">
        <f t="shared" ref="H328:H391" ca="1" si="47">IF(INDIRECT("'Прайс-лист общий'!q"&amp;ROW(H329),TRUE)&gt;0,ROW(H329),"")</f>
        <v/>
      </c>
    </row>
    <row r="329" spans="1:8">
      <c r="A329" s="8" t="str">
        <f t="shared" ca="1" si="40"/>
        <v/>
      </c>
      <c r="B329" s="8" t="str">
        <f t="shared" ca="1" si="41"/>
        <v/>
      </c>
      <c r="C329" s="8" t="str">
        <f t="shared" ca="1" si="42"/>
        <v/>
      </c>
      <c r="D329" s="276" t="str">
        <f t="shared" ca="1" si="43"/>
        <v/>
      </c>
      <c r="E329" s="161" t="str">
        <f t="shared" ca="1" si="44"/>
        <v/>
      </c>
      <c r="F329" s="8" t="str">
        <f t="shared" ca="1" si="45"/>
        <v/>
      </c>
      <c r="G329" s="1" t="str">
        <f t="shared" ca="1" si="46"/>
        <v/>
      </c>
      <c r="H329" s="1" t="str">
        <f t="shared" ca="1" si="47"/>
        <v/>
      </c>
    </row>
    <row r="330" spans="1:8">
      <c r="A330" s="8" t="str">
        <f t="shared" ca="1" si="40"/>
        <v/>
      </c>
      <c r="B330" s="8" t="str">
        <f t="shared" ca="1" si="41"/>
        <v/>
      </c>
      <c r="C330" s="8" t="str">
        <f t="shared" ca="1" si="42"/>
        <v/>
      </c>
      <c r="D330" s="276" t="str">
        <f t="shared" ca="1" si="43"/>
        <v/>
      </c>
      <c r="E330" s="161" t="str">
        <f t="shared" ca="1" si="44"/>
        <v/>
      </c>
      <c r="F330" s="8" t="str">
        <f t="shared" ca="1" si="45"/>
        <v/>
      </c>
      <c r="G330" s="1" t="str">
        <f t="shared" ca="1" si="46"/>
        <v/>
      </c>
      <c r="H330" s="1" t="str">
        <f t="shared" ca="1" si="47"/>
        <v/>
      </c>
    </row>
    <row r="331" spans="1:8">
      <c r="A331" s="8" t="str">
        <f t="shared" ca="1" si="40"/>
        <v/>
      </c>
      <c r="B331" s="8" t="str">
        <f t="shared" ca="1" si="41"/>
        <v/>
      </c>
      <c r="C331" s="8" t="str">
        <f t="shared" ca="1" si="42"/>
        <v/>
      </c>
      <c r="D331" s="276" t="str">
        <f t="shared" ca="1" si="43"/>
        <v/>
      </c>
      <c r="E331" s="161" t="str">
        <f t="shared" ca="1" si="44"/>
        <v/>
      </c>
      <c r="F331" s="8" t="str">
        <f t="shared" ca="1" si="45"/>
        <v/>
      </c>
      <c r="G331" s="1" t="str">
        <f t="shared" ca="1" si="46"/>
        <v/>
      </c>
      <c r="H331" s="1" t="str">
        <f t="shared" ca="1" si="47"/>
        <v/>
      </c>
    </row>
    <row r="332" spans="1:8">
      <c r="A332" s="8" t="str">
        <f t="shared" ca="1" si="40"/>
        <v/>
      </c>
      <c r="B332" s="8" t="str">
        <f t="shared" ca="1" si="41"/>
        <v/>
      </c>
      <c r="C332" s="8" t="str">
        <f t="shared" ca="1" si="42"/>
        <v/>
      </c>
      <c r="D332" s="276" t="str">
        <f t="shared" ca="1" si="43"/>
        <v/>
      </c>
      <c r="E332" s="161" t="str">
        <f t="shared" ca="1" si="44"/>
        <v/>
      </c>
      <c r="F332" s="8" t="str">
        <f t="shared" ca="1" si="45"/>
        <v/>
      </c>
      <c r="G332" s="1" t="str">
        <f t="shared" ca="1" si="46"/>
        <v/>
      </c>
      <c r="H332" s="1" t="str">
        <f t="shared" ca="1" si="47"/>
        <v/>
      </c>
    </row>
    <row r="333" spans="1:8">
      <c r="A333" s="8" t="str">
        <f t="shared" ca="1" si="40"/>
        <v/>
      </c>
      <c r="B333" s="8" t="str">
        <f t="shared" ca="1" si="41"/>
        <v/>
      </c>
      <c r="C333" s="8" t="str">
        <f t="shared" ca="1" si="42"/>
        <v/>
      </c>
      <c r="D333" s="276" t="str">
        <f t="shared" ca="1" si="43"/>
        <v/>
      </c>
      <c r="E333" s="161" t="str">
        <f t="shared" ca="1" si="44"/>
        <v/>
      </c>
      <c r="F333" s="8" t="str">
        <f t="shared" ca="1" si="45"/>
        <v/>
      </c>
      <c r="G333" s="1" t="str">
        <f t="shared" ca="1" si="46"/>
        <v/>
      </c>
      <c r="H333" s="1" t="str">
        <f t="shared" ca="1" si="47"/>
        <v/>
      </c>
    </row>
    <row r="334" spans="1:8">
      <c r="A334" s="8" t="str">
        <f t="shared" ca="1" si="40"/>
        <v/>
      </c>
      <c r="B334" s="8" t="str">
        <f t="shared" ca="1" si="41"/>
        <v/>
      </c>
      <c r="C334" s="8" t="str">
        <f t="shared" ca="1" si="42"/>
        <v/>
      </c>
      <c r="D334" s="276" t="str">
        <f t="shared" ca="1" si="43"/>
        <v/>
      </c>
      <c r="E334" s="161" t="str">
        <f t="shared" ca="1" si="44"/>
        <v/>
      </c>
      <c r="F334" s="8" t="str">
        <f t="shared" ca="1" si="45"/>
        <v/>
      </c>
      <c r="G334" s="1" t="str">
        <f t="shared" ca="1" si="46"/>
        <v/>
      </c>
      <c r="H334" s="1" t="str">
        <f t="shared" ca="1" si="47"/>
        <v/>
      </c>
    </row>
    <row r="335" spans="1:8">
      <c r="A335" s="8" t="str">
        <f t="shared" ca="1" si="40"/>
        <v/>
      </c>
      <c r="B335" s="8" t="str">
        <f t="shared" ca="1" si="41"/>
        <v/>
      </c>
      <c r="C335" s="8" t="str">
        <f t="shared" ca="1" si="42"/>
        <v/>
      </c>
      <c r="D335" s="276" t="str">
        <f t="shared" ca="1" si="43"/>
        <v/>
      </c>
      <c r="E335" s="161" t="str">
        <f t="shared" ca="1" si="44"/>
        <v/>
      </c>
      <c r="F335" s="8" t="str">
        <f t="shared" ca="1" si="45"/>
        <v/>
      </c>
      <c r="G335" s="1" t="str">
        <f t="shared" ca="1" si="46"/>
        <v/>
      </c>
      <c r="H335" s="1" t="str">
        <f t="shared" ca="1" si="47"/>
        <v/>
      </c>
    </row>
    <row r="336" spans="1:8">
      <c r="A336" s="8" t="str">
        <f t="shared" ca="1" si="40"/>
        <v/>
      </c>
      <c r="B336" s="8" t="str">
        <f t="shared" ca="1" si="41"/>
        <v/>
      </c>
      <c r="C336" s="8" t="str">
        <f t="shared" ca="1" si="42"/>
        <v/>
      </c>
      <c r="D336" s="276" t="str">
        <f t="shared" ca="1" si="43"/>
        <v/>
      </c>
      <c r="E336" s="161" t="str">
        <f t="shared" ca="1" si="44"/>
        <v/>
      </c>
      <c r="F336" s="8" t="str">
        <f t="shared" ca="1" si="45"/>
        <v/>
      </c>
      <c r="G336" s="1" t="str">
        <f t="shared" ca="1" si="46"/>
        <v/>
      </c>
      <c r="H336" s="1" t="str">
        <f t="shared" ca="1" si="47"/>
        <v/>
      </c>
    </row>
    <row r="337" spans="1:8">
      <c r="A337" s="8" t="str">
        <f t="shared" ca="1" si="40"/>
        <v/>
      </c>
      <c r="B337" s="8" t="str">
        <f t="shared" ca="1" si="41"/>
        <v/>
      </c>
      <c r="C337" s="8" t="str">
        <f t="shared" ca="1" si="42"/>
        <v/>
      </c>
      <c r="D337" s="276" t="str">
        <f t="shared" ca="1" si="43"/>
        <v/>
      </c>
      <c r="E337" s="161" t="str">
        <f t="shared" ca="1" si="44"/>
        <v/>
      </c>
      <c r="F337" s="8" t="str">
        <f t="shared" ca="1" si="45"/>
        <v/>
      </c>
      <c r="G337" s="1" t="str">
        <f t="shared" ca="1" si="46"/>
        <v/>
      </c>
      <c r="H337" s="1" t="str">
        <f t="shared" ca="1" si="47"/>
        <v/>
      </c>
    </row>
    <row r="338" spans="1:8">
      <c r="A338" s="8" t="str">
        <f t="shared" ca="1" si="40"/>
        <v/>
      </c>
      <c r="B338" s="8" t="str">
        <f t="shared" ca="1" si="41"/>
        <v/>
      </c>
      <c r="C338" s="8" t="str">
        <f t="shared" ca="1" si="42"/>
        <v/>
      </c>
      <c r="D338" s="276" t="str">
        <f t="shared" ca="1" si="43"/>
        <v/>
      </c>
      <c r="E338" s="161" t="str">
        <f t="shared" ca="1" si="44"/>
        <v/>
      </c>
      <c r="F338" s="8" t="str">
        <f t="shared" ca="1" si="45"/>
        <v/>
      </c>
      <c r="G338" s="1" t="str">
        <f t="shared" ca="1" si="46"/>
        <v/>
      </c>
      <c r="H338" s="1" t="str">
        <f t="shared" ca="1" si="47"/>
        <v/>
      </c>
    </row>
    <row r="339" spans="1:8">
      <c r="A339" s="8" t="str">
        <f t="shared" ca="1" si="40"/>
        <v/>
      </c>
      <c r="B339" s="8" t="str">
        <f t="shared" ca="1" si="41"/>
        <v/>
      </c>
      <c r="C339" s="8" t="str">
        <f t="shared" ca="1" si="42"/>
        <v/>
      </c>
      <c r="D339" s="276" t="str">
        <f t="shared" ca="1" si="43"/>
        <v/>
      </c>
      <c r="E339" s="161" t="str">
        <f t="shared" ca="1" si="44"/>
        <v/>
      </c>
      <c r="F339" s="8" t="str">
        <f t="shared" ca="1" si="45"/>
        <v/>
      </c>
      <c r="G339" s="1" t="str">
        <f t="shared" ca="1" si="46"/>
        <v/>
      </c>
      <c r="H339" s="1" t="str">
        <f t="shared" ca="1" si="47"/>
        <v/>
      </c>
    </row>
    <row r="340" spans="1:8">
      <c r="A340" s="8" t="str">
        <f t="shared" ca="1" si="40"/>
        <v/>
      </c>
      <c r="B340" s="8" t="str">
        <f t="shared" ca="1" si="41"/>
        <v/>
      </c>
      <c r="C340" s="8" t="str">
        <f t="shared" ca="1" si="42"/>
        <v/>
      </c>
      <c r="D340" s="276" t="str">
        <f t="shared" ca="1" si="43"/>
        <v/>
      </c>
      <c r="E340" s="161" t="str">
        <f t="shared" ca="1" si="44"/>
        <v/>
      </c>
      <c r="F340" s="8" t="str">
        <f t="shared" ca="1" si="45"/>
        <v/>
      </c>
      <c r="G340" s="1" t="str">
        <f t="shared" ca="1" si="46"/>
        <v/>
      </c>
      <c r="H340" s="1" t="str">
        <f t="shared" ca="1" si="47"/>
        <v/>
      </c>
    </row>
    <row r="341" spans="1:8">
      <c r="A341" s="8" t="str">
        <f t="shared" ca="1" si="40"/>
        <v/>
      </c>
      <c r="B341" s="8" t="str">
        <f t="shared" ca="1" si="41"/>
        <v/>
      </c>
      <c r="C341" s="8" t="str">
        <f t="shared" ca="1" si="42"/>
        <v/>
      </c>
      <c r="D341" s="276" t="str">
        <f t="shared" ca="1" si="43"/>
        <v/>
      </c>
      <c r="E341" s="161" t="str">
        <f t="shared" ca="1" si="44"/>
        <v/>
      </c>
      <c r="F341" s="8" t="str">
        <f t="shared" ca="1" si="45"/>
        <v/>
      </c>
      <c r="G341" s="1" t="str">
        <f t="shared" ca="1" si="46"/>
        <v/>
      </c>
      <c r="H341" s="1" t="str">
        <f t="shared" ca="1" si="47"/>
        <v/>
      </c>
    </row>
    <row r="342" spans="1:8">
      <c r="A342" s="8" t="str">
        <f t="shared" ca="1" si="40"/>
        <v/>
      </c>
      <c r="B342" s="8" t="str">
        <f t="shared" ca="1" si="41"/>
        <v/>
      </c>
      <c r="C342" s="8" t="str">
        <f t="shared" ca="1" si="42"/>
        <v/>
      </c>
      <c r="D342" s="276" t="str">
        <f t="shared" ca="1" si="43"/>
        <v/>
      </c>
      <c r="E342" s="161" t="str">
        <f t="shared" ca="1" si="44"/>
        <v/>
      </c>
      <c r="F342" s="8" t="str">
        <f t="shared" ca="1" si="45"/>
        <v/>
      </c>
      <c r="G342" s="1" t="str">
        <f t="shared" ca="1" si="46"/>
        <v/>
      </c>
      <c r="H342" s="1" t="str">
        <f t="shared" ca="1" si="47"/>
        <v/>
      </c>
    </row>
    <row r="343" spans="1:8">
      <c r="A343" s="8" t="str">
        <f t="shared" ca="1" si="40"/>
        <v/>
      </c>
      <c r="B343" s="8" t="str">
        <f t="shared" ca="1" si="41"/>
        <v/>
      </c>
      <c r="C343" s="8" t="str">
        <f t="shared" ca="1" si="42"/>
        <v/>
      </c>
      <c r="D343" s="276" t="str">
        <f t="shared" ca="1" si="43"/>
        <v/>
      </c>
      <c r="E343" s="161" t="str">
        <f t="shared" ca="1" si="44"/>
        <v/>
      </c>
      <c r="F343" s="8" t="str">
        <f t="shared" ca="1" si="45"/>
        <v/>
      </c>
      <c r="G343" s="1" t="str">
        <f t="shared" ca="1" si="46"/>
        <v/>
      </c>
      <c r="H343" s="1" t="str">
        <f t="shared" ca="1" si="47"/>
        <v/>
      </c>
    </row>
    <row r="344" spans="1:8">
      <c r="A344" s="8" t="str">
        <f t="shared" ca="1" si="40"/>
        <v/>
      </c>
      <c r="B344" s="8" t="str">
        <f t="shared" ca="1" si="41"/>
        <v/>
      </c>
      <c r="C344" s="8" t="str">
        <f t="shared" ca="1" si="42"/>
        <v/>
      </c>
      <c r="D344" s="276" t="str">
        <f t="shared" ca="1" si="43"/>
        <v/>
      </c>
      <c r="E344" s="161" t="str">
        <f t="shared" ca="1" si="44"/>
        <v/>
      </c>
      <c r="F344" s="8" t="str">
        <f t="shared" ca="1" si="45"/>
        <v/>
      </c>
      <c r="G344" s="1" t="str">
        <f t="shared" ca="1" si="46"/>
        <v/>
      </c>
      <c r="H344" s="1" t="str">
        <f t="shared" ca="1" si="47"/>
        <v/>
      </c>
    </row>
    <row r="345" spans="1:8">
      <c r="A345" s="8" t="str">
        <f t="shared" ca="1" si="40"/>
        <v/>
      </c>
      <c r="B345" s="8" t="str">
        <f t="shared" ca="1" si="41"/>
        <v/>
      </c>
      <c r="C345" s="8" t="str">
        <f t="shared" ca="1" si="42"/>
        <v/>
      </c>
      <c r="D345" s="276" t="str">
        <f t="shared" ca="1" si="43"/>
        <v/>
      </c>
      <c r="E345" s="161" t="str">
        <f t="shared" ca="1" si="44"/>
        <v/>
      </c>
      <c r="F345" s="8" t="str">
        <f t="shared" ca="1" si="45"/>
        <v/>
      </c>
      <c r="G345" s="1" t="str">
        <f t="shared" ca="1" si="46"/>
        <v/>
      </c>
      <c r="H345" s="1" t="str">
        <f t="shared" ca="1" si="47"/>
        <v/>
      </c>
    </row>
    <row r="346" spans="1:8">
      <c r="A346" s="8" t="str">
        <f t="shared" ca="1" si="40"/>
        <v/>
      </c>
      <c r="B346" s="8" t="str">
        <f t="shared" ca="1" si="41"/>
        <v/>
      </c>
      <c r="C346" s="8" t="str">
        <f t="shared" ca="1" si="42"/>
        <v/>
      </c>
      <c r="D346" s="276" t="str">
        <f t="shared" ca="1" si="43"/>
        <v/>
      </c>
      <c r="E346" s="161" t="str">
        <f t="shared" ca="1" si="44"/>
        <v/>
      </c>
      <c r="F346" s="8" t="str">
        <f t="shared" ca="1" si="45"/>
        <v/>
      </c>
      <c r="G346" s="1" t="str">
        <f t="shared" ca="1" si="46"/>
        <v/>
      </c>
      <c r="H346" s="1" t="str">
        <f t="shared" ca="1" si="47"/>
        <v/>
      </c>
    </row>
    <row r="347" spans="1:8">
      <c r="A347" s="8" t="str">
        <f t="shared" ca="1" si="40"/>
        <v/>
      </c>
      <c r="B347" s="8" t="str">
        <f t="shared" ca="1" si="41"/>
        <v/>
      </c>
      <c r="C347" s="8" t="str">
        <f t="shared" ca="1" si="42"/>
        <v/>
      </c>
      <c r="D347" s="276" t="str">
        <f t="shared" ca="1" si="43"/>
        <v/>
      </c>
      <c r="E347" s="161" t="str">
        <f t="shared" ca="1" si="44"/>
        <v/>
      </c>
      <c r="F347" s="8" t="str">
        <f t="shared" ca="1" si="45"/>
        <v/>
      </c>
      <c r="G347" s="1" t="str">
        <f t="shared" ca="1" si="46"/>
        <v/>
      </c>
      <c r="H347" s="1" t="str">
        <f t="shared" ca="1" si="47"/>
        <v/>
      </c>
    </row>
    <row r="348" spans="1:8">
      <c r="A348" s="8" t="str">
        <f t="shared" ca="1" si="40"/>
        <v/>
      </c>
      <c r="B348" s="8" t="str">
        <f t="shared" ca="1" si="41"/>
        <v/>
      </c>
      <c r="C348" s="8" t="str">
        <f t="shared" ca="1" si="42"/>
        <v/>
      </c>
      <c r="D348" s="276" t="str">
        <f t="shared" ca="1" si="43"/>
        <v/>
      </c>
      <c r="E348" s="161" t="str">
        <f t="shared" ca="1" si="44"/>
        <v/>
      </c>
      <c r="F348" s="8" t="str">
        <f t="shared" ca="1" si="45"/>
        <v/>
      </c>
      <c r="G348" s="1" t="str">
        <f t="shared" ca="1" si="46"/>
        <v/>
      </c>
      <c r="H348" s="1" t="str">
        <f t="shared" ca="1" si="47"/>
        <v/>
      </c>
    </row>
    <row r="349" spans="1:8">
      <c r="A349" s="8" t="str">
        <f t="shared" ca="1" si="40"/>
        <v/>
      </c>
      <c r="B349" s="8" t="str">
        <f t="shared" ca="1" si="41"/>
        <v/>
      </c>
      <c r="C349" s="8" t="str">
        <f t="shared" ca="1" si="42"/>
        <v/>
      </c>
      <c r="D349" s="276" t="str">
        <f t="shared" ca="1" si="43"/>
        <v/>
      </c>
      <c r="E349" s="161" t="str">
        <f t="shared" ca="1" si="44"/>
        <v/>
      </c>
      <c r="F349" s="8" t="str">
        <f t="shared" ca="1" si="45"/>
        <v/>
      </c>
      <c r="G349" s="1" t="str">
        <f t="shared" ca="1" si="46"/>
        <v/>
      </c>
      <c r="H349" s="1" t="str">
        <f t="shared" ca="1" si="47"/>
        <v/>
      </c>
    </row>
    <row r="350" spans="1:8">
      <c r="A350" s="8" t="str">
        <f t="shared" ca="1" si="40"/>
        <v/>
      </c>
      <c r="B350" s="8" t="str">
        <f t="shared" ca="1" si="41"/>
        <v/>
      </c>
      <c r="C350" s="8" t="str">
        <f t="shared" ca="1" si="42"/>
        <v/>
      </c>
      <c r="D350" s="276" t="str">
        <f t="shared" ca="1" si="43"/>
        <v/>
      </c>
      <c r="E350" s="161" t="str">
        <f t="shared" ca="1" si="44"/>
        <v/>
      </c>
      <c r="F350" s="8" t="str">
        <f t="shared" ca="1" si="45"/>
        <v/>
      </c>
      <c r="G350" s="1" t="str">
        <f t="shared" ca="1" si="46"/>
        <v/>
      </c>
      <c r="H350" s="1" t="str">
        <f t="shared" ca="1" si="47"/>
        <v/>
      </c>
    </row>
    <row r="351" spans="1:8">
      <c r="A351" s="8" t="str">
        <f t="shared" ca="1" si="40"/>
        <v/>
      </c>
      <c r="B351" s="8" t="str">
        <f t="shared" ca="1" si="41"/>
        <v/>
      </c>
      <c r="C351" s="8" t="str">
        <f t="shared" ca="1" si="42"/>
        <v/>
      </c>
      <c r="D351" s="276" t="str">
        <f t="shared" ca="1" si="43"/>
        <v/>
      </c>
      <c r="E351" s="161" t="str">
        <f t="shared" ca="1" si="44"/>
        <v/>
      </c>
      <c r="F351" s="8" t="str">
        <f t="shared" ca="1" si="45"/>
        <v/>
      </c>
      <c r="G351" s="1" t="str">
        <f t="shared" ca="1" si="46"/>
        <v/>
      </c>
      <c r="H351" s="1" t="str">
        <f t="shared" ca="1" si="47"/>
        <v/>
      </c>
    </row>
    <row r="352" spans="1:8">
      <c r="A352" s="8" t="str">
        <f t="shared" ca="1" si="40"/>
        <v/>
      </c>
      <c r="B352" s="8" t="str">
        <f t="shared" ca="1" si="41"/>
        <v/>
      </c>
      <c r="C352" s="8" t="str">
        <f t="shared" ca="1" si="42"/>
        <v/>
      </c>
      <c r="D352" s="276" t="str">
        <f t="shared" ca="1" si="43"/>
        <v/>
      </c>
      <c r="E352" s="161" t="str">
        <f t="shared" ca="1" si="44"/>
        <v/>
      </c>
      <c r="F352" s="8" t="str">
        <f t="shared" ca="1" si="45"/>
        <v/>
      </c>
      <c r="G352" s="1" t="str">
        <f t="shared" ca="1" si="46"/>
        <v/>
      </c>
      <c r="H352" s="1" t="str">
        <f t="shared" ca="1" si="47"/>
        <v/>
      </c>
    </row>
    <row r="353" spans="1:8">
      <c r="A353" s="8" t="str">
        <f t="shared" ca="1" si="40"/>
        <v/>
      </c>
      <c r="B353" s="8" t="str">
        <f t="shared" ca="1" si="41"/>
        <v/>
      </c>
      <c r="C353" s="8" t="str">
        <f t="shared" ca="1" si="42"/>
        <v/>
      </c>
      <c r="D353" s="276" t="str">
        <f t="shared" ca="1" si="43"/>
        <v/>
      </c>
      <c r="E353" s="161" t="str">
        <f t="shared" ca="1" si="44"/>
        <v/>
      </c>
      <c r="F353" s="8" t="str">
        <f t="shared" ca="1" si="45"/>
        <v/>
      </c>
      <c r="G353" s="1" t="str">
        <f t="shared" ca="1" si="46"/>
        <v/>
      </c>
      <c r="H353" s="1" t="str">
        <f t="shared" ca="1" si="47"/>
        <v/>
      </c>
    </row>
    <row r="354" spans="1:8">
      <c r="A354" s="8" t="str">
        <f t="shared" ca="1" si="40"/>
        <v/>
      </c>
      <c r="B354" s="8" t="str">
        <f t="shared" ca="1" si="41"/>
        <v/>
      </c>
      <c r="C354" s="8" t="str">
        <f t="shared" ca="1" si="42"/>
        <v/>
      </c>
      <c r="D354" s="276" t="str">
        <f t="shared" ca="1" si="43"/>
        <v/>
      </c>
      <c r="E354" s="161" t="str">
        <f t="shared" ca="1" si="44"/>
        <v/>
      </c>
      <c r="F354" s="8" t="str">
        <f t="shared" ca="1" si="45"/>
        <v/>
      </c>
      <c r="G354" s="1" t="str">
        <f t="shared" ca="1" si="46"/>
        <v/>
      </c>
      <c r="H354" s="1" t="str">
        <f t="shared" ca="1" si="47"/>
        <v/>
      </c>
    </row>
    <row r="355" spans="1:8">
      <c r="A355" s="8" t="str">
        <f t="shared" ca="1" si="40"/>
        <v/>
      </c>
      <c r="B355" s="8" t="str">
        <f t="shared" ca="1" si="41"/>
        <v/>
      </c>
      <c r="C355" s="8" t="str">
        <f t="shared" ca="1" si="42"/>
        <v/>
      </c>
      <c r="D355" s="276" t="str">
        <f t="shared" ca="1" si="43"/>
        <v/>
      </c>
      <c r="E355" s="161" t="str">
        <f t="shared" ca="1" si="44"/>
        <v/>
      </c>
      <c r="F355" s="8" t="str">
        <f t="shared" ca="1" si="45"/>
        <v/>
      </c>
      <c r="G355" s="1" t="str">
        <f t="shared" ca="1" si="46"/>
        <v/>
      </c>
      <c r="H355" s="1" t="str">
        <f t="shared" ca="1" si="47"/>
        <v/>
      </c>
    </row>
    <row r="356" spans="1:8">
      <c r="A356" s="8" t="str">
        <f t="shared" ca="1" si="40"/>
        <v/>
      </c>
      <c r="B356" s="8" t="str">
        <f t="shared" ca="1" si="41"/>
        <v/>
      </c>
      <c r="C356" s="8" t="str">
        <f t="shared" ca="1" si="42"/>
        <v/>
      </c>
      <c r="D356" s="276" t="str">
        <f t="shared" ca="1" si="43"/>
        <v/>
      </c>
      <c r="E356" s="161" t="str">
        <f t="shared" ca="1" si="44"/>
        <v/>
      </c>
      <c r="F356" s="8" t="str">
        <f t="shared" ca="1" si="45"/>
        <v/>
      </c>
      <c r="G356" s="1" t="str">
        <f t="shared" ca="1" si="46"/>
        <v/>
      </c>
      <c r="H356" s="1" t="str">
        <f t="shared" ca="1" si="47"/>
        <v/>
      </c>
    </row>
    <row r="357" spans="1:8">
      <c r="A357" s="8" t="str">
        <f t="shared" ca="1" si="40"/>
        <v/>
      </c>
      <c r="B357" s="8" t="str">
        <f t="shared" ca="1" si="41"/>
        <v/>
      </c>
      <c r="C357" s="8" t="str">
        <f t="shared" ca="1" si="42"/>
        <v/>
      </c>
      <c r="D357" s="276" t="str">
        <f t="shared" ca="1" si="43"/>
        <v/>
      </c>
      <c r="E357" s="161" t="str">
        <f t="shared" ca="1" si="44"/>
        <v/>
      </c>
      <c r="F357" s="8" t="str">
        <f t="shared" ca="1" si="45"/>
        <v/>
      </c>
      <c r="G357" s="1" t="str">
        <f t="shared" ca="1" si="46"/>
        <v/>
      </c>
      <c r="H357" s="1" t="str">
        <f t="shared" ca="1" si="47"/>
        <v/>
      </c>
    </row>
    <row r="358" spans="1:8">
      <c r="A358" s="8" t="str">
        <f t="shared" ca="1" si="40"/>
        <v/>
      </c>
      <c r="B358" s="8" t="str">
        <f t="shared" ca="1" si="41"/>
        <v/>
      </c>
      <c r="C358" s="8" t="str">
        <f t="shared" ca="1" si="42"/>
        <v/>
      </c>
      <c r="D358" s="276" t="str">
        <f t="shared" ca="1" si="43"/>
        <v/>
      </c>
      <c r="E358" s="161" t="str">
        <f t="shared" ca="1" si="44"/>
        <v/>
      </c>
      <c r="F358" s="8" t="str">
        <f t="shared" ca="1" si="45"/>
        <v/>
      </c>
      <c r="G358" s="1" t="str">
        <f t="shared" ca="1" si="46"/>
        <v/>
      </c>
      <c r="H358" s="1" t="str">
        <f t="shared" ca="1" si="47"/>
        <v/>
      </c>
    </row>
    <row r="359" spans="1:8">
      <c r="A359" s="8" t="str">
        <f t="shared" ca="1" si="40"/>
        <v/>
      </c>
      <c r="B359" s="8" t="str">
        <f t="shared" ca="1" si="41"/>
        <v/>
      </c>
      <c r="C359" s="8" t="str">
        <f t="shared" ca="1" si="42"/>
        <v/>
      </c>
      <c r="D359" s="276" t="str">
        <f t="shared" ca="1" si="43"/>
        <v/>
      </c>
      <c r="E359" s="161" t="str">
        <f t="shared" ca="1" si="44"/>
        <v/>
      </c>
      <c r="F359" s="8" t="str">
        <f t="shared" ca="1" si="45"/>
        <v/>
      </c>
      <c r="G359" s="1" t="str">
        <f t="shared" ca="1" si="46"/>
        <v/>
      </c>
      <c r="H359" s="1" t="str">
        <f t="shared" ca="1" si="47"/>
        <v/>
      </c>
    </row>
    <row r="360" spans="1:8">
      <c r="A360" s="8" t="str">
        <f t="shared" ca="1" si="40"/>
        <v/>
      </c>
      <c r="B360" s="8" t="str">
        <f t="shared" ca="1" si="41"/>
        <v/>
      </c>
      <c r="C360" s="8" t="str">
        <f t="shared" ca="1" si="42"/>
        <v/>
      </c>
      <c r="D360" s="276" t="str">
        <f t="shared" ca="1" si="43"/>
        <v/>
      </c>
      <c r="E360" s="161" t="str">
        <f t="shared" ca="1" si="44"/>
        <v/>
      </c>
      <c r="F360" s="8" t="str">
        <f t="shared" ca="1" si="45"/>
        <v/>
      </c>
      <c r="G360" s="1" t="str">
        <f t="shared" ca="1" si="46"/>
        <v/>
      </c>
      <c r="H360" s="1" t="str">
        <f t="shared" ca="1" si="47"/>
        <v/>
      </c>
    </row>
    <row r="361" spans="1:8">
      <c r="A361" s="8" t="str">
        <f t="shared" ca="1" si="40"/>
        <v/>
      </c>
      <c r="B361" s="8" t="str">
        <f t="shared" ca="1" si="41"/>
        <v/>
      </c>
      <c r="C361" s="8" t="str">
        <f t="shared" ca="1" si="42"/>
        <v/>
      </c>
      <c r="D361" s="276" t="str">
        <f t="shared" ca="1" si="43"/>
        <v/>
      </c>
      <c r="E361" s="161" t="str">
        <f t="shared" ca="1" si="44"/>
        <v/>
      </c>
      <c r="F361" s="8" t="str">
        <f t="shared" ca="1" si="45"/>
        <v/>
      </c>
      <c r="G361" s="1" t="str">
        <f t="shared" ca="1" si="46"/>
        <v/>
      </c>
      <c r="H361" s="1" t="str">
        <f t="shared" ca="1" si="47"/>
        <v/>
      </c>
    </row>
    <row r="362" spans="1:8">
      <c r="A362" s="8" t="str">
        <f t="shared" ca="1" si="40"/>
        <v/>
      </c>
      <c r="B362" s="8" t="str">
        <f t="shared" ca="1" si="41"/>
        <v/>
      </c>
      <c r="C362" s="8" t="str">
        <f t="shared" ca="1" si="42"/>
        <v/>
      </c>
      <c r="D362" s="276" t="str">
        <f t="shared" ca="1" si="43"/>
        <v/>
      </c>
      <c r="E362" s="161" t="str">
        <f t="shared" ca="1" si="44"/>
        <v/>
      </c>
      <c r="F362" s="8" t="str">
        <f t="shared" ca="1" si="45"/>
        <v/>
      </c>
      <c r="G362" s="1" t="str">
        <f t="shared" ca="1" si="46"/>
        <v/>
      </c>
      <c r="H362" s="1" t="str">
        <f t="shared" ca="1" si="47"/>
        <v/>
      </c>
    </row>
    <row r="363" spans="1:8">
      <c r="A363" s="8" t="str">
        <f t="shared" ca="1" si="40"/>
        <v/>
      </c>
      <c r="B363" s="8" t="str">
        <f t="shared" ca="1" si="41"/>
        <v/>
      </c>
      <c r="C363" s="8" t="str">
        <f t="shared" ca="1" si="42"/>
        <v/>
      </c>
      <c r="D363" s="276" t="str">
        <f t="shared" ca="1" si="43"/>
        <v/>
      </c>
      <c r="E363" s="161" t="str">
        <f t="shared" ca="1" si="44"/>
        <v/>
      </c>
      <c r="F363" s="8" t="str">
        <f t="shared" ca="1" si="45"/>
        <v/>
      </c>
      <c r="G363" s="1" t="str">
        <f t="shared" ca="1" si="46"/>
        <v/>
      </c>
      <c r="H363" s="1" t="str">
        <f t="shared" ca="1" si="47"/>
        <v/>
      </c>
    </row>
    <row r="364" spans="1:8">
      <c r="A364" s="8" t="str">
        <f t="shared" ca="1" si="40"/>
        <v/>
      </c>
      <c r="B364" s="8" t="str">
        <f t="shared" ca="1" si="41"/>
        <v/>
      </c>
      <c r="C364" s="8" t="str">
        <f t="shared" ca="1" si="42"/>
        <v/>
      </c>
      <c r="D364" s="276" t="str">
        <f t="shared" ca="1" si="43"/>
        <v/>
      </c>
      <c r="E364" s="161" t="str">
        <f t="shared" ca="1" si="44"/>
        <v/>
      </c>
      <c r="F364" s="8" t="str">
        <f t="shared" ca="1" si="45"/>
        <v/>
      </c>
      <c r="G364" s="1" t="str">
        <f t="shared" ca="1" si="46"/>
        <v/>
      </c>
      <c r="H364" s="1" t="str">
        <f t="shared" ca="1" si="47"/>
        <v/>
      </c>
    </row>
    <row r="365" spans="1:8">
      <c r="A365" s="8" t="str">
        <f t="shared" ca="1" si="40"/>
        <v/>
      </c>
      <c r="B365" s="8" t="str">
        <f t="shared" ca="1" si="41"/>
        <v/>
      </c>
      <c r="C365" s="8" t="str">
        <f t="shared" ca="1" si="42"/>
        <v/>
      </c>
      <c r="D365" s="276" t="str">
        <f t="shared" ca="1" si="43"/>
        <v/>
      </c>
      <c r="E365" s="161" t="str">
        <f t="shared" ca="1" si="44"/>
        <v/>
      </c>
      <c r="F365" s="8" t="str">
        <f t="shared" ca="1" si="45"/>
        <v/>
      </c>
      <c r="G365" s="1" t="str">
        <f t="shared" ca="1" si="46"/>
        <v/>
      </c>
      <c r="H365" s="1" t="str">
        <f t="shared" ca="1" si="47"/>
        <v/>
      </c>
    </row>
    <row r="366" spans="1:8">
      <c r="A366" s="8" t="str">
        <f t="shared" ca="1" si="40"/>
        <v/>
      </c>
      <c r="B366" s="8" t="str">
        <f t="shared" ca="1" si="41"/>
        <v/>
      </c>
      <c r="C366" s="8" t="str">
        <f t="shared" ca="1" si="42"/>
        <v/>
      </c>
      <c r="D366" s="276" t="str">
        <f t="shared" ca="1" si="43"/>
        <v/>
      </c>
      <c r="E366" s="161" t="str">
        <f t="shared" ca="1" si="44"/>
        <v/>
      </c>
      <c r="F366" s="8" t="str">
        <f t="shared" ca="1" si="45"/>
        <v/>
      </c>
      <c r="G366" s="1" t="str">
        <f t="shared" ca="1" si="46"/>
        <v/>
      </c>
      <c r="H366" s="1" t="str">
        <f t="shared" ca="1" si="47"/>
        <v/>
      </c>
    </row>
    <row r="367" spans="1:8">
      <c r="A367" s="8" t="str">
        <f t="shared" ca="1" si="40"/>
        <v/>
      </c>
      <c r="B367" s="8" t="str">
        <f t="shared" ca="1" si="41"/>
        <v/>
      </c>
      <c r="C367" s="8" t="str">
        <f t="shared" ca="1" si="42"/>
        <v/>
      </c>
      <c r="D367" s="276" t="str">
        <f t="shared" ca="1" si="43"/>
        <v/>
      </c>
      <c r="E367" s="161" t="str">
        <f t="shared" ca="1" si="44"/>
        <v/>
      </c>
      <c r="F367" s="8" t="str">
        <f t="shared" ca="1" si="45"/>
        <v/>
      </c>
      <c r="G367" s="1" t="str">
        <f t="shared" ca="1" si="46"/>
        <v/>
      </c>
      <c r="H367" s="1" t="str">
        <f t="shared" ca="1" si="47"/>
        <v/>
      </c>
    </row>
    <row r="368" spans="1:8">
      <c r="A368" s="8" t="str">
        <f t="shared" ca="1" si="40"/>
        <v/>
      </c>
      <c r="B368" s="8" t="str">
        <f t="shared" ca="1" si="41"/>
        <v/>
      </c>
      <c r="C368" s="8" t="str">
        <f t="shared" ca="1" si="42"/>
        <v/>
      </c>
      <c r="D368" s="276" t="str">
        <f t="shared" ca="1" si="43"/>
        <v/>
      </c>
      <c r="E368" s="161" t="str">
        <f t="shared" ca="1" si="44"/>
        <v/>
      </c>
      <c r="F368" s="8" t="str">
        <f t="shared" ca="1" si="45"/>
        <v/>
      </c>
      <c r="G368" s="1" t="str">
        <f t="shared" ca="1" si="46"/>
        <v/>
      </c>
      <c r="H368" s="1" t="str">
        <f t="shared" ca="1" si="47"/>
        <v/>
      </c>
    </row>
    <row r="369" spans="1:8">
      <c r="A369" s="8" t="str">
        <f t="shared" ca="1" si="40"/>
        <v/>
      </c>
      <c r="B369" s="8" t="str">
        <f t="shared" ca="1" si="41"/>
        <v/>
      </c>
      <c r="C369" s="8" t="str">
        <f t="shared" ca="1" si="42"/>
        <v/>
      </c>
      <c r="D369" s="276" t="str">
        <f t="shared" ca="1" si="43"/>
        <v/>
      </c>
      <c r="E369" s="161" t="str">
        <f t="shared" ca="1" si="44"/>
        <v/>
      </c>
      <c r="F369" s="8" t="str">
        <f t="shared" ca="1" si="45"/>
        <v/>
      </c>
      <c r="G369" s="1" t="str">
        <f t="shared" ca="1" si="46"/>
        <v/>
      </c>
      <c r="H369" s="1" t="str">
        <f t="shared" ca="1" si="47"/>
        <v/>
      </c>
    </row>
    <row r="370" spans="1:8">
      <c r="A370" s="8" t="str">
        <f t="shared" ca="1" si="40"/>
        <v/>
      </c>
      <c r="B370" s="8" t="str">
        <f t="shared" ca="1" si="41"/>
        <v/>
      </c>
      <c r="C370" s="8" t="str">
        <f t="shared" ca="1" si="42"/>
        <v/>
      </c>
      <c r="D370" s="276" t="str">
        <f t="shared" ca="1" si="43"/>
        <v/>
      </c>
      <c r="E370" s="161" t="str">
        <f t="shared" ca="1" si="44"/>
        <v/>
      </c>
      <c r="F370" s="8" t="str">
        <f t="shared" ca="1" si="45"/>
        <v/>
      </c>
      <c r="G370" s="1" t="str">
        <f t="shared" ca="1" si="46"/>
        <v/>
      </c>
      <c r="H370" s="1" t="str">
        <f t="shared" ca="1" si="47"/>
        <v/>
      </c>
    </row>
    <row r="371" spans="1:8">
      <c r="A371" s="8" t="str">
        <f t="shared" ca="1" si="40"/>
        <v/>
      </c>
      <c r="B371" s="8" t="str">
        <f t="shared" ca="1" si="41"/>
        <v/>
      </c>
      <c r="C371" s="8" t="str">
        <f t="shared" ca="1" si="42"/>
        <v/>
      </c>
      <c r="D371" s="276" t="str">
        <f t="shared" ca="1" si="43"/>
        <v/>
      </c>
      <c r="E371" s="161" t="str">
        <f t="shared" ca="1" si="44"/>
        <v/>
      </c>
      <c r="F371" s="8" t="str">
        <f t="shared" ca="1" si="45"/>
        <v/>
      </c>
      <c r="G371" s="1" t="str">
        <f t="shared" ca="1" si="46"/>
        <v/>
      </c>
      <c r="H371" s="1" t="str">
        <f t="shared" ca="1" si="47"/>
        <v/>
      </c>
    </row>
    <row r="372" spans="1:8">
      <c r="A372" s="8" t="str">
        <f t="shared" ca="1" si="40"/>
        <v/>
      </c>
      <c r="B372" s="8" t="str">
        <f t="shared" ca="1" si="41"/>
        <v/>
      </c>
      <c r="C372" s="8" t="str">
        <f t="shared" ca="1" si="42"/>
        <v/>
      </c>
      <c r="D372" s="276" t="str">
        <f t="shared" ca="1" si="43"/>
        <v/>
      </c>
      <c r="E372" s="161" t="str">
        <f t="shared" ca="1" si="44"/>
        <v/>
      </c>
      <c r="F372" s="8" t="str">
        <f t="shared" ca="1" si="45"/>
        <v/>
      </c>
      <c r="G372" s="1" t="str">
        <f t="shared" ca="1" si="46"/>
        <v/>
      </c>
      <c r="H372" s="1" t="str">
        <f t="shared" ca="1" si="47"/>
        <v/>
      </c>
    </row>
    <row r="373" spans="1:8">
      <c r="A373" s="8" t="str">
        <f t="shared" ca="1" si="40"/>
        <v/>
      </c>
      <c r="B373" s="8" t="str">
        <f t="shared" ca="1" si="41"/>
        <v/>
      </c>
      <c r="C373" s="8" t="str">
        <f t="shared" ca="1" si="42"/>
        <v/>
      </c>
      <c r="D373" s="276" t="str">
        <f t="shared" ca="1" si="43"/>
        <v/>
      </c>
      <c r="E373" s="161" t="str">
        <f t="shared" ca="1" si="44"/>
        <v/>
      </c>
      <c r="F373" s="8" t="str">
        <f t="shared" ca="1" si="45"/>
        <v/>
      </c>
      <c r="G373" s="1" t="str">
        <f t="shared" ca="1" si="46"/>
        <v/>
      </c>
      <c r="H373" s="1" t="str">
        <f t="shared" ca="1" si="47"/>
        <v/>
      </c>
    </row>
    <row r="374" spans="1:8">
      <c r="A374" s="8" t="str">
        <f t="shared" ca="1" si="40"/>
        <v/>
      </c>
      <c r="B374" s="8" t="str">
        <f t="shared" ca="1" si="41"/>
        <v/>
      </c>
      <c r="C374" s="8" t="str">
        <f t="shared" ca="1" si="42"/>
        <v/>
      </c>
      <c r="D374" s="276" t="str">
        <f t="shared" ca="1" si="43"/>
        <v/>
      </c>
      <c r="E374" s="161" t="str">
        <f t="shared" ca="1" si="44"/>
        <v/>
      </c>
      <c r="F374" s="8" t="str">
        <f t="shared" ca="1" si="45"/>
        <v/>
      </c>
      <c r="G374" s="1" t="str">
        <f t="shared" ca="1" si="46"/>
        <v/>
      </c>
      <c r="H374" s="1" t="str">
        <f t="shared" ca="1" si="47"/>
        <v/>
      </c>
    </row>
    <row r="375" spans="1:8">
      <c r="A375" s="8" t="str">
        <f t="shared" ca="1" si="40"/>
        <v/>
      </c>
      <c r="B375" s="8" t="str">
        <f t="shared" ca="1" si="41"/>
        <v/>
      </c>
      <c r="C375" s="8" t="str">
        <f t="shared" ca="1" si="42"/>
        <v/>
      </c>
      <c r="D375" s="276" t="str">
        <f t="shared" ca="1" si="43"/>
        <v/>
      </c>
      <c r="E375" s="161" t="str">
        <f t="shared" ca="1" si="44"/>
        <v/>
      </c>
      <c r="F375" s="8" t="str">
        <f t="shared" ca="1" si="45"/>
        <v/>
      </c>
      <c r="G375" s="1" t="str">
        <f t="shared" ca="1" si="46"/>
        <v/>
      </c>
      <c r="H375" s="1" t="str">
        <f t="shared" ca="1" si="47"/>
        <v/>
      </c>
    </row>
    <row r="376" spans="1:8">
      <c r="A376" s="8" t="str">
        <f t="shared" ca="1" si="40"/>
        <v/>
      </c>
      <c r="B376" s="8" t="str">
        <f t="shared" ca="1" si="41"/>
        <v/>
      </c>
      <c r="C376" s="8" t="str">
        <f t="shared" ca="1" si="42"/>
        <v/>
      </c>
      <c r="D376" s="276" t="str">
        <f t="shared" ca="1" si="43"/>
        <v/>
      </c>
      <c r="E376" s="161" t="str">
        <f t="shared" ca="1" si="44"/>
        <v/>
      </c>
      <c r="F376" s="8" t="str">
        <f t="shared" ca="1" si="45"/>
        <v/>
      </c>
      <c r="G376" s="1" t="str">
        <f t="shared" ca="1" si="46"/>
        <v/>
      </c>
      <c r="H376" s="1" t="str">
        <f t="shared" ca="1" si="47"/>
        <v/>
      </c>
    </row>
    <row r="377" spans="1:8">
      <c r="A377" s="8" t="str">
        <f t="shared" ca="1" si="40"/>
        <v/>
      </c>
      <c r="B377" s="8" t="str">
        <f t="shared" ca="1" si="41"/>
        <v/>
      </c>
      <c r="C377" s="8" t="str">
        <f t="shared" ca="1" si="42"/>
        <v/>
      </c>
      <c r="D377" s="276" t="str">
        <f t="shared" ca="1" si="43"/>
        <v/>
      </c>
      <c r="E377" s="161" t="str">
        <f t="shared" ca="1" si="44"/>
        <v/>
      </c>
      <c r="F377" s="8" t="str">
        <f t="shared" ca="1" si="45"/>
        <v/>
      </c>
      <c r="G377" s="1" t="str">
        <f t="shared" ca="1" si="46"/>
        <v/>
      </c>
      <c r="H377" s="1" t="str">
        <f t="shared" ca="1" si="47"/>
        <v/>
      </c>
    </row>
    <row r="378" spans="1:8">
      <c r="A378" s="8" t="str">
        <f t="shared" ca="1" si="40"/>
        <v/>
      </c>
      <c r="B378" s="8" t="str">
        <f t="shared" ca="1" si="41"/>
        <v/>
      </c>
      <c r="C378" s="8" t="str">
        <f t="shared" ca="1" si="42"/>
        <v/>
      </c>
      <c r="D378" s="276" t="str">
        <f t="shared" ca="1" si="43"/>
        <v/>
      </c>
      <c r="E378" s="161" t="str">
        <f t="shared" ca="1" si="44"/>
        <v/>
      </c>
      <c r="F378" s="8" t="str">
        <f t="shared" ca="1" si="45"/>
        <v/>
      </c>
      <c r="G378" s="1" t="str">
        <f t="shared" ca="1" si="46"/>
        <v/>
      </c>
      <c r="H378" s="1" t="str">
        <f t="shared" ca="1" si="47"/>
        <v/>
      </c>
    </row>
    <row r="379" spans="1:8">
      <c r="A379" s="8" t="str">
        <f t="shared" ca="1" si="40"/>
        <v/>
      </c>
      <c r="B379" s="8" t="str">
        <f t="shared" ca="1" si="41"/>
        <v/>
      </c>
      <c r="C379" s="8" t="str">
        <f t="shared" ca="1" si="42"/>
        <v/>
      </c>
      <c r="D379" s="276" t="str">
        <f t="shared" ca="1" si="43"/>
        <v/>
      </c>
      <c r="E379" s="161" t="str">
        <f t="shared" ca="1" si="44"/>
        <v/>
      </c>
      <c r="F379" s="8" t="str">
        <f t="shared" ca="1" si="45"/>
        <v/>
      </c>
      <c r="G379" s="1" t="str">
        <f t="shared" ca="1" si="46"/>
        <v/>
      </c>
      <c r="H379" s="1" t="str">
        <f t="shared" ca="1" si="47"/>
        <v/>
      </c>
    </row>
    <row r="380" spans="1:8">
      <c r="A380" s="8" t="str">
        <f t="shared" ca="1" si="40"/>
        <v/>
      </c>
      <c r="B380" s="8" t="str">
        <f t="shared" ca="1" si="41"/>
        <v/>
      </c>
      <c r="C380" s="8" t="str">
        <f t="shared" ca="1" si="42"/>
        <v/>
      </c>
      <c r="D380" s="276" t="str">
        <f t="shared" ca="1" si="43"/>
        <v/>
      </c>
      <c r="E380" s="161" t="str">
        <f t="shared" ca="1" si="44"/>
        <v/>
      </c>
      <c r="F380" s="8" t="str">
        <f t="shared" ca="1" si="45"/>
        <v/>
      </c>
      <c r="G380" s="1" t="str">
        <f t="shared" ca="1" si="46"/>
        <v/>
      </c>
      <c r="H380" s="1" t="str">
        <f t="shared" ca="1" si="47"/>
        <v/>
      </c>
    </row>
    <row r="381" spans="1:8">
      <c r="A381" s="8" t="str">
        <f t="shared" ca="1" si="40"/>
        <v/>
      </c>
      <c r="B381" s="8" t="str">
        <f t="shared" ca="1" si="41"/>
        <v/>
      </c>
      <c r="C381" s="8" t="str">
        <f t="shared" ca="1" si="42"/>
        <v/>
      </c>
      <c r="D381" s="276" t="str">
        <f t="shared" ca="1" si="43"/>
        <v/>
      </c>
      <c r="E381" s="161" t="str">
        <f t="shared" ca="1" si="44"/>
        <v/>
      </c>
      <c r="F381" s="8" t="str">
        <f t="shared" ca="1" si="45"/>
        <v/>
      </c>
      <c r="G381" s="1" t="str">
        <f t="shared" ca="1" si="46"/>
        <v/>
      </c>
      <c r="H381" s="1" t="str">
        <f t="shared" ca="1" si="47"/>
        <v/>
      </c>
    </row>
    <row r="382" spans="1:8">
      <c r="A382" s="8" t="str">
        <f t="shared" ca="1" si="40"/>
        <v/>
      </c>
      <c r="B382" s="8" t="str">
        <f t="shared" ca="1" si="41"/>
        <v/>
      </c>
      <c r="C382" s="8" t="str">
        <f t="shared" ca="1" si="42"/>
        <v/>
      </c>
      <c r="D382" s="276" t="str">
        <f t="shared" ca="1" si="43"/>
        <v/>
      </c>
      <c r="E382" s="161" t="str">
        <f t="shared" ca="1" si="44"/>
        <v/>
      </c>
      <c r="F382" s="8" t="str">
        <f t="shared" ca="1" si="45"/>
        <v/>
      </c>
      <c r="G382" s="1" t="str">
        <f t="shared" ca="1" si="46"/>
        <v/>
      </c>
      <c r="H382" s="1" t="str">
        <f t="shared" ca="1" si="47"/>
        <v/>
      </c>
    </row>
    <row r="383" spans="1:8">
      <c r="A383" s="8" t="str">
        <f t="shared" ca="1" si="40"/>
        <v/>
      </c>
      <c r="B383" s="8" t="str">
        <f t="shared" ca="1" si="41"/>
        <v/>
      </c>
      <c r="C383" s="8" t="str">
        <f t="shared" ca="1" si="42"/>
        <v/>
      </c>
      <c r="D383" s="276" t="str">
        <f t="shared" ca="1" si="43"/>
        <v/>
      </c>
      <c r="E383" s="161" t="str">
        <f t="shared" ca="1" si="44"/>
        <v/>
      </c>
      <c r="F383" s="8" t="str">
        <f t="shared" ca="1" si="45"/>
        <v/>
      </c>
      <c r="G383" s="1" t="str">
        <f t="shared" ca="1" si="46"/>
        <v/>
      </c>
      <c r="H383" s="1" t="str">
        <f t="shared" ca="1" si="47"/>
        <v/>
      </c>
    </row>
    <row r="384" spans="1:8">
      <c r="A384" s="8" t="str">
        <f t="shared" ca="1" si="40"/>
        <v/>
      </c>
      <c r="B384" s="8" t="str">
        <f t="shared" ca="1" si="41"/>
        <v/>
      </c>
      <c r="C384" s="8" t="str">
        <f t="shared" ca="1" si="42"/>
        <v/>
      </c>
      <c r="D384" s="276" t="str">
        <f t="shared" ca="1" si="43"/>
        <v/>
      </c>
      <c r="E384" s="161" t="str">
        <f t="shared" ca="1" si="44"/>
        <v/>
      </c>
      <c r="F384" s="8" t="str">
        <f t="shared" ca="1" si="45"/>
        <v/>
      </c>
      <c r="G384" s="1" t="str">
        <f t="shared" ca="1" si="46"/>
        <v/>
      </c>
      <c r="H384" s="1" t="str">
        <f t="shared" ca="1" si="47"/>
        <v/>
      </c>
    </row>
    <row r="385" spans="1:8">
      <c r="A385" s="8" t="str">
        <f t="shared" ca="1" si="40"/>
        <v/>
      </c>
      <c r="B385" s="8" t="str">
        <f t="shared" ca="1" si="41"/>
        <v/>
      </c>
      <c r="C385" s="8" t="str">
        <f t="shared" ca="1" si="42"/>
        <v/>
      </c>
      <c r="D385" s="276" t="str">
        <f t="shared" ca="1" si="43"/>
        <v/>
      </c>
      <c r="E385" s="161" t="str">
        <f t="shared" ca="1" si="44"/>
        <v/>
      </c>
      <c r="F385" s="8" t="str">
        <f t="shared" ca="1" si="45"/>
        <v/>
      </c>
      <c r="G385" s="1" t="str">
        <f t="shared" ca="1" si="46"/>
        <v/>
      </c>
      <c r="H385" s="1" t="str">
        <f t="shared" ca="1" si="47"/>
        <v/>
      </c>
    </row>
    <row r="386" spans="1:8">
      <c r="A386" s="8" t="str">
        <f t="shared" ca="1" si="40"/>
        <v/>
      </c>
      <c r="B386" s="8" t="str">
        <f t="shared" ca="1" si="41"/>
        <v/>
      </c>
      <c r="C386" s="8" t="str">
        <f t="shared" ca="1" si="42"/>
        <v/>
      </c>
      <c r="D386" s="276" t="str">
        <f t="shared" ca="1" si="43"/>
        <v/>
      </c>
      <c r="E386" s="161" t="str">
        <f t="shared" ca="1" si="44"/>
        <v/>
      </c>
      <c r="F386" s="8" t="str">
        <f t="shared" ca="1" si="45"/>
        <v/>
      </c>
      <c r="G386" s="1" t="str">
        <f t="shared" ca="1" si="46"/>
        <v/>
      </c>
      <c r="H386" s="1" t="str">
        <f t="shared" ca="1" si="47"/>
        <v/>
      </c>
    </row>
    <row r="387" spans="1:8">
      <c r="A387" s="8" t="str">
        <f t="shared" ca="1" si="40"/>
        <v/>
      </c>
      <c r="B387" s="8" t="str">
        <f t="shared" ca="1" si="41"/>
        <v/>
      </c>
      <c r="C387" s="8" t="str">
        <f t="shared" ca="1" si="42"/>
        <v/>
      </c>
      <c r="D387" s="276" t="str">
        <f t="shared" ca="1" si="43"/>
        <v/>
      </c>
      <c r="E387" s="161" t="str">
        <f t="shared" ca="1" si="44"/>
        <v/>
      </c>
      <c r="F387" s="8" t="str">
        <f t="shared" ca="1" si="45"/>
        <v/>
      </c>
      <c r="G387" s="1" t="str">
        <f t="shared" ca="1" si="46"/>
        <v/>
      </c>
      <c r="H387" s="1" t="str">
        <f t="shared" ca="1" si="47"/>
        <v/>
      </c>
    </row>
    <row r="388" spans="1:8">
      <c r="A388" s="8" t="str">
        <f t="shared" ca="1" si="40"/>
        <v/>
      </c>
      <c r="B388" s="8" t="str">
        <f t="shared" ca="1" si="41"/>
        <v/>
      </c>
      <c r="C388" s="8" t="str">
        <f t="shared" ca="1" si="42"/>
        <v/>
      </c>
      <c r="D388" s="276" t="str">
        <f t="shared" ca="1" si="43"/>
        <v/>
      </c>
      <c r="E388" s="161" t="str">
        <f t="shared" ca="1" si="44"/>
        <v/>
      </c>
      <c r="F388" s="8" t="str">
        <f t="shared" ca="1" si="45"/>
        <v/>
      </c>
      <c r="G388" s="1" t="str">
        <f t="shared" ca="1" si="46"/>
        <v/>
      </c>
      <c r="H388" s="1" t="str">
        <f t="shared" ca="1" si="47"/>
        <v/>
      </c>
    </row>
    <row r="389" spans="1:8">
      <c r="A389" s="8" t="str">
        <f t="shared" ca="1" si="40"/>
        <v/>
      </c>
      <c r="B389" s="8" t="str">
        <f t="shared" ca="1" si="41"/>
        <v/>
      </c>
      <c r="C389" s="8" t="str">
        <f t="shared" ca="1" si="42"/>
        <v/>
      </c>
      <c r="D389" s="276" t="str">
        <f t="shared" ca="1" si="43"/>
        <v/>
      </c>
      <c r="E389" s="161" t="str">
        <f t="shared" ca="1" si="44"/>
        <v/>
      </c>
      <c r="F389" s="8" t="str">
        <f t="shared" ca="1" si="45"/>
        <v/>
      </c>
      <c r="G389" s="1" t="str">
        <f t="shared" ca="1" si="46"/>
        <v/>
      </c>
      <c r="H389" s="1" t="str">
        <f t="shared" ca="1" si="47"/>
        <v/>
      </c>
    </row>
    <row r="390" spans="1:8">
      <c r="A390" s="8" t="str">
        <f t="shared" ca="1" si="40"/>
        <v/>
      </c>
      <c r="B390" s="8" t="str">
        <f t="shared" ca="1" si="41"/>
        <v/>
      </c>
      <c r="C390" s="8" t="str">
        <f t="shared" ca="1" si="42"/>
        <v/>
      </c>
      <c r="D390" s="276" t="str">
        <f t="shared" ca="1" si="43"/>
        <v/>
      </c>
      <c r="E390" s="161" t="str">
        <f t="shared" ca="1" si="44"/>
        <v/>
      </c>
      <c r="F390" s="8" t="str">
        <f t="shared" ca="1" si="45"/>
        <v/>
      </c>
      <c r="G390" s="1" t="str">
        <f t="shared" ca="1" si="46"/>
        <v/>
      </c>
      <c r="H390" s="1" t="str">
        <f t="shared" ca="1" si="47"/>
        <v/>
      </c>
    </row>
    <row r="391" spans="1:8">
      <c r="A391" s="8" t="str">
        <f t="shared" ca="1" si="40"/>
        <v/>
      </c>
      <c r="B391" s="8" t="str">
        <f t="shared" ca="1" si="41"/>
        <v/>
      </c>
      <c r="C391" s="8" t="str">
        <f t="shared" ca="1" si="42"/>
        <v/>
      </c>
      <c r="D391" s="276" t="str">
        <f t="shared" ca="1" si="43"/>
        <v/>
      </c>
      <c r="E391" s="161" t="str">
        <f t="shared" ca="1" si="44"/>
        <v/>
      </c>
      <c r="F391" s="8" t="str">
        <f t="shared" ca="1" si="45"/>
        <v/>
      </c>
      <c r="G391" s="1" t="str">
        <f t="shared" ca="1" si="46"/>
        <v/>
      </c>
      <c r="H391" s="1" t="str">
        <f t="shared" ca="1" si="47"/>
        <v/>
      </c>
    </row>
    <row r="392" spans="1:8">
      <c r="A392" s="8" t="str">
        <f t="shared" ref="A392:A455" ca="1" si="48">IFERROR(INDIRECT("'Прайс-лист общий'!A"&amp;$G392,TRUE),"")</f>
        <v/>
      </c>
      <c r="B392" s="8" t="str">
        <f t="shared" ref="B392:B455" ca="1" si="49">IFERROR(INDIRECT("'Прайс-лист общий'!B"&amp;$G392,TRUE),"")</f>
        <v/>
      </c>
      <c r="C392" s="8" t="str">
        <f t="shared" ref="C392:C455" ca="1" si="50">IFERROR(INDIRECT("'Прайс-лист общий'!p"&amp;$G392,TRUE),"")</f>
        <v/>
      </c>
      <c r="D392" s="276" t="str">
        <f t="shared" ref="D392:D455" ca="1" si="51">IFERROR(INDIRECT("'Прайс-лист общий'!q"&amp;$G392,TRUE),"")</f>
        <v/>
      </c>
      <c r="E392" s="161" t="str">
        <f t="shared" ref="E392:E455" ca="1" si="52">IFERROR(INDIRECT("'Прайс-лист общий'!r"&amp;$G392,TRUE),"")</f>
        <v/>
      </c>
      <c r="F392" s="8" t="str">
        <f t="shared" ref="F392:F455" ca="1" si="53">IFERROR(INDIRECT("'Прайс-лист общий'!f"&amp;$G392,TRUE)*D392,"")</f>
        <v/>
      </c>
      <c r="G392" s="1" t="str">
        <f t="shared" ref="G392:G455" ca="1" si="54">IFERROR(SMALL(H:H,ROW(H386)),"")</f>
        <v/>
      </c>
      <c r="H392" s="1" t="str">
        <f t="shared" ref="H392:H455" ca="1" si="55">IF(INDIRECT("'Прайс-лист общий'!q"&amp;ROW(H393),TRUE)&gt;0,ROW(H393),"")</f>
        <v/>
      </c>
    </row>
    <row r="393" spans="1:8">
      <c r="A393" s="8" t="str">
        <f t="shared" ca="1" si="48"/>
        <v/>
      </c>
      <c r="B393" s="8" t="str">
        <f t="shared" ca="1" si="49"/>
        <v/>
      </c>
      <c r="C393" s="8" t="str">
        <f t="shared" ca="1" si="50"/>
        <v/>
      </c>
      <c r="D393" s="276" t="str">
        <f t="shared" ca="1" si="51"/>
        <v/>
      </c>
      <c r="E393" s="161" t="str">
        <f t="shared" ca="1" si="52"/>
        <v/>
      </c>
      <c r="F393" s="8" t="str">
        <f t="shared" ca="1" si="53"/>
        <v/>
      </c>
      <c r="G393" s="1" t="str">
        <f t="shared" ca="1" si="54"/>
        <v/>
      </c>
      <c r="H393" s="1" t="str">
        <f t="shared" ca="1" si="55"/>
        <v/>
      </c>
    </row>
    <row r="394" spans="1:8">
      <c r="A394" s="8" t="str">
        <f t="shared" ca="1" si="48"/>
        <v/>
      </c>
      <c r="B394" s="8" t="str">
        <f t="shared" ca="1" si="49"/>
        <v/>
      </c>
      <c r="C394" s="8" t="str">
        <f t="shared" ca="1" si="50"/>
        <v/>
      </c>
      <c r="D394" s="276" t="str">
        <f t="shared" ca="1" si="51"/>
        <v/>
      </c>
      <c r="E394" s="161" t="str">
        <f t="shared" ca="1" si="52"/>
        <v/>
      </c>
      <c r="F394" s="8" t="str">
        <f t="shared" ca="1" si="53"/>
        <v/>
      </c>
      <c r="G394" s="1" t="str">
        <f t="shared" ca="1" si="54"/>
        <v/>
      </c>
      <c r="H394" s="1" t="str">
        <f t="shared" ca="1" si="55"/>
        <v/>
      </c>
    </row>
    <row r="395" spans="1:8">
      <c r="A395" s="8" t="str">
        <f t="shared" ca="1" si="48"/>
        <v/>
      </c>
      <c r="B395" s="8" t="str">
        <f t="shared" ca="1" si="49"/>
        <v/>
      </c>
      <c r="C395" s="8" t="str">
        <f t="shared" ca="1" si="50"/>
        <v/>
      </c>
      <c r="D395" s="276" t="str">
        <f t="shared" ca="1" si="51"/>
        <v/>
      </c>
      <c r="E395" s="161" t="str">
        <f t="shared" ca="1" si="52"/>
        <v/>
      </c>
      <c r="F395" s="8" t="str">
        <f t="shared" ca="1" si="53"/>
        <v/>
      </c>
      <c r="G395" s="1" t="str">
        <f t="shared" ca="1" si="54"/>
        <v/>
      </c>
      <c r="H395" s="1" t="str">
        <f t="shared" ca="1" si="55"/>
        <v/>
      </c>
    </row>
    <row r="396" spans="1:8">
      <c r="A396" s="8" t="str">
        <f t="shared" ca="1" si="48"/>
        <v/>
      </c>
      <c r="B396" s="8" t="str">
        <f t="shared" ca="1" si="49"/>
        <v/>
      </c>
      <c r="C396" s="8" t="str">
        <f t="shared" ca="1" si="50"/>
        <v/>
      </c>
      <c r="D396" s="276" t="str">
        <f t="shared" ca="1" si="51"/>
        <v/>
      </c>
      <c r="E396" s="161" t="str">
        <f t="shared" ca="1" si="52"/>
        <v/>
      </c>
      <c r="F396" s="8" t="str">
        <f t="shared" ca="1" si="53"/>
        <v/>
      </c>
      <c r="G396" s="1" t="str">
        <f t="shared" ca="1" si="54"/>
        <v/>
      </c>
      <c r="H396" s="1" t="str">
        <f t="shared" ca="1" si="55"/>
        <v/>
      </c>
    </row>
    <row r="397" spans="1:8">
      <c r="A397" s="8" t="str">
        <f t="shared" ca="1" si="48"/>
        <v/>
      </c>
      <c r="B397" s="8" t="str">
        <f t="shared" ca="1" si="49"/>
        <v/>
      </c>
      <c r="C397" s="8" t="str">
        <f t="shared" ca="1" si="50"/>
        <v/>
      </c>
      <c r="D397" s="276" t="str">
        <f t="shared" ca="1" si="51"/>
        <v/>
      </c>
      <c r="E397" s="161" t="str">
        <f t="shared" ca="1" si="52"/>
        <v/>
      </c>
      <c r="F397" s="8" t="str">
        <f t="shared" ca="1" si="53"/>
        <v/>
      </c>
      <c r="G397" s="1" t="str">
        <f t="shared" ca="1" si="54"/>
        <v/>
      </c>
      <c r="H397" s="1" t="str">
        <f t="shared" ca="1" si="55"/>
        <v/>
      </c>
    </row>
    <row r="398" spans="1:8">
      <c r="A398" s="8" t="str">
        <f t="shared" ca="1" si="48"/>
        <v/>
      </c>
      <c r="B398" s="8" t="str">
        <f t="shared" ca="1" si="49"/>
        <v/>
      </c>
      <c r="C398" s="8" t="str">
        <f t="shared" ca="1" si="50"/>
        <v/>
      </c>
      <c r="D398" s="276" t="str">
        <f t="shared" ca="1" si="51"/>
        <v/>
      </c>
      <c r="E398" s="161" t="str">
        <f t="shared" ca="1" si="52"/>
        <v/>
      </c>
      <c r="F398" s="8" t="str">
        <f t="shared" ca="1" si="53"/>
        <v/>
      </c>
      <c r="G398" s="1" t="str">
        <f t="shared" ca="1" si="54"/>
        <v/>
      </c>
      <c r="H398" s="1" t="str">
        <f t="shared" ca="1" si="55"/>
        <v/>
      </c>
    </row>
    <row r="399" spans="1:8">
      <c r="A399" s="8" t="str">
        <f t="shared" ca="1" si="48"/>
        <v/>
      </c>
      <c r="B399" s="8" t="str">
        <f t="shared" ca="1" si="49"/>
        <v/>
      </c>
      <c r="C399" s="8" t="str">
        <f t="shared" ca="1" si="50"/>
        <v/>
      </c>
      <c r="D399" s="276" t="str">
        <f t="shared" ca="1" si="51"/>
        <v/>
      </c>
      <c r="E399" s="161" t="str">
        <f t="shared" ca="1" si="52"/>
        <v/>
      </c>
      <c r="F399" s="8" t="str">
        <f t="shared" ca="1" si="53"/>
        <v/>
      </c>
      <c r="G399" s="1" t="str">
        <f t="shared" ca="1" si="54"/>
        <v/>
      </c>
      <c r="H399" s="1" t="str">
        <f t="shared" ca="1" si="55"/>
        <v/>
      </c>
    </row>
    <row r="400" spans="1:8">
      <c r="A400" s="8" t="str">
        <f t="shared" ca="1" si="48"/>
        <v/>
      </c>
      <c r="B400" s="8" t="str">
        <f t="shared" ca="1" si="49"/>
        <v/>
      </c>
      <c r="C400" s="8" t="str">
        <f t="shared" ca="1" si="50"/>
        <v/>
      </c>
      <c r="D400" s="276" t="str">
        <f t="shared" ca="1" si="51"/>
        <v/>
      </c>
      <c r="E400" s="161" t="str">
        <f t="shared" ca="1" si="52"/>
        <v/>
      </c>
      <c r="F400" s="8" t="str">
        <f t="shared" ca="1" si="53"/>
        <v/>
      </c>
      <c r="G400" s="1" t="str">
        <f t="shared" ca="1" si="54"/>
        <v/>
      </c>
      <c r="H400" s="1" t="str">
        <f t="shared" ca="1" si="55"/>
        <v/>
      </c>
    </row>
    <row r="401" spans="1:8">
      <c r="A401" s="8" t="str">
        <f t="shared" ca="1" si="48"/>
        <v/>
      </c>
      <c r="B401" s="8" t="str">
        <f t="shared" ca="1" si="49"/>
        <v/>
      </c>
      <c r="C401" s="8" t="str">
        <f t="shared" ca="1" si="50"/>
        <v/>
      </c>
      <c r="D401" s="276" t="str">
        <f t="shared" ca="1" si="51"/>
        <v/>
      </c>
      <c r="E401" s="161" t="str">
        <f t="shared" ca="1" si="52"/>
        <v/>
      </c>
      <c r="F401" s="8" t="str">
        <f t="shared" ca="1" si="53"/>
        <v/>
      </c>
      <c r="G401" s="1" t="str">
        <f t="shared" ca="1" si="54"/>
        <v/>
      </c>
      <c r="H401" s="1" t="str">
        <f t="shared" ca="1" si="55"/>
        <v/>
      </c>
    </row>
    <row r="402" spans="1:8">
      <c r="A402" s="8" t="str">
        <f t="shared" ca="1" si="48"/>
        <v/>
      </c>
      <c r="B402" s="8" t="str">
        <f t="shared" ca="1" si="49"/>
        <v/>
      </c>
      <c r="C402" s="8" t="str">
        <f t="shared" ca="1" si="50"/>
        <v/>
      </c>
      <c r="D402" s="276" t="str">
        <f t="shared" ca="1" si="51"/>
        <v/>
      </c>
      <c r="E402" s="161" t="str">
        <f t="shared" ca="1" si="52"/>
        <v/>
      </c>
      <c r="F402" s="8" t="str">
        <f t="shared" ca="1" si="53"/>
        <v/>
      </c>
      <c r="G402" s="1" t="str">
        <f t="shared" ca="1" si="54"/>
        <v/>
      </c>
      <c r="H402" s="1" t="str">
        <f t="shared" ca="1" si="55"/>
        <v/>
      </c>
    </row>
    <row r="403" spans="1:8">
      <c r="A403" s="8" t="str">
        <f t="shared" ca="1" si="48"/>
        <v/>
      </c>
      <c r="B403" s="8" t="str">
        <f t="shared" ca="1" si="49"/>
        <v/>
      </c>
      <c r="C403" s="8" t="str">
        <f t="shared" ca="1" si="50"/>
        <v/>
      </c>
      <c r="D403" s="276" t="str">
        <f t="shared" ca="1" si="51"/>
        <v/>
      </c>
      <c r="E403" s="161" t="str">
        <f t="shared" ca="1" si="52"/>
        <v/>
      </c>
      <c r="F403" s="8" t="str">
        <f t="shared" ca="1" si="53"/>
        <v/>
      </c>
      <c r="G403" s="1" t="str">
        <f t="shared" ca="1" si="54"/>
        <v/>
      </c>
      <c r="H403" s="1" t="str">
        <f t="shared" ca="1" si="55"/>
        <v/>
      </c>
    </row>
    <row r="404" spans="1:8">
      <c r="A404" s="8" t="str">
        <f t="shared" ca="1" si="48"/>
        <v/>
      </c>
      <c r="B404" s="8" t="str">
        <f t="shared" ca="1" si="49"/>
        <v/>
      </c>
      <c r="C404" s="8" t="str">
        <f t="shared" ca="1" si="50"/>
        <v/>
      </c>
      <c r="D404" s="276" t="str">
        <f t="shared" ca="1" si="51"/>
        <v/>
      </c>
      <c r="E404" s="161" t="str">
        <f t="shared" ca="1" si="52"/>
        <v/>
      </c>
      <c r="F404" s="8" t="str">
        <f t="shared" ca="1" si="53"/>
        <v/>
      </c>
      <c r="G404" s="1" t="str">
        <f t="shared" ca="1" si="54"/>
        <v/>
      </c>
      <c r="H404" s="1" t="str">
        <f t="shared" ca="1" si="55"/>
        <v/>
      </c>
    </row>
    <row r="405" spans="1:8">
      <c r="A405" s="8" t="str">
        <f t="shared" ca="1" si="48"/>
        <v/>
      </c>
      <c r="B405" s="8" t="str">
        <f t="shared" ca="1" si="49"/>
        <v/>
      </c>
      <c r="C405" s="8" t="str">
        <f t="shared" ca="1" si="50"/>
        <v/>
      </c>
      <c r="D405" s="276" t="str">
        <f t="shared" ca="1" si="51"/>
        <v/>
      </c>
      <c r="E405" s="161" t="str">
        <f t="shared" ca="1" si="52"/>
        <v/>
      </c>
      <c r="F405" s="8" t="str">
        <f t="shared" ca="1" si="53"/>
        <v/>
      </c>
      <c r="G405" s="1" t="str">
        <f t="shared" ca="1" si="54"/>
        <v/>
      </c>
      <c r="H405" s="1" t="str">
        <f t="shared" ca="1" si="55"/>
        <v/>
      </c>
    </row>
    <row r="406" spans="1:8">
      <c r="A406" s="8" t="str">
        <f t="shared" ca="1" si="48"/>
        <v/>
      </c>
      <c r="B406" s="8" t="str">
        <f t="shared" ca="1" si="49"/>
        <v/>
      </c>
      <c r="C406" s="8" t="str">
        <f t="shared" ca="1" si="50"/>
        <v/>
      </c>
      <c r="D406" s="276" t="str">
        <f t="shared" ca="1" si="51"/>
        <v/>
      </c>
      <c r="E406" s="161" t="str">
        <f t="shared" ca="1" si="52"/>
        <v/>
      </c>
      <c r="F406" s="8" t="str">
        <f t="shared" ca="1" si="53"/>
        <v/>
      </c>
      <c r="G406" s="1" t="str">
        <f t="shared" ca="1" si="54"/>
        <v/>
      </c>
      <c r="H406" s="1" t="str">
        <f t="shared" ca="1" si="55"/>
        <v/>
      </c>
    </row>
    <row r="407" spans="1:8">
      <c r="A407" s="8" t="str">
        <f t="shared" ca="1" si="48"/>
        <v/>
      </c>
      <c r="B407" s="8" t="str">
        <f t="shared" ca="1" si="49"/>
        <v/>
      </c>
      <c r="C407" s="8" t="str">
        <f t="shared" ca="1" si="50"/>
        <v/>
      </c>
      <c r="D407" s="276" t="str">
        <f t="shared" ca="1" si="51"/>
        <v/>
      </c>
      <c r="E407" s="161" t="str">
        <f t="shared" ca="1" si="52"/>
        <v/>
      </c>
      <c r="F407" s="8" t="str">
        <f t="shared" ca="1" si="53"/>
        <v/>
      </c>
      <c r="G407" s="1" t="str">
        <f t="shared" ca="1" si="54"/>
        <v/>
      </c>
      <c r="H407" s="1" t="str">
        <f t="shared" ca="1" si="55"/>
        <v/>
      </c>
    </row>
    <row r="408" spans="1:8">
      <c r="A408" s="8" t="str">
        <f t="shared" ca="1" si="48"/>
        <v/>
      </c>
      <c r="B408" s="8" t="str">
        <f t="shared" ca="1" si="49"/>
        <v/>
      </c>
      <c r="C408" s="8" t="str">
        <f t="shared" ca="1" si="50"/>
        <v/>
      </c>
      <c r="D408" s="276" t="str">
        <f t="shared" ca="1" si="51"/>
        <v/>
      </c>
      <c r="E408" s="161" t="str">
        <f t="shared" ca="1" si="52"/>
        <v/>
      </c>
      <c r="F408" s="8" t="str">
        <f t="shared" ca="1" si="53"/>
        <v/>
      </c>
      <c r="G408" s="1" t="str">
        <f t="shared" ca="1" si="54"/>
        <v/>
      </c>
      <c r="H408" s="1" t="str">
        <f t="shared" ca="1" si="55"/>
        <v/>
      </c>
    </row>
    <row r="409" spans="1:8">
      <c r="A409" s="8" t="str">
        <f t="shared" ca="1" si="48"/>
        <v/>
      </c>
      <c r="B409" s="8" t="str">
        <f t="shared" ca="1" si="49"/>
        <v/>
      </c>
      <c r="C409" s="8" t="str">
        <f t="shared" ca="1" si="50"/>
        <v/>
      </c>
      <c r="D409" s="276" t="str">
        <f t="shared" ca="1" si="51"/>
        <v/>
      </c>
      <c r="E409" s="161" t="str">
        <f t="shared" ca="1" si="52"/>
        <v/>
      </c>
      <c r="F409" s="8" t="str">
        <f t="shared" ca="1" si="53"/>
        <v/>
      </c>
      <c r="G409" s="1" t="str">
        <f t="shared" ca="1" si="54"/>
        <v/>
      </c>
      <c r="H409" s="1" t="str">
        <f t="shared" ca="1" si="55"/>
        <v/>
      </c>
    </row>
    <row r="410" spans="1:8">
      <c r="A410" s="8" t="str">
        <f t="shared" ca="1" si="48"/>
        <v/>
      </c>
      <c r="B410" s="8" t="str">
        <f t="shared" ca="1" si="49"/>
        <v/>
      </c>
      <c r="C410" s="8" t="str">
        <f t="shared" ca="1" si="50"/>
        <v/>
      </c>
      <c r="D410" s="276" t="str">
        <f t="shared" ca="1" si="51"/>
        <v/>
      </c>
      <c r="E410" s="161" t="str">
        <f t="shared" ca="1" si="52"/>
        <v/>
      </c>
      <c r="F410" s="8" t="str">
        <f t="shared" ca="1" si="53"/>
        <v/>
      </c>
      <c r="G410" s="1" t="str">
        <f t="shared" ca="1" si="54"/>
        <v/>
      </c>
      <c r="H410" s="1" t="str">
        <f t="shared" ca="1" si="55"/>
        <v/>
      </c>
    </row>
    <row r="411" spans="1:8">
      <c r="A411" s="8" t="str">
        <f t="shared" ca="1" si="48"/>
        <v/>
      </c>
      <c r="B411" s="8" t="str">
        <f t="shared" ca="1" si="49"/>
        <v/>
      </c>
      <c r="C411" s="8" t="str">
        <f t="shared" ca="1" si="50"/>
        <v/>
      </c>
      <c r="D411" s="276" t="str">
        <f t="shared" ca="1" si="51"/>
        <v/>
      </c>
      <c r="E411" s="161" t="str">
        <f t="shared" ca="1" si="52"/>
        <v/>
      </c>
      <c r="F411" s="8" t="str">
        <f t="shared" ca="1" si="53"/>
        <v/>
      </c>
      <c r="G411" s="1" t="str">
        <f t="shared" ca="1" si="54"/>
        <v/>
      </c>
      <c r="H411" s="1" t="str">
        <f t="shared" ca="1" si="55"/>
        <v/>
      </c>
    </row>
    <row r="412" spans="1:8">
      <c r="A412" s="8" t="str">
        <f t="shared" ca="1" si="48"/>
        <v/>
      </c>
      <c r="B412" s="8" t="str">
        <f t="shared" ca="1" si="49"/>
        <v/>
      </c>
      <c r="C412" s="8" t="str">
        <f t="shared" ca="1" si="50"/>
        <v/>
      </c>
      <c r="D412" s="276" t="str">
        <f t="shared" ca="1" si="51"/>
        <v/>
      </c>
      <c r="E412" s="161" t="str">
        <f t="shared" ca="1" si="52"/>
        <v/>
      </c>
      <c r="F412" s="8" t="str">
        <f t="shared" ca="1" si="53"/>
        <v/>
      </c>
      <c r="G412" s="1" t="str">
        <f t="shared" ca="1" si="54"/>
        <v/>
      </c>
      <c r="H412" s="1" t="str">
        <f t="shared" ca="1" si="55"/>
        <v/>
      </c>
    </row>
    <row r="413" spans="1:8">
      <c r="A413" s="8" t="str">
        <f t="shared" ca="1" si="48"/>
        <v/>
      </c>
      <c r="B413" s="8" t="str">
        <f t="shared" ca="1" si="49"/>
        <v/>
      </c>
      <c r="C413" s="8" t="str">
        <f t="shared" ca="1" si="50"/>
        <v/>
      </c>
      <c r="D413" s="276" t="str">
        <f t="shared" ca="1" si="51"/>
        <v/>
      </c>
      <c r="E413" s="161" t="str">
        <f t="shared" ca="1" si="52"/>
        <v/>
      </c>
      <c r="F413" s="8" t="str">
        <f t="shared" ca="1" si="53"/>
        <v/>
      </c>
      <c r="G413" s="1" t="str">
        <f t="shared" ca="1" si="54"/>
        <v/>
      </c>
      <c r="H413" s="1" t="str">
        <f t="shared" ca="1" si="55"/>
        <v/>
      </c>
    </row>
    <row r="414" spans="1:8">
      <c r="A414" s="8" t="str">
        <f t="shared" ca="1" si="48"/>
        <v/>
      </c>
      <c r="B414" s="8" t="str">
        <f t="shared" ca="1" si="49"/>
        <v/>
      </c>
      <c r="C414" s="8" t="str">
        <f t="shared" ca="1" si="50"/>
        <v/>
      </c>
      <c r="D414" s="276" t="str">
        <f t="shared" ca="1" si="51"/>
        <v/>
      </c>
      <c r="E414" s="161" t="str">
        <f t="shared" ca="1" si="52"/>
        <v/>
      </c>
      <c r="F414" s="8" t="str">
        <f t="shared" ca="1" si="53"/>
        <v/>
      </c>
      <c r="G414" s="1" t="str">
        <f t="shared" ca="1" si="54"/>
        <v/>
      </c>
      <c r="H414" s="1" t="str">
        <f t="shared" ca="1" si="55"/>
        <v/>
      </c>
    </row>
    <row r="415" spans="1:8">
      <c r="A415" s="8" t="str">
        <f t="shared" ca="1" si="48"/>
        <v/>
      </c>
      <c r="B415" s="8" t="str">
        <f t="shared" ca="1" si="49"/>
        <v/>
      </c>
      <c r="C415" s="8" t="str">
        <f t="shared" ca="1" si="50"/>
        <v/>
      </c>
      <c r="D415" s="276" t="str">
        <f t="shared" ca="1" si="51"/>
        <v/>
      </c>
      <c r="E415" s="161" t="str">
        <f t="shared" ca="1" si="52"/>
        <v/>
      </c>
      <c r="F415" s="8" t="str">
        <f t="shared" ca="1" si="53"/>
        <v/>
      </c>
      <c r="G415" s="1" t="str">
        <f t="shared" ca="1" si="54"/>
        <v/>
      </c>
      <c r="H415" s="1" t="str">
        <f t="shared" ca="1" si="55"/>
        <v/>
      </c>
    </row>
    <row r="416" spans="1:8">
      <c r="A416" s="8" t="str">
        <f t="shared" ca="1" si="48"/>
        <v/>
      </c>
      <c r="B416" s="8" t="str">
        <f t="shared" ca="1" si="49"/>
        <v/>
      </c>
      <c r="C416" s="8" t="str">
        <f t="shared" ca="1" si="50"/>
        <v/>
      </c>
      <c r="D416" s="276" t="str">
        <f t="shared" ca="1" si="51"/>
        <v/>
      </c>
      <c r="E416" s="161" t="str">
        <f t="shared" ca="1" si="52"/>
        <v/>
      </c>
      <c r="F416" s="8" t="str">
        <f t="shared" ca="1" si="53"/>
        <v/>
      </c>
      <c r="G416" s="1" t="str">
        <f t="shared" ca="1" si="54"/>
        <v/>
      </c>
      <c r="H416" s="1" t="str">
        <f t="shared" ca="1" si="55"/>
        <v/>
      </c>
    </row>
    <row r="417" spans="1:8">
      <c r="A417" s="8" t="str">
        <f t="shared" ca="1" si="48"/>
        <v/>
      </c>
      <c r="B417" s="8" t="str">
        <f t="shared" ca="1" si="49"/>
        <v/>
      </c>
      <c r="C417" s="8" t="str">
        <f t="shared" ca="1" si="50"/>
        <v/>
      </c>
      <c r="D417" s="276" t="str">
        <f t="shared" ca="1" si="51"/>
        <v/>
      </c>
      <c r="E417" s="161" t="str">
        <f t="shared" ca="1" si="52"/>
        <v/>
      </c>
      <c r="F417" s="8" t="str">
        <f t="shared" ca="1" si="53"/>
        <v/>
      </c>
      <c r="G417" s="1" t="str">
        <f t="shared" ca="1" si="54"/>
        <v/>
      </c>
      <c r="H417" s="1" t="str">
        <f t="shared" ca="1" si="55"/>
        <v/>
      </c>
    </row>
    <row r="418" spans="1:8">
      <c r="A418" s="8" t="str">
        <f t="shared" ca="1" si="48"/>
        <v/>
      </c>
      <c r="B418" s="8" t="str">
        <f t="shared" ca="1" si="49"/>
        <v/>
      </c>
      <c r="C418" s="8" t="str">
        <f t="shared" ca="1" si="50"/>
        <v/>
      </c>
      <c r="D418" s="276" t="str">
        <f t="shared" ca="1" si="51"/>
        <v/>
      </c>
      <c r="E418" s="161" t="str">
        <f t="shared" ca="1" si="52"/>
        <v/>
      </c>
      <c r="F418" s="8" t="str">
        <f t="shared" ca="1" si="53"/>
        <v/>
      </c>
      <c r="G418" s="1" t="str">
        <f t="shared" ca="1" si="54"/>
        <v/>
      </c>
      <c r="H418" s="1" t="str">
        <f t="shared" ca="1" si="55"/>
        <v/>
      </c>
    </row>
    <row r="419" spans="1:8">
      <c r="A419" s="8" t="str">
        <f t="shared" ca="1" si="48"/>
        <v/>
      </c>
      <c r="B419" s="8" t="str">
        <f t="shared" ca="1" si="49"/>
        <v/>
      </c>
      <c r="C419" s="8" t="str">
        <f t="shared" ca="1" si="50"/>
        <v/>
      </c>
      <c r="D419" s="276" t="str">
        <f t="shared" ca="1" si="51"/>
        <v/>
      </c>
      <c r="E419" s="161" t="str">
        <f t="shared" ca="1" si="52"/>
        <v/>
      </c>
      <c r="F419" s="8" t="str">
        <f t="shared" ca="1" si="53"/>
        <v/>
      </c>
      <c r="G419" s="1" t="str">
        <f t="shared" ca="1" si="54"/>
        <v/>
      </c>
      <c r="H419" s="1" t="str">
        <f t="shared" ca="1" si="55"/>
        <v/>
      </c>
    </row>
    <row r="420" spans="1:8">
      <c r="A420" s="8" t="str">
        <f t="shared" ca="1" si="48"/>
        <v/>
      </c>
      <c r="B420" s="8" t="str">
        <f t="shared" ca="1" si="49"/>
        <v/>
      </c>
      <c r="C420" s="8" t="str">
        <f t="shared" ca="1" si="50"/>
        <v/>
      </c>
      <c r="D420" s="276" t="str">
        <f t="shared" ca="1" si="51"/>
        <v/>
      </c>
      <c r="E420" s="161" t="str">
        <f t="shared" ca="1" si="52"/>
        <v/>
      </c>
      <c r="F420" s="8" t="str">
        <f t="shared" ca="1" si="53"/>
        <v/>
      </c>
      <c r="G420" s="1" t="str">
        <f t="shared" ca="1" si="54"/>
        <v/>
      </c>
      <c r="H420" s="1" t="str">
        <f t="shared" ca="1" si="55"/>
        <v/>
      </c>
    </row>
    <row r="421" spans="1:8">
      <c r="A421" s="8" t="str">
        <f t="shared" ca="1" si="48"/>
        <v/>
      </c>
      <c r="B421" s="8" t="str">
        <f t="shared" ca="1" si="49"/>
        <v/>
      </c>
      <c r="C421" s="8" t="str">
        <f t="shared" ca="1" si="50"/>
        <v/>
      </c>
      <c r="D421" s="276" t="str">
        <f t="shared" ca="1" si="51"/>
        <v/>
      </c>
      <c r="E421" s="161" t="str">
        <f t="shared" ca="1" si="52"/>
        <v/>
      </c>
      <c r="F421" s="8" t="str">
        <f t="shared" ca="1" si="53"/>
        <v/>
      </c>
      <c r="G421" s="1" t="str">
        <f t="shared" ca="1" si="54"/>
        <v/>
      </c>
      <c r="H421" s="1" t="str">
        <f t="shared" ca="1" si="55"/>
        <v/>
      </c>
    </row>
    <row r="422" spans="1:8">
      <c r="A422" s="8" t="str">
        <f t="shared" ca="1" si="48"/>
        <v/>
      </c>
      <c r="B422" s="8" t="str">
        <f t="shared" ca="1" si="49"/>
        <v/>
      </c>
      <c r="C422" s="8" t="str">
        <f t="shared" ca="1" si="50"/>
        <v/>
      </c>
      <c r="D422" s="276" t="str">
        <f t="shared" ca="1" si="51"/>
        <v/>
      </c>
      <c r="E422" s="161" t="str">
        <f t="shared" ca="1" si="52"/>
        <v/>
      </c>
      <c r="F422" s="8" t="str">
        <f t="shared" ca="1" si="53"/>
        <v/>
      </c>
      <c r="G422" s="1" t="str">
        <f t="shared" ca="1" si="54"/>
        <v/>
      </c>
      <c r="H422" s="1" t="str">
        <f t="shared" ca="1" si="55"/>
        <v/>
      </c>
    </row>
    <row r="423" spans="1:8">
      <c r="A423" s="8" t="str">
        <f t="shared" ca="1" si="48"/>
        <v/>
      </c>
      <c r="B423" s="8" t="str">
        <f t="shared" ca="1" si="49"/>
        <v/>
      </c>
      <c r="C423" s="8" t="str">
        <f t="shared" ca="1" si="50"/>
        <v/>
      </c>
      <c r="D423" s="276" t="str">
        <f t="shared" ca="1" si="51"/>
        <v/>
      </c>
      <c r="E423" s="161" t="str">
        <f t="shared" ca="1" si="52"/>
        <v/>
      </c>
      <c r="F423" s="8" t="str">
        <f t="shared" ca="1" si="53"/>
        <v/>
      </c>
      <c r="G423" s="1" t="str">
        <f t="shared" ca="1" si="54"/>
        <v/>
      </c>
      <c r="H423" s="1" t="str">
        <f t="shared" ca="1" si="55"/>
        <v/>
      </c>
    </row>
    <row r="424" spans="1:8">
      <c r="A424" s="8" t="str">
        <f t="shared" ca="1" si="48"/>
        <v/>
      </c>
      <c r="B424" s="8" t="str">
        <f t="shared" ca="1" si="49"/>
        <v/>
      </c>
      <c r="C424" s="8" t="str">
        <f t="shared" ca="1" si="50"/>
        <v/>
      </c>
      <c r="D424" s="276" t="str">
        <f t="shared" ca="1" si="51"/>
        <v/>
      </c>
      <c r="E424" s="161" t="str">
        <f t="shared" ca="1" si="52"/>
        <v/>
      </c>
      <c r="F424" s="8" t="str">
        <f t="shared" ca="1" si="53"/>
        <v/>
      </c>
      <c r="G424" s="1" t="str">
        <f t="shared" ca="1" si="54"/>
        <v/>
      </c>
      <c r="H424" s="1" t="str">
        <f t="shared" ca="1" si="55"/>
        <v/>
      </c>
    </row>
    <row r="425" spans="1:8">
      <c r="A425" s="8" t="str">
        <f t="shared" ca="1" si="48"/>
        <v/>
      </c>
      <c r="B425" s="8" t="str">
        <f t="shared" ca="1" si="49"/>
        <v/>
      </c>
      <c r="C425" s="8" t="str">
        <f t="shared" ca="1" si="50"/>
        <v/>
      </c>
      <c r="D425" s="276" t="str">
        <f t="shared" ca="1" si="51"/>
        <v/>
      </c>
      <c r="E425" s="161" t="str">
        <f t="shared" ca="1" si="52"/>
        <v/>
      </c>
      <c r="F425" s="8" t="str">
        <f t="shared" ca="1" si="53"/>
        <v/>
      </c>
      <c r="G425" s="1" t="str">
        <f t="shared" ca="1" si="54"/>
        <v/>
      </c>
      <c r="H425" s="1" t="str">
        <f t="shared" ca="1" si="55"/>
        <v/>
      </c>
    </row>
    <row r="426" spans="1:8">
      <c r="A426" s="8" t="str">
        <f t="shared" ca="1" si="48"/>
        <v/>
      </c>
      <c r="B426" s="8" t="str">
        <f t="shared" ca="1" si="49"/>
        <v/>
      </c>
      <c r="C426" s="8" t="str">
        <f t="shared" ca="1" si="50"/>
        <v/>
      </c>
      <c r="D426" s="276" t="str">
        <f t="shared" ca="1" si="51"/>
        <v/>
      </c>
      <c r="E426" s="161" t="str">
        <f t="shared" ca="1" si="52"/>
        <v/>
      </c>
      <c r="F426" s="8" t="str">
        <f t="shared" ca="1" si="53"/>
        <v/>
      </c>
      <c r="G426" s="1" t="str">
        <f t="shared" ca="1" si="54"/>
        <v/>
      </c>
      <c r="H426" s="1" t="str">
        <f t="shared" ca="1" si="55"/>
        <v/>
      </c>
    </row>
    <row r="427" spans="1:8">
      <c r="A427" s="8" t="str">
        <f t="shared" ca="1" si="48"/>
        <v/>
      </c>
      <c r="B427" s="8" t="str">
        <f t="shared" ca="1" si="49"/>
        <v/>
      </c>
      <c r="C427" s="8" t="str">
        <f t="shared" ca="1" si="50"/>
        <v/>
      </c>
      <c r="D427" s="276" t="str">
        <f t="shared" ca="1" si="51"/>
        <v/>
      </c>
      <c r="E427" s="161" t="str">
        <f t="shared" ca="1" si="52"/>
        <v/>
      </c>
      <c r="F427" s="8" t="str">
        <f t="shared" ca="1" si="53"/>
        <v/>
      </c>
      <c r="G427" s="1" t="str">
        <f t="shared" ca="1" si="54"/>
        <v/>
      </c>
      <c r="H427" s="1" t="str">
        <f t="shared" ca="1" si="55"/>
        <v/>
      </c>
    </row>
    <row r="428" spans="1:8">
      <c r="A428" s="8" t="str">
        <f t="shared" ca="1" si="48"/>
        <v/>
      </c>
      <c r="B428" s="8" t="str">
        <f t="shared" ca="1" si="49"/>
        <v/>
      </c>
      <c r="C428" s="8" t="str">
        <f t="shared" ca="1" si="50"/>
        <v/>
      </c>
      <c r="D428" s="276" t="str">
        <f t="shared" ca="1" si="51"/>
        <v/>
      </c>
      <c r="E428" s="161" t="str">
        <f t="shared" ca="1" si="52"/>
        <v/>
      </c>
      <c r="F428" s="8" t="str">
        <f t="shared" ca="1" si="53"/>
        <v/>
      </c>
      <c r="G428" s="1" t="str">
        <f t="shared" ca="1" si="54"/>
        <v/>
      </c>
      <c r="H428" s="1" t="str">
        <f t="shared" ca="1" si="55"/>
        <v/>
      </c>
    </row>
    <row r="429" spans="1:8">
      <c r="A429" s="8" t="str">
        <f t="shared" ca="1" si="48"/>
        <v/>
      </c>
      <c r="B429" s="8" t="str">
        <f t="shared" ca="1" si="49"/>
        <v/>
      </c>
      <c r="C429" s="8" t="str">
        <f t="shared" ca="1" si="50"/>
        <v/>
      </c>
      <c r="D429" s="276" t="str">
        <f t="shared" ca="1" si="51"/>
        <v/>
      </c>
      <c r="E429" s="161" t="str">
        <f t="shared" ca="1" si="52"/>
        <v/>
      </c>
      <c r="F429" s="8" t="str">
        <f t="shared" ca="1" si="53"/>
        <v/>
      </c>
      <c r="G429" s="1" t="str">
        <f t="shared" ca="1" si="54"/>
        <v/>
      </c>
      <c r="H429" s="1" t="str">
        <f t="shared" ca="1" si="55"/>
        <v/>
      </c>
    </row>
    <row r="430" spans="1:8">
      <c r="A430" s="8" t="str">
        <f t="shared" ca="1" si="48"/>
        <v/>
      </c>
      <c r="B430" s="8" t="str">
        <f t="shared" ca="1" si="49"/>
        <v/>
      </c>
      <c r="C430" s="8" t="str">
        <f t="shared" ca="1" si="50"/>
        <v/>
      </c>
      <c r="D430" s="276" t="str">
        <f t="shared" ca="1" si="51"/>
        <v/>
      </c>
      <c r="E430" s="161" t="str">
        <f t="shared" ca="1" si="52"/>
        <v/>
      </c>
      <c r="F430" s="8" t="str">
        <f t="shared" ca="1" si="53"/>
        <v/>
      </c>
      <c r="G430" s="1" t="str">
        <f t="shared" ca="1" si="54"/>
        <v/>
      </c>
      <c r="H430" s="1" t="str">
        <f t="shared" ca="1" si="55"/>
        <v/>
      </c>
    </row>
    <row r="431" spans="1:8">
      <c r="A431" s="8" t="str">
        <f t="shared" ca="1" si="48"/>
        <v/>
      </c>
      <c r="B431" s="8" t="str">
        <f t="shared" ca="1" si="49"/>
        <v/>
      </c>
      <c r="C431" s="8" t="str">
        <f t="shared" ca="1" si="50"/>
        <v/>
      </c>
      <c r="D431" s="276" t="str">
        <f t="shared" ca="1" si="51"/>
        <v/>
      </c>
      <c r="E431" s="161" t="str">
        <f t="shared" ca="1" si="52"/>
        <v/>
      </c>
      <c r="F431" s="8" t="str">
        <f t="shared" ca="1" si="53"/>
        <v/>
      </c>
      <c r="G431" s="1" t="str">
        <f t="shared" ca="1" si="54"/>
        <v/>
      </c>
      <c r="H431" s="1" t="str">
        <f t="shared" ca="1" si="55"/>
        <v/>
      </c>
    </row>
    <row r="432" spans="1:8">
      <c r="A432" s="8" t="str">
        <f t="shared" ca="1" si="48"/>
        <v/>
      </c>
      <c r="B432" s="8" t="str">
        <f t="shared" ca="1" si="49"/>
        <v/>
      </c>
      <c r="C432" s="8" t="str">
        <f t="shared" ca="1" si="50"/>
        <v/>
      </c>
      <c r="D432" s="276" t="str">
        <f t="shared" ca="1" si="51"/>
        <v/>
      </c>
      <c r="E432" s="161" t="str">
        <f t="shared" ca="1" si="52"/>
        <v/>
      </c>
      <c r="F432" s="8" t="str">
        <f t="shared" ca="1" si="53"/>
        <v/>
      </c>
      <c r="G432" s="1" t="str">
        <f t="shared" ca="1" si="54"/>
        <v/>
      </c>
      <c r="H432" s="1" t="str">
        <f t="shared" ca="1" si="55"/>
        <v/>
      </c>
    </row>
    <row r="433" spans="1:8">
      <c r="A433" s="8" t="str">
        <f t="shared" ca="1" si="48"/>
        <v/>
      </c>
      <c r="B433" s="8" t="str">
        <f t="shared" ca="1" si="49"/>
        <v/>
      </c>
      <c r="C433" s="8" t="str">
        <f t="shared" ca="1" si="50"/>
        <v/>
      </c>
      <c r="D433" s="276" t="str">
        <f t="shared" ca="1" si="51"/>
        <v/>
      </c>
      <c r="E433" s="161" t="str">
        <f t="shared" ca="1" si="52"/>
        <v/>
      </c>
      <c r="F433" s="8" t="str">
        <f t="shared" ca="1" si="53"/>
        <v/>
      </c>
      <c r="G433" s="1" t="str">
        <f t="shared" ca="1" si="54"/>
        <v/>
      </c>
      <c r="H433" s="1" t="str">
        <f t="shared" ca="1" si="55"/>
        <v/>
      </c>
    </row>
    <row r="434" spans="1:8">
      <c r="A434" s="8" t="str">
        <f t="shared" ca="1" si="48"/>
        <v/>
      </c>
      <c r="B434" s="8" t="str">
        <f t="shared" ca="1" si="49"/>
        <v/>
      </c>
      <c r="C434" s="8" t="str">
        <f t="shared" ca="1" si="50"/>
        <v/>
      </c>
      <c r="D434" s="276" t="str">
        <f t="shared" ca="1" si="51"/>
        <v/>
      </c>
      <c r="E434" s="161" t="str">
        <f t="shared" ca="1" si="52"/>
        <v/>
      </c>
      <c r="F434" s="8" t="str">
        <f t="shared" ca="1" si="53"/>
        <v/>
      </c>
      <c r="G434" s="1" t="str">
        <f t="shared" ca="1" si="54"/>
        <v/>
      </c>
      <c r="H434" s="1" t="str">
        <f t="shared" ca="1" si="55"/>
        <v/>
      </c>
    </row>
    <row r="435" spans="1:8">
      <c r="A435" s="8" t="str">
        <f t="shared" ca="1" si="48"/>
        <v/>
      </c>
      <c r="B435" s="8" t="str">
        <f t="shared" ca="1" si="49"/>
        <v/>
      </c>
      <c r="C435" s="8" t="str">
        <f t="shared" ca="1" si="50"/>
        <v/>
      </c>
      <c r="D435" s="276" t="str">
        <f t="shared" ca="1" si="51"/>
        <v/>
      </c>
      <c r="E435" s="161" t="str">
        <f t="shared" ca="1" si="52"/>
        <v/>
      </c>
      <c r="F435" s="8" t="str">
        <f t="shared" ca="1" si="53"/>
        <v/>
      </c>
      <c r="G435" s="1" t="str">
        <f t="shared" ca="1" si="54"/>
        <v/>
      </c>
      <c r="H435" s="1" t="str">
        <f t="shared" ca="1" si="55"/>
        <v/>
      </c>
    </row>
    <row r="436" spans="1:8">
      <c r="A436" s="8" t="str">
        <f t="shared" ca="1" si="48"/>
        <v/>
      </c>
      <c r="B436" s="8" t="str">
        <f t="shared" ca="1" si="49"/>
        <v/>
      </c>
      <c r="C436" s="8" t="str">
        <f t="shared" ca="1" si="50"/>
        <v/>
      </c>
      <c r="D436" s="276" t="str">
        <f t="shared" ca="1" si="51"/>
        <v/>
      </c>
      <c r="E436" s="161" t="str">
        <f t="shared" ca="1" si="52"/>
        <v/>
      </c>
      <c r="F436" s="8" t="str">
        <f t="shared" ca="1" si="53"/>
        <v/>
      </c>
      <c r="G436" s="1" t="str">
        <f t="shared" ca="1" si="54"/>
        <v/>
      </c>
      <c r="H436" s="1" t="str">
        <f t="shared" ca="1" si="55"/>
        <v/>
      </c>
    </row>
    <row r="437" spans="1:8">
      <c r="A437" s="8" t="str">
        <f t="shared" ca="1" si="48"/>
        <v/>
      </c>
      <c r="B437" s="8" t="str">
        <f t="shared" ca="1" si="49"/>
        <v/>
      </c>
      <c r="C437" s="8" t="str">
        <f t="shared" ca="1" si="50"/>
        <v/>
      </c>
      <c r="D437" s="276" t="str">
        <f t="shared" ca="1" si="51"/>
        <v/>
      </c>
      <c r="E437" s="161" t="str">
        <f t="shared" ca="1" si="52"/>
        <v/>
      </c>
      <c r="F437" s="8" t="str">
        <f t="shared" ca="1" si="53"/>
        <v/>
      </c>
      <c r="G437" s="1" t="str">
        <f t="shared" ca="1" si="54"/>
        <v/>
      </c>
      <c r="H437" s="1" t="str">
        <f t="shared" ca="1" si="55"/>
        <v/>
      </c>
    </row>
    <row r="438" spans="1:8">
      <c r="A438" s="8" t="str">
        <f t="shared" ca="1" si="48"/>
        <v/>
      </c>
      <c r="B438" s="8" t="str">
        <f t="shared" ca="1" si="49"/>
        <v/>
      </c>
      <c r="C438" s="8" t="str">
        <f t="shared" ca="1" si="50"/>
        <v/>
      </c>
      <c r="D438" s="276" t="str">
        <f t="shared" ca="1" si="51"/>
        <v/>
      </c>
      <c r="E438" s="161" t="str">
        <f t="shared" ca="1" si="52"/>
        <v/>
      </c>
      <c r="F438" s="8" t="str">
        <f t="shared" ca="1" si="53"/>
        <v/>
      </c>
      <c r="G438" s="1" t="str">
        <f t="shared" ca="1" si="54"/>
        <v/>
      </c>
      <c r="H438" s="1" t="str">
        <f t="shared" ca="1" si="55"/>
        <v/>
      </c>
    </row>
    <row r="439" spans="1:8">
      <c r="A439" s="8" t="str">
        <f t="shared" ca="1" si="48"/>
        <v/>
      </c>
      <c r="B439" s="8" t="str">
        <f t="shared" ca="1" si="49"/>
        <v/>
      </c>
      <c r="C439" s="8" t="str">
        <f t="shared" ca="1" si="50"/>
        <v/>
      </c>
      <c r="D439" s="276" t="str">
        <f t="shared" ca="1" si="51"/>
        <v/>
      </c>
      <c r="E439" s="161" t="str">
        <f t="shared" ca="1" si="52"/>
        <v/>
      </c>
      <c r="F439" s="8" t="str">
        <f t="shared" ca="1" si="53"/>
        <v/>
      </c>
      <c r="G439" s="1" t="str">
        <f t="shared" ca="1" si="54"/>
        <v/>
      </c>
      <c r="H439" s="1" t="str">
        <f t="shared" ca="1" si="55"/>
        <v/>
      </c>
    </row>
    <row r="440" spans="1:8">
      <c r="A440" s="8" t="str">
        <f t="shared" ca="1" si="48"/>
        <v/>
      </c>
      <c r="B440" s="8" t="str">
        <f t="shared" ca="1" si="49"/>
        <v/>
      </c>
      <c r="C440" s="8" t="str">
        <f t="shared" ca="1" si="50"/>
        <v/>
      </c>
      <c r="D440" s="276" t="str">
        <f t="shared" ca="1" si="51"/>
        <v/>
      </c>
      <c r="E440" s="161" t="str">
        <f t="shared" ca="1" si="52"/>
        <v/>
      </c>
      <c r="F440" s="8" t="str">
        <f t="shared" ca="1" si="53"/>
        <v/>
      </c>
      <c r="G440" s="1" t="str">
        <f t="shared" ca="1" si="54"/>
        <v/>
      </c>
      <c r="H440" s="1" t="str">
        <f t="shared" ca="1" si="55"/>
        <v/>
      </c>
    </row>
    <row r="441" spans="1:8">
      <c r="A441" s="8" t="str">
        <f t="shared" ca="1" si="48"/>
        <v/>
      </c>
      <c r="B441" s="8" t="str">
        <f t="shared" ca="1" si="49"/>
        <v/>
      </c>
      <c r="C441" s="8" t="str">
        <f t="shared" ca="1" si="50"/>
        <v/>
      </c>
      <c r="D441" s="276" t="str">
        <f t="shared" ca="1" si="51"/>
        <v/>
      </c>
      <c r="E441" s="161" t="str">
        <f t="shared" ca="1" si="52"/>
        <v/>
      </c>
      <c r="F441" s="8" t="str">
        <f t="shared" ca="1" si="53"/>
        <v/>
      </c>
      <c r="G441" s="1" t="str">
        <f t="shared" ca="1" si="54"/>
        <v/>
      </c>
      <c r="H441" s="1" t="str">
        <f t="shared" ca="1" si="55"/>
        <v/>
      </c>
    </row>
    <row r="442" spans="1:8">
      <c r="A442" s="8" t="str">
        <f t="shared" ca="1" si="48"/>
        <v/>
      </c>
      <c r="B442" s="8" t="str">
        <f t="shared" ca="1" si="49"/>
        <v/>
      </c>
      <c r="C442" s="8" t="str">
        <f t="shared" ca="1" si="50"/>
        <v/>
      </c>
      <c r="D442" s="276" t="str">
        <f t="shared" ca="1" si="51"/>
        <v/>
      </c>
      <c r="E442" s="161" t="str">
        <f t="shared" ca="1" si="52"/>
        <v/>
      </c>
      <c r="F442" s="8" t="str">
        <f t="shared" ca="1" si="53"/>
        <v/>
      </c>
      <c r="G442" s="1" t="str">
        <f t="shared" ca="1" si="54"/>
        <v/>
      </c>
      <c r="H442" s="1" t="str">
        <f t="shared" ca="1" si="55"/>
        <v/>
      </c>
    </row>
    <row r="443" spans="1:8">
      <c r="A443" s="8" t="str">
        <f t="shared" ca="1" si="48"/>
        <v/>
      </c>
      <c r="B443" s="8" t="str">
        <f t="shared" ca="1" si="49"/>
        <v/>
      </c>
      <c r="C443" s="8" t="str">
        <f t="shared" ca="1" si="50"/>
        <v/>
      </c>
      <c r="D443" s="276" t="str">
        <f t="shared" ca="1" si="51"/>
        <v/>
      </c>
      <c r="E443" s="161" t="str">
        <f t="shared" ca="1" si="52"/>
        <v/>
      </c>
      <c r="F443" s="8" t="str">
        <f t="shared" ca="1" si="53"/>
        <v/>
      </c>
      <c r="G443" s="1" t="str">
        <f t="shared" ca="1" si="54"/>
        <v/>
      </c>
      <c r="H443" s="1" t="str">
        <f t="shared" ca="1" si="55"/>
        <v/>
      </c>
    </row>
    <row r="444" spans="1:8">
      <c r="A444" s="8" t="str">
        <f t="shared" ca="1" si="48"/>
        <v/>
      </c>
      <c r="B444" s="8" t="str">
        <f t="shared" ca="1" si="49"/>
        <v/>
      </c>
      <c r="C444" s="8" t="str">
        <f t="shared" ca="1" si="50"/>
        <v/>
      </c>
      <c r="D444" s="276" t="str">
        <f t="shared" ca="1" si="51"/>
        <v/>
      </c>
      <c r="E444" s="161" t="str">
        <f t="shared" ca="1" si="52"/>
        <v/>
      </c>
      <c r="F444" s="8" t="str">
        <f t="shared" ca="1" si="53"/>
        <v/>
      </c>
      <c r="G444" s="1" t="str">
        <f t="shared" ca="1" si="54"/>
        <v/>
      </c>
      <c r="H444" s="1" t="str">
        <f t="shared" ca="1" si="55"/>
        <v/>
      </c>
    </row>
    <row r="445" spans="1:8">
      <c r="A445" s="8" t="str">
        <f t="shared" ca="1" si="48"/>
        <v/>
      </c>
      <c r="B445" s="8" t="str">
        <f t="shared" ca="1" si="49"/>
        <v/>
      </c>
      <c r="C445" s="8" t="str">
        <f t="shared" ca="1" si="50"/>
        <v/>
      </c>
      <c r="D445" s="276" t="str">
        <f t="shared" ca="1" si="51"/>
        <v/>
      </c>
      <c r="E445" s="161" t="str">
        <f t="shared" ca="1" si="52"/>
        <v/>
      </c>
      <c r="F445" s="8" t="str">
        <f t="shared" ca="1" si="53"/>
        <v/>
      </c>
      <c r="G445" s="1" t="str">
        <f t="shared" ca="1" si="54"/>
        <v/>
      </c>
      <c r="H445" s="1" t="str">
        <f t="shared" ca="1" si="55"/>
        <v/>
      </c>
    </row>
    <row r="446" spans="1:8">
      <c r="A446" s="8" t="str">
        <f t="shared" ca="1" si="48"/>
        <v/>
      </c>
      <c r="B446" s="8" t="str">
        <f t="shared" ca="1" si="49"/>
        <v/>
      </c>
      <c r="C446" s="8" t="str">
        <f t="shared" ca="1" si="50"/>
        <v/>
      </c>
      <c r="D446" s="276" t="str">
        <f t="shared" ca="1" si="51"/>
        <v/>
      </c>
      <c r="E446" s="161" t="str">
        <f t="shared" ca="1" si="52"/>
        <v/>
      </c>
      <c r="F446" s="8" t="str">
        <f t="shared" ca="1" si="53"/>
        <v/>
      </c>
      <c r="G446" s="1" t="str">
        <f t="shared" ca="1" si="54"/>
        <v/>
      </c>
      <c r="H446" s="1" t="str">
        <f t="shared" ca="1" si="55"/>
        <v/>
      </c>
    </row>
    <row r="447" spans="1:8">
      <c r="A447" s="8" t="str">
        <f t="shared" ca="1" si="48"/>
        <v/>
      </c>
      <c r="B447" s="8" t="str">
        <f t="shared" ca="1" si="49"/>
        <v/>
      </c>
      <c r="C447" s="8" t="str">
        <f t="shared" ca="1" si="50"/>
        <v/>
      </c>
      <c r="D447" s="276" t="str">
        <f t="shared" ca="1" si="51"/>
        <v/>
      </c>
      <c r="E447" s="161" t="str">
        <f t="shared" ca="1" si="52"/>
        <v/>
      </c>
      <c r="F447" s="8" t="str">
        <f t="shared" ca="1" si="53"/>
        <v/>
      </c>
      <c r="G447" s="1" t="str">
        <f t="shared" ca="1" si="54"/>
        <v/>
      </c>
      <c r="H447" s="1" t="str">
        <f t="shared" ca="1" si="55"/>
        <v/>
      </c>
    </row>
    <row r="448" spans="1:8">
      <c r="A448" s="8" t="str">
        <f t="shared" ca="1" si="48"/>
        <v/>
      </c>
      <c r="B448" s="8" t="str">
        <f t="shared" ca="1" si="49"/>
        <v/>
      </c>
      <c r="C448" s="8" t="str">
        <f t="shared" ca="1" si="50"/>
        <v/>
      </c>
      <c r="D448" s="276" t="str">
        <f t="shared" ca="1" si="51"/>
        <v/>
      </c>
      <c r="E448" s="161" t="str">
        <f t="shared" ca="1" si="52"/>
        <v/>
      </c>
      <c r="F448" s="8" t="str">
        <f t="shared" ca="1" si="53"/>
        <v/>
      </c>
      <c r="G448" s="1" t="str">
        <f t="shared" ca="1" si="54"/>
        <v/>
      </c>
      <c r="H448" s="1" t="str">
        <f t="shared" ca="1" si="55"/>
        <v/>
      </c>
    </row>
    <row r="449" spans="1:8">
      <c r="A449" s="8" t="str">
        <f t="shared" ca="1" si="48"/>
        <v/>
      </c>
      <c r="B449" s="8" t="str">
        <f t="shared" ca="1" si="49"/>
        <v/>
      </c>
      <c r="C449" s="8" t="str">
        <f t="shared" ca="1" si="50"/>
        <v/>
      </c>
      <c r="D449" s="276" t="str">
        <f t="shared" ca="1" si="51"/>
        <v/>
      </c>
      <c r="E449" s="161" t="str">
        <f t="shared" ca="1" si="52"/>
        <v/>
      </c>
      <c r="F449" s="8" t="str">
        <f t="shared" ca="1" si="53"/>
        <v/>
      </c>
      <c r="G449" s="1" t="str">
        <f t="shared" ca="1" si="54"/>
        <v/>
      </c>
      <c r="H449" s="1" t="str">
        <f t="shared" ca="1" si="55"/>
        <v/>
      </c>
    </row>
    <row r="450" spans="1:8">
      <c r="A450" s="8" t="str">
        <f t="shared" ca="1" si="48"/>
        <v/>
      </c>
      <c r="B450" s="8" t="str">
        <f t="shared" ca="1" si="49"/>
        <v/>
      </c>
      <c r="C450" s="8" t="str">
        <f t="shared" ca="1" si="50"/>
        <v/>
      </c>
      <c r="D450" s="276" t="str">
        <f t="shared" ca="1" si="51"/>
        <v/>
      </c>
      <c r="E450" s="161" t="str">
        <f t="shared" ca="1" si="52"/>
        <v/>
      </c>
      <c r="F450" s="8" t="str">
        <f t="shared" ca="1" si="53"/>
        <v/>
      </c>
      <c r="G450" s="1" t="str">
        <f t="shared" ca="1" si="54"/>
        <v/>
      </c>
      <c r="H450" s="1" t="str">
        <f t="shared" ca="1" si="55"/>
        <v/>
      </c>
    </row>
    <row r="451" spans="1:8">
      <c r="A451" s="8" t="str">
        <f t="shared" ca="1" si="48"/>
        <v/>
      </c>
      <c r="B451" s="8" t="str">
        <f t="shared" ca="1" si="49"/>
        <v/>
      </c>
      <c r="C451" s="8" t="str">
        <f t="shared" ca="1" si="50"/>
        <v/>
      </c>
      <c r="D451" s="276" t="str">
        <f t="shared" ca="1" si="51"/>
        <v/>
      </c>
      <c r="E451" s="161" t="str">
        <f t="shared" ca="1" si="52"/>
        <v/>
      </c>
      <c r="F451" s="8" t="str">
        <f t="shared" ca="1" si="53"/>
        <v/>
      </c>
      <c r="G451" s="1" t="str">
        <f t="shared" ca="1" si="54"/>
        <v/>
      </c>
      <c r="H451" s="1" t="str">
        <f t="shared" ca="1" si="55"/>
        <v/>
      </c>
    </row>
    <row r="452" spans="1:8">
      <c r="A452" s="8" t="str">
        <f t="shared" ca="1" si="48"/>
        <v/>
      </c>
      <c r="B452" s="8" t="str">
        <f t="shared" ca="1" si="49"/>
        <v/>
      </c>
      <c r="C452" s="8" t="str">
        <f t="shared" ca="1" si="50"/>
        <v/>
      </c>
      <c r="D452" s="276" t="str">
        <f t="shared" ca="1" si="51"/>
        <v/>
      </c>
      <c r="E452" s="161" t="str">
        <f t="shared" ca="1" si="52"/>
        <v/>
      </c>
      <c r="F452" s="8" t="str">
        <f t="shared" ca="1" si="53"/>
        <v/>
      </c>
      <c r="G452" s="1" t="str">
        <f t="shared" ca="1" si="54"/>
        <v/>
      </c>
      <c r="H452" s="1" t="str">
        <f t="shared" ca="1" si="55"/>
        <v/>
      </c>
    </row>
    <row r="453" spans="1:8">
      <c r="A453" s="8" t="str">
        <f t="shared" ca="1" si="48"/>
        <v/>
      </c>
      <c r="B453" s="8" t="str">
        <f t="shared" ca="1" si="49"/>
        <v/>
      </c>
      <c r="C453" s="8" t="str">
        <f t="shared" ca="1" si="50"/>
        <v/>
      </c>
      <c r="D453" s="276" t="str">
        <f t="shared" ca="1" si="51"/>
        <v/>
      </c>
      <c r="E453" s="161" t="str">
        <f t="shared" ca="1" si="52"/>
        <v/>
      </c>
      <c r="F453" s="8" t="str">
        <f t="shared" ca="1" si="53"/>
        <v/>
      </c>
      <c r="G453" s="1" t="str">
        <f t="shared" ca="1" si="54"/>
        <v/>
      </c>
      <c r="H453" s="1" t="str">
        <f t="shared" ca="1" si="55"/>
        <v/>
      </c>
    </row>
    <row r="454" spans="1:8">
      <c r="A454" s="8" t="str">
        <f t="shared" ca="1" si="48"/>
        <v/>
      </c>
      <c r="B454" s="8" t="str">
        <f t="shared" ca="1" si="49"/>
        <v/>
      </c>
      <c r="C454" s="8" t="str">
        <f t="shared" ca="1" si="50"/>
        <v/>
      </c>
      <c r="D454" s="276" t="str">
        <f t="shared" ca="1" si="51"/>
        <v/>
      </c>
      <c r="E454" s="161" t="str">
        <f t="shared" ca="1" si="52"/>
        <v/>
      </c>
      <c r="F454" s="8" t="str">
        <f t="shared" ca="1" si="53"/>
        <v/>
      </c>
      <c r="G454" s="1" t="str">
        <f t="shared" ca="1" si="54"/>
        <v/>
      </c>
      <c r="H454" s="1" t="str">
        <f t="shared" ca="1" si="55"/>
        <v/>
      </c>
    </row>
    <row r="455" spans="1:8">
      <c r="A455" s="8" t="str">
        <f t="shared" ca="1" si="48"/>
        <v/>
      </c>
      <c r="B455" s="8" t="str">
        <f t="shared" ca="1" si="49"/>
        <v/>
      </c>
      <c r="C455" s="8" t="str">
        <f t="shared" ca="1" si="50"/>
        <v/>
      </c>
      <c r="D455" s="276" t="str">
        <f t="shared" ca="1" si="51"/>
        <v/>
      </c>
      <c r="E455" s="161" t="str">
        <f t="shared" ca="1" si="52"/>
        <v/>
      </c>
      <c r="F455" s="8" t="str">
        <f t="shared" ca="1" si="53"/>
        <v/>
      </c>
      <c r="G455" s="1" t="str">
        <f t="shared" ca="1" si="54"/>
        <v/>
      </c>
      <c r="H455" s="1" t="str">
        <f t="shared" ca="1" si="55"/>
        <v/>
      </c>
    </row>
    <row r="456" spans="1:8">
      <c r="A456" s="8" t="str">
        <f t="shared" ref="A456:A519" ca="1" si="56">IFERROR(INDIRECT("'Прайс-лист общий'!A"&amp;$G456,TRUE),"")</f>
        <v/>
      </c>
      <c r="B456" s="8" t="str">
        <f t="shared" ref="B456:B519" ca="1" si="57">IFERROR(INDIRECT("'Прайс-лист общий'!B"&amp;$G456,TRUE),"")</f>
        <v/>
      </c>
      <c r="C456" s="8" t="str">
        <f t="shared" ref="C456:C519" ca="1" si="58">IFERROR(INDIRECT("'Прайс-лист общий'!p"&amp;$G456,TRUE),"")</f>
        <v/>
      </c>
      <c r="D456" s="276" t="str">
        <f t="shared" ref="D456:D519" ca="1" si="59">IFERROR(INDIRECT("'Прайс-лист общий'!q"&amp;$G456,TRUE),"")</f>
        <v/>
      </c>
      <c r="E456" s="161" t="str">
        <f t="shared" ref="E456:E519" ca="1" si="60">IFERROR(INDIRECT("'Прайс-лист общий'!r"&amp;$G456,TRUE),"")</f>
        <v/>
      </c>
      <c r="F456" s="8" t="str">
        <f t="shared" ref="F456:F519" ca="1" si="61">IFERROR(INDIRECT("'Прайс-лист общий'!f"&amp;$G456,TRUE)*D456,"")</f>
        <v/>
      </c>
      <c r="G456" s="1" t="str">
        <f t="shared" ref="G456:G519" ca="1" si="62">IFERROR(SMALL(H:H,ROW(H450)),"")</f>
        <v/>
      </c>
      <c r="H456" s="1" t="str">
        <f t="shared" ref="H456:H519" ca="1" si="63">IF(INDIRECT("'Прайс-лист общий'!q"&amp;ROW(H457),TRUE)&gt;0,ROW(H457),"")</f>
        <v/>
      </c>
    </row>
    <row r="457" spans="1:8">
      <c r="A457" s="8" t="str">
        <f t="shared" ca="1" si="56"/>
        <v/>
      </c>
      <c r="B457" s="8" t="str">
        <f t="shared" ca="1" si="57"/>
        <v/>
      </c>
      <c r="C457" s="8" t="str">
        <f t="shared" ca="1" si="58"/>
        <v/>
      </c>
      <c r="D457" s="276" t="str">
        <f t="shared" ca="1" si="59"/>
        <v/>
      </c>
      <c r="E457" s="161" t="str">
        <f t="shared" ca="1" si="60"/>
        <v/>
      </c>
      <c r="F457" s="8" t="str">
        <f t="shared" ca="1" si="61"/>
        <v/>
      </c>
      <c r="G457" s="1" t="str">
        <f t="shared" ca="1" si="62"/>
        <v/>
      </c>
      <c r="H457" s="1" t="str">
        <f t="shared" ca="1" si="63"/>
        <v/>
      </c>
    </row>
    <row r="458" spans="1:8">
      <c r="A458" s="8" t="str">
        <f t="shared" ca="1" si="56"/>
        <v/>
      </c>
      <c r="B458" s="8" t="str">
        <f t="shared" ca="1" si="57"/>
        <v/>
      </c>
      <c r="C458" s="8" t="str">
        <f t="shared" ca="1" si="58"/>
        <v/>
      </c>
      <c r="D458" s="276" t="str">
        <f t="shared" ca="1" si="59"/>
        <v/>
      </c>
      <c r="E458" s="161" t="str">
        <f t="shared" ca="1" si="60"/>
        <v/>
      </c>
      <c r="F458" s="8" t="str">
        <f t="shared" ca="1" si="61"/>
        <v/>
      </c>
      <c r="G458" s="1" t="str">
        <f t="shared" ca="1" si="62"/>
        <v/>
      </c>
      <c r="H458" s="1" t="str">
        <f t="shared" ca="1" si="63"/>
        <v/>
      </c>
    </row>
    <row r="459" spans="1:8">
      <c r="A459" s="8" t="str">
        <f t="shared" ca="1" si="56"/>
        <v/>
      </c>
      <c r="B459" s="8" t="str">
        <f t="shared" ca="1" si="57"/>
        <v/>
      </c>
      <c r="C459" s="8" t="str">
        <f t="shared" ca="1" si="58"/>
        <v/>
      </c>
      <c r="D459" s="276" t="str">
        <f t="shared" ca="1" si="59"/>
        <v/>
      </c>
      <c r="E459" s="161" t="str">
        <f t="shared" ca="1" si="60"/>
        <v/>
      </c>
      <c r="F459" s="8" t="str">
        <f t="shared" ca="1" si="61"/>
        <v/>
      </c>
      <c r="G459" s="1" t="str">
        <f t="shared" ca="1" si="62"/>
        <v/>
      </c>
      <c r="H459" s="1" t="str">
        <f t="shared" ca="1" si="63"/>
        <v/>
      </c>
    </row>
    <row r="460" spans="1:8">
      <c r="A460" s="8" t="str">
        <f t="shared" ca="1" si="56"/>
        <v/>
      </c>
      <c r="B460" s="8" t="str">
        <f t="shared" ca="1" si="57"/>
        <v/>
      </c>
      <c r="C460" s="8" t="str">
        <f t="shared" ca="1" si="58"/>
        <v/>
      </c>
      <c r="D460" s="276" t="str">
        <f t="shared" ca="1" si="59"/>
        <v/>
      </c>
      <c r="E460" s="161" t="str">
        <f t="shared" ca="1" si="60"/>
        <v/>
      </c>
      <c r="F460" s="8" t="str">
        <f t="shared" ca="1" si="61"/>
        <v/>
      </c>
      <c r="G460" s="1" t="str">
        <f t="shared" ca="1" si="62"/>
        <v/>
      </c>
      <c r="H460" s="1" t="str">
        <f t="shared" ca="1" si="63"/>
        <v/>
      </c>
    </row>
    <row r="461" spans="1:8">
      <c r="A461" s="8" t="str">
        <f t="shared" ca="1" si="56"/>
        <v/>
      </c>
      <c r="B461" s="8" t="str">
        <f t="shared" ca="1" si="57"/>
        <v/>
      </c>
      <c r="C461" s="8" t="str">
        <f t="shared" ca="1" si="58"/>
        <v/>
      </c>
      <c r="D461" s="276" t="str">
        <f t="shared" ca="1" si="59"/>
        <v/>
      </c>
      <c r="E461" s="161" t="str">
        <f t="shared" ca="1" si="60"/>
        <v/>
      </c>
      <c r="F461" s="8" t="str">
        <f t="shared" ca="1" si="61"/>
        <v/>
      </c>
      <c r="G461" s="1" t="str">
        <f t="shared" ca="1" si="62"/>
        <v/>
      </c>
      <c r="H461" s="1" t="str">
        <f t="shared" ca="1" si="63"/>
        <v/>
      </c>
    </row>
    <row r="462" spans="1:8">
      <c r="A462" s="8" t="str">
        <f t="shared" ca="1" si="56"/>
        <v/>
      </c>
      <c r="B462" s="8" t="str">
        <f t="shared" ca="1" si="57"/>
        <v/>
      </c>
      <c r="C462" s="8" t="str">
        <f t="shared" ca="1" si="58"/>
        <v/>
      </c>
      <c r="D462" s="276" t="str">
        <f t="shared" ca="1" si="59"/>
        <v/>
      </c>
      <c r="E462" s="161" t="str">
        <f t="shared" ca="1" si="60"/>
        <v/>
      </c>
      <c r="F462" s="8" t="str">
        <f t="shared" ca="1" si="61"/>
        <v/>
      </c>
      <c r="G462" s="1" t="str">
        <f t="shared" ca="1" si="62"/>
        <v/>
      </c>
      <c r="H462" s="1" t="str">
        <f t="shared" ca="1" si="63"/>
        <v/>
      </c>
    </row>
    <row r="463" spans="1:8">
      <c r="A463" s="8" t="str">
        <f t="shared" ca="1" si="56"/>
        <v/>
      </c>
      <c r="B463" s="8" t="str">
        <f t="shared" ca="1" si="57"/>
        <v/>
      </c>
      <c r="C463" s="8" t="str">
        <f t="shared" ca="1" si="58"/>
        <v/>
      </c>
      <c r="D463" s="276" t="str">
        <f t="shared" ca="1" si="59"/>
        <v/>
      </c>
      <c r="E463" s="161" t="str">
        <f t="shared" ca="1" si="60"/>
        <v/>
      </c>
      <c r="F463" s="8" t="str">
        <f t="shared" ca="1" si="61"/>
        <v/>
      </c>
      <c r="G463" s="1" t="str">
        <f t="shared" ca="1" si="62"/>
        <v/>
      </c>
      <c r="H463" s="1" t="str">
        <f t="shared" ca="1" si="63"/>
        <v/>
      </c>
    </row>
    <row r="464" spans="1:8">
      <c r="A464" s="8" t="str">
        <f t="shared" ca="1" si="56"/>
        <v/>
      </c>
      <c r="B464" s="8" t="str">
        <f t="shared" ca="1" si="57"/>
        <v/>
      </c>
      <c r="C464" s="8" t="str">
        <f t="shared" ca="1" si="58"/>
        <v/>
      </c>
      <c r="D464" s="276" t="str">
        <f t="shared" ca="1" si="59"/>
        <v/>
      </c>
      <c r="E464" s="161" t="str">
        <f t="shared" ca="1" si="60"/>
        <v/>
      </c>
      <c r="F464" s="8" t="str">
        <f t="shared" ca="1" si="61"/>
        <v/>
      </c>
      <c r="G464" s="1" t="str">
        <f t="shared" ca="1" si="62"/>
        <v/>
      </c>
      <c r="H464" s="1" t="str">
        <f t="shared" ca="1" si="63"/>
        <v/>
      </c>
    </row>
    <row r="465" spans="1:8">
      <c r="A465" s="8" t="str">
        <f t="shared" ca="1" si="56"/>
        <v/>
      </c>
      <c r="B465" s="8" t="str">
        <f t="shared" ca="1" si="57"/>
        <v/>
      </c>
      <c r="C465" s="8" t="str">
        <f t="shared" ca="1" si="58"/>
        <v/>
      </c>
      <c r="D465" s="276" t="str">
        <f t="shared" ca="1" si="59"/>
        <v/>
      </c>
      <c r="E465" s="161" t="str">
        <f t="shared" ca="1" si="60"/>
        <v/>
      </c>
      <c r="F465" s="8" t="str">
        <f t="shared" ca="1" si="61"/>
        <v/>
      </c>
      <c r="G465" s="1" t="str">
        <f t="shared" ca="1" si="62"/>
        <v/>
      </c>
      <c r="H465" s="1" t="str">
        <f t="shared" ca="1" si="63"/>
        <v/>
      </c>
    </row>
    <row r="466" spans="1:8">
      <c r="A466" s="8" t="str">
        <f t="shared" ca="1" si="56"/>
        <v/>
      </c>
      <c r="B466" s="8" t="str">
        <f t="shared" ca="1" si="57"/>
        <v/>
      </c>
      <c r="C466" s="8" t="str">
        <f t="shared" ca="1" si="58"/>
        <v/>
      </c>
      <c r="D466" s="276" t="str">
        <f t="shared" ca="1" si="59"/>
        <v/>
      </c>
      <c r="E466" s="161" t="str">
        <f t="shared" ca="1" si="60"/>
        <v/>
      </c>
      <c r="F466" s="8" t="str">
        <f t="shared" ca="1" si="61"/>
        <v/>
      </c>
      <c r="G466" s="1" t="str">
        <f t="shared" ca="1" si="62"/>
        <v/>
      </c>
      <c r="H466" s="1" t="str">
        <f t="shared" ca="1" si="63"/>
        <v/>
      </c>
    </row>
    <row r="467" spans="1:8">
      <c r="A467" s="8" t="str">
        <f t="shared" ca="1" si="56"/>
        <v/>
      </c>
      <c r="B467" s="8" t="str">
        <f t="shared" ca="1" si="57"/>
        <v/>
      </c>
      <c r="C467" s="8" t="str">
        <f t="shared" ca="1" si="58"/>
        <v/>
      </c>
      <c r="D467" s="276" t="str">
        <f t="shared" ca="1" si="59"/>
        <v/>
      </c>
      <c r="E467" s="161" t="str">
        <f t="shared" ca="1" si="60"/>
        <v/>
      </c>
      <c r="F467" s="8" t="str">
        <f t="shared" ca="1" si="61"/>
        <v/>
      </c>
      <c r="G467" s="1" t="str">
        <f t="shared" ca="1" si="62"/>
        <v/>
      </c>
      <c r="H467" s="1" t="str">
        <f t="shared" ca="1" si="63"/>
        <v/>
      </c>
    </row>
    <row r="468" spans="1:8">
      <c r="A468" s="8" t="str">
        <f t="shared" ca="1" si="56"/>
        <v/>
      </c>
      <c r="B468" s="8" t="str">
        <f t="shared" ca="1" si="57"/>
        <v/>
      </c>
      <c r="C468" s="8" t="str">
        <f t="shared" ca="1" si="58"/>
        <v/>
      </c>
      <c r="D468" s="276" t="str">
        <f t="shared" ca="1" si="59"/>
        <v/>
      </c>
      <c r="E468" s="161" t="str">
        <f t="shared" ca="1" si="60"/>
        <v/>
      </c>
      <c r="F468" s="8" t="str">
        <f t="shared" ca="1" si="61"/>
        <v/>
      </c>
      <c r="G468" s="1" t="str">
        <f t="shared" ca="1" si="62"/>
        <v/>
      </c>
      <c r="H468" s="1" t="str">
        <f t="shared" ca="1" si="63"/>
        <v/>
      </c>
    </row>
    <row r="469" spans="1:8">
      <c r="A469" s="8" t="str">
        <f t="shared" ca="1" si="56"/>
        <v/>
      </c>
      <c r="B469" s="8" t="str">
        <f t="shared" ca="1" si="57"/>
        <v/>
      </c>
      <c r="C469" s="8" t="str">
        <f t="shared" ca="1" si="58"/>
        <v/>
      </c>
      <c r="D469" s="276" t="str">
        <f t="shared" ca="1" si="59"/>
        <v/>
      </c>
      <c r="E469" s="161" t="str">
        <f t="shared" ca="1" si="60"/>
        <v/>
      </c>
      <c r="F469" s="8" t="str">
        <f t="shared" ca="1" si="61"/>
        <v/>
      </c>
      <c r="G469" s="1" t="str">
        <f t="shared" ca="1" si="62"/>
        <v/>
      </c>
      <c r="H469" s="1" t="str">
        <f t="shared" ca="1" si="63"/>
        <v/>
      </c>
    </row>
    <row r="470" spans="1:8">
      <c r="A470" s="8" t="str">
        <f t="shared" ca="1" si="56"/>
        <v/>
      </c>
      <c r="B470" s="8" t="str">
        <f t="shared" ca="1" si="57"/>
        <v/>
      </c>
      <c r="C470" s="8" t="str">
        <f t="shared" ca="1" si="58"/>
        <v/>
      </c>
      <c r="D470" s="276" t="str">
        <f t="shared" ca="1" si="59"/>
        <v/>
      </c>
      <c r="E470" s="161" t="str">
        <f t="shared" ca="1" si="60"/>
        <v/>
      </c>
      <c r="F470" s="8" t="str">
        <f t="shared" ca="1" si="61"/>
        <v/>
      </c>
      <c r="G470" s="1" t="str">
        <f t="shared" ca="1" si="62"/>
        <v/>
      </c>
      <c r="H470" s="1" t="str">
        <f t="shared" ca="1" si="63"/>
        <v/>
      </c>
    </row>
    <row r="471" spans="1:8">
      <c r="A471" s="8" t="str">
        <f t="shared" ca="1" si="56"/>
        <v/>
      </c>
      <c r="B471" s="8" t="str">
        <f t="shared" ca="1" si="57"/>
        <v/>
      </c>
      <c r="C471" s="8" t="str">
        <f t="shared" ca="1" si="58"/>
        <v/>
      </c>
      <c r="D471" s="276" t="str">
        <f t="shared" ca="1" si="59"/>
        <v/>
      </c>
      <c r="E471" s="161" t="str">
        <f t="shared" ca="1" si="60"/>
        <v/>
      </c>
      <c r="F471" s="8" t="str">
        <f t="shared" ca="1" si="61"/>
        <v/>
      </c>
      <c r="G471" s="1" t="str">
        <f t="shared" ca="1" si="62"/>
        <v/>
      </c>
      <c r="H471" s="1" t="str">
        <f t="shared" ca="1" si="63"/>
        <v/>
      </c>
    </row>
    <row r="472" spans="1:8">
      <c r="A472" s="8" t="str">
        <f t="shared" ca="1" si="56"/>
        <v/>
      </c>
      <c r="B472" s="8" t="str">
        <f t="shared" ca="1" si="57"/>
        <v/>
      </c>
      <c r="C472" s="8" t="str">
        <f t="shared" ca="1" si="58"/>
        <v/>
      </c>
      <c r="D472" s="276" t="str">
        <f t="shared" ca="1" si="59"/>
        <v/>
      </c>
      <c r="E472" s="161" t="str">
        <f t="shared" ca="1" si="60"/>
        <v/>
      </c>
      <c r="F472" s="8" t="str">
        <f t="shared" ca="1" si="61"/>
        <v/>
      </c>
      <c r="G472" s="1" t="str">
        <f t="shared" ca="1" si="62"/>
        <v/>
      </c>
      <c r="H472" s="1" t="str">
        <f t="shared" ca="1" si="63"/>
        <v/>
      </c>
    </row>
    <row r="473" spans="1:8">
      <c r="A473" s="8" t="str">
        <f t="shared" ca="1" si="56"/>
        <v/>
      </c>
      <c r="B473" s="8" t="str">
        <f t="shared" ca="1" si="57"/>
        <v/>
      </c>
      <c r="C473" s="8" t="str">
        <f t="shared" ca="1" si="58"/>
        <v/>
      </c>
      <c r="D473" s="276" t="str">
        <f t="shared" ca="1" si="59"/>
        <v/>
      </c>
      <c r="E473" s="161" t="str">
        <f t="shared" ca="1" si="60"/>
        <v/>
      </c>
      <c r="F473" s="8" t="str">
        <f t="shared" ca="1" si="61"/>
        <v/>
      </c>
      <c r="G473" s="1" t="str">
        <f t="shared" ca="1" si="62"/>
        <v/>
      </c>
      <c r="H473" s="1" t="str">
        <f t="shared" ca="1" si="63"/>
        <v/>
      </c>
    </row>
    <row r="474" spans="1:8">
      <c r="A474" s="8" t="str">
        <f t="shared" ca="1" si="56"/>
        <v/>
      </c>
      <c r="B474" s="8" t="str">
        <f t="shared" ca="1" si="57"/>
        <v/>
      </c>
      <c r="C474" s="8" t="str">
        <f t="shared" ca="1" si="58"/>
        <v/>
      </c>
      <c r="D474" s="276" t="str">
        <f t="shared" ca="1" si="59"/>
        <v/>
      </c>
      <c r="E474" s="161" t="str">
        <f t="shared" ca="1" si="60"/>
        <v/>
      </c>
      <c r="F474" s="8" t="str">
        <f t="shared" ca="1" si="61"/>
        <v/>
      </c>
      <c r="G474" s="1" t="str">
        <f t="shared" ca="1" si="62"/>
        <v/>
      </c>
      <c r="H474" s="1" t="str">
        <f t="shared" ca="1" si="63"/>
        <v/>
      </c>
    </row>
    <row r="475" spans="1:8">
      <c r="A475" s="8" t="str">
        <f t="shared" ca="1" si="56"/>
        <v/>
      </c>
      <c r="B475" s="8" t="str">
        <f t="shared" ca="1" si="57"/>
        <v/>
      </c>
      <c r="C475" s="8" t="str">
        <f t="shared" ca="1" si="58"/>
        <v/>
      </c>
      <c r="D475" s="276" t="str">
        <f t="shared" ca="1" si="59"/>
        <v/>
      </c>
      <c r="E475" s="161" t="str">
        <f t="shared" ca="1" si="60"/>
        <v/>
      </c>
      <c r="F475" s="8" t="str">
        <f t="shared" ca="1" si="61"/>
        <v/>
      </c>
      <c r="G475" s="1" t="str">
        <f t="shared" ca="1" si="62"/>
        <v/>
      </c>
      <c r="H475" s="1" t="str">
        <f t="shared" ca="1" si="63"/>
        <v/>
      </c>
    </row>
    <row r="476" spans="1:8">
      <c r="A476" s="8" t="str">
        <f t="shared" ca="1" si="56"/>
        <v/>
      </c>
      <c r="B476" s="8" t="str">
        <f t="shared" ca="1" si="57"/>
        <v/>
      </c>
      <c r="C476" s="8" t="str">
        <f t="shared" ca="1" si="58"/>
        <v/>
      </c>
      <c r="D476" s="276" t="str">
        <f t="shared" ca="1" si="59"/>
        <v/>
      </c>
      <c r="E476" s="161" t="str">
        <f t="shared" ca="1" si="60"/>
        <v/>
      </c>
      <c r="F476" s="8" t="str">
        <f t="shared" ca="1" si="61"/>
        <v/>
      </c>
      <c r="G476" s="1" t="str">
        <f t="shared" ca="1" si="62"/>
        <v/>
      </c>
      <c r="H476" s="1" t="str">
        <f t="shared" ca="1" si="63"/>
        <v/>
      </c>
    </row>
    <row r="477" spans="1:8">
      <c r="A477" s="8" t="str">
        <f t="shared" ca="1" si="56"/>
        <v/>
      </c>
      <c r="B477" s="8" t="str">
        <f t="shared" ca="1" si="57"/>
        <v/>
      </c>
      <c r="C477" s="8" t="str">
        <f t="shared" ca="1" si="58"/>
        <v/>
      </c>
      <c r="D477" s="276" t="str">
        <f t="shared" ca="1" si="59"/>
        <v/>
      </c>
      <c r="E477" s="161" t="str">
        <f t="shared" ca="1" si="60"/>
        <v/>
      </c>
      <c r="F477" s="8" t="str">
        <f t="shared" ca="1" si="61"/>
        <v/>
      </c>
      <c r="G477" s="1" t="str">
        <f t="shared" ca="1" si="62"/>
        <v/>
      </c>
      <c r="H477" s="1" t="str">
        <f t="shared" ca="1" si="63"/>
        <v/>
      </c>
    </row>
    <row r="478" spans="1:8">
      <c r="A478" s="8" t="str">
        <f t="shared" ca="1" si="56"/>
        <v/>
      </c>
      <c r="B478" s="8" t="str">
        <f t="shared" ca="1" si="57"/>
        <v/>
      </c>
      <c r="C478" s="8" t="str">
        <f t="shared" ca="1" si="58"/>
        <v/>
      </c>
      <c r="D478" s="276" t="str">
        <f t="shared" ca="1" si="59"/>
        <v/>
      </c>
      <c r="E478" s="161" t="str">
        <f t="shared" ca="1" si="60"/>
        <v/>
      </c>
      <c r="F478" s="8" t="str">
        <f t="shared" ca="1" si="61"/>
        <v/>
      </c>
      <c r="G478" s="1" t="str">
        <f t="shared" ca="1" si="62"/>
        <v/>
      </c>
      <c r="H478" s="1" t="str">
        <f t="shared" ca="1" si="63"/>
        <v/>
      </c>
    </row>
    <row r="479" spans="1:8">
      <c r="A479" s="8" t="str">
        <f t="shared" ca="1" si="56"/>
        <v/>
      </c>
      <c r="B479" s="8" t="str">
        <f t="shared" ca="1" si="57"/>
        <v/>
      </c>
      <c r="C479" s="8" t="str">
        <f t="shared" ca="1" si="58"/>
        <v/>
      </c>
      <c r="D479" s="276" t="str">
        <f t="shared" ca="1" si="59"/>
        <v/>
      </c>
      <c r="E479" s="161" t="str">
        <f t="shared" ca="1" si="60"/>
        <v/>
      </c>
      <c r="F479" s="8" t="str">
        <f t="shared" ca="1" si="61"/>
        <v/>
      </c>
      <c r="G479" s="1" t="str">
        <f t="shared" ca="1" si="62"/>
        <v/>
      </c>
      <c r="H479" s="1" t="str">
        <f t="shared" ca="1" si="63"/>
        <v/>
      </c>
    </row>
    <row r="480" spans="1:8">
      <c r="A480" s="8" t="str">
        <f t="shared" ca="1" si="56"/>
        <v/>
      </c>
      <c r="B480" s="8" t="str">
        <f t="shared" ca="1" si="57"/>
        <v/>
      </c>
      <c r="C480" s="8" t="str">
        <f t="shared" ca="1" si="58"/>
        <v/>
      </c>
      <c r="D480" s="276" t="str">
        <f t="shared" ca="1" si="59"/>
        <v/>
      </c>
      <c r="E480" s="161" t="str">
        <f t="shared" ca="1" si="60"/>
        <v/>
      </c>
      <c r="F480" s="8" t="str">
        <f t="shared" ca="1" si="61"/>
        <v/>
      </c>
      <c r="G480" s="1" t="str">
        <f t="shared" ca="1" si="62"/>
        <v/>
      </c>
      <c r="H480" s="1" t="str">
        <f t="shared" ca="1" si="63"/>
        <v/>
      </c>
    </row>
    <row r="481" spans="1:8">
      <c r="A481" s="8" t="str">
        <f t="shared" ca="1" si="56"/>
        <v/>
      </c>
      <c r="B481" s="8" t="str">
        <f t="shared" ca="1" si="57"/>
        <v/>
      </c>
      <c r="C481" s="8" t="str">
        <f t="shared" ca="1" si="58"/>
        <v/>
      </c>
      <c r="D481" s="276" t="str">
        <f t="shared" ca="1" si="59"/>
        <v/>
      </c>
      <c r="E481" s="161" t="str">
        <f t="shared" ca="1" si="60"/>
        <v/>
      </c>
      <c r="F481" s="8" t="str">
        <f t="shared" ca="1" si="61"/>
        <v/>
      </c>
      <c r="G481" s="1" t="str">
        <f t="shared" ca="1" si="62"/>
        <v/>
      </c>
      <c r="H481" s="1" t="str">
        <f t="shared" ca="1" si="63"/>
        <v/>
      </c>
    </row>
    <row r="482" spans="1:8">
      <c r="A482" s="8" t="str">
        <f t="shared" ca="1" si="56"/>
        <v/>
      </c>
      <c r="B482" s="8" t="str">
        <f t="shared" ca="1" si="57"/>
        <v/>
      </c>
      <c r="C482" s="8" t="str">
        <f t="shared" ca="1" si="58"/>
        <v/>
      </c>
      <c r="D482" s="276" t="str">
        <f t="shared" ca="1" si="59"/>
        <v/>
      </c>
      <c r="E482" s="161" t="str">
        <f t="shared" ca="1" si="60"/>
        <v/>
      </c>
      <c r="F482" s="8" t="str">
        <f t="shared" ca="1" si="61"/>
        <v/>
      </c>
      <c r="G482" s="1" t="str">
        <f t="shared" ca="1" si="62"/>
        <v/>
      </c>
      <c r="H482" s="1" t="str">
        <f t="shared" ca="1" si="63"/>
        <v/>
      </c>
    </row>
    <row r="483" spans="1:8">
      <c r="A483" s="8" t="str">
        <f t="shared" ca="1" si="56"/>
        <v/>
      </c>
      <c r="B483" s="8" t="str">
        <f t="shared" ca="1" si="57"/>
        <v/>
      </c>
      <c r="C483" s="8" t="str">
        <f t="shared" ca="1" si="58"/>
        <v/>
      </c>
      <c r="D483" s="276" t="str">
        <f t="shared" ca="1" si="59"/>
        <v/>
      </c>
      <c r="E483" s="161" t="str">
        <f t="shared" ca="1" si="60"/>
        <v/>
      </c>
      <c r="F483" s="8" t="str">
        <f t="shared" ca="1" si="61"/>
        <v/>
      </c>
      <c r="G483" s="1" t="str">
        <f t="shared" ca="1" si="62"/>
        <v/>
      </c>
      <c r="H483" s="1" t="str">
        <f t="shared" ca="1" si="63"/>
        <v/>
      </c>
    </row>
    <row r="484" spans="1:8">
      <c r="A484" s="8" t="str">
        <f t="shared" ca="1" si="56"/>
        <v/>
      </c>
      <c r="B484" s="8" t="str">
        <f t="shared" ca="1" si="57"/>
        <v/>
      </c>
      <c r="C484" s="8" t="str">
        <f t="shared" ca="1" si="58"/>
        <v/>
      </c>
      <c r="D484" s="276" t="str">
        <f t="shared" ca="1" si="59"/>
        <v/>
      </c>
      <c r="E484" s="161" t="str">
        <f t="shared" ca="1" si="60"/>
        <v/>
      </c>
      <c r="F484" s="8" t="str">
        <f t="shared" ca="1" si="61"/>
        <v/>
      </c>
      <c r="G484" s="1" t="str">
        <f t="shared" ca="1" si="62"/>
        <v/>
      </c>
      <c r="H484" s="1" t="str">
        <f t="shared" ca="1" si="63"/>
        <v/>
      </c>
    </row>
    <row r="485" spans="1:8">
      <c r="A485" s="8" t="str">
        <f t="shared" ca="1" si="56"/>
        <v/>
      </c>
      <c r="B485" s="8" t="str">
        <f t="shared" ca="1" si="57"/>
        <v/>
      </c>
      <c r="C485" s="8" t="str">
        <f t="shared" ca="1" si="58"/>
        <v/>
      </c>
      <c r="D485" s="276" t="str">
        <f t="shared" ca="1" si="59"/>
        <v/>
      </c>
      <c r="E485" s="161" t="str">
        <f t="shared" ca="1" si="60"/>
        <v/>
      </c>
      <c r="F485" s="8" t="str">
        <f t="shared" ca="1" si="61"/>
        <v/>
      </c>
      <c r="G485" s="1" t="str">
        <f t="shared" ca="1" si="62"/>
        <v/>
      </c>
      <c r="H485" s="1" t="str">
        <f t="shared" ca="1" si="63"/>
        <v/>
      </c>
    </row>
    <row r="486" spans="1:8">
      <c r="A486" s="8" t="str">
        <f t="shared" ca="1" si="56"/>
        <v/>
      </c>
      <c r="B486" s="8" t="str">
        <f t="shared" ca="1" si="57"/>
        <v/>
      </c>
      <c r="C486" s="8" t="str">
        <f t="shared" ca="1" si="58"/>
        <v/>
      </c>
      <c r="D486" s="276" t="str">
        <f t="shared" ca="1" si="59"/>
        <v/>
      </c>
      <c r="E486" s="161" t="str">
        <f t="shared" ca="1" si="60"/>
        <v/>
      </c>
      <c r="F486" s="8" t="str">
        <f t="shared" ca="1" si="61"/>
        <v/>
      </c>
      <c r="G486" s="1" t="str">
        <f t="shared" ca="1" si="62"/>
        <v/>
      </c>
      <c r="H486" s="1" t="str">
        <f t="shared" ca="1" si="63"/>
        <v/>
      </c>
    </row>
    <row r="487" spans="1:8">
      <c r="A487" s="8" t="str">
        <f t="shared" ca="1" si="56"/>
        <v/>
      </c>
      <c r="B487" s="8" t="str">
        <f t="shared" ca="1" si="57"/>
        <v/>
      </c>
      <c r="C487" s="8" t="str">
        <f t="shared" ca="1" si="58"/>
        <v/>
      </c>
      <c r="D487" s="276" t="str">
        <f t="shared" ca="1" si="59"/>
        <v/>
      </c>
      <c r="E487" s="161" t="str">
        <f t="shared" ca="1" si="60"/>
        <v/>
      </c>
      <c r="F487" s="8" t="str">
        <f t="shared" ca="1" si="61"/>
        <v/>
      </c>
      <c r="G487" s="1" t="str">
        <f t="shared" ca="1" si="62"/>
        <v/>
      </c>
      <c r="H487" s="1" t="str">
        <f t="shared" ca="1" si="63"/>
        <v/>
      </c>
    </row>
    <row r="488" spans="1:8">
      <c r="A488" s="8" t="str">
        <f t="shared" ca="1" si="56"/>
        <v/>
      </c>
      <c r="B488" s="8" t="str">
        <f t="shared" ca="1" si="57"/>
        <v/>
      </c>
      <c r="C488" s="8" t="str">
        <f t="shared" ca="1" si="58"/>
        <v/>
      </c>
      <c r="D488" s="276" t="str">
        <f t="shared" ca="1" si="59"/>
        <v/>
      </c>
      <c r="E488" s="161" t="str">
        <f t="shared" ca="1" si="60"/>
        <v/>
      </c>
      <c r="F488" s="8" t="str">
        <f t="shared" ca="1" si="61"/>
        <v/>
      </c>
      <c r="G488" s="1" t="str">
        <f t="shared" ca="1" si="62"/>
        <v/>
      </c>
      <c r="H488" s="1" t="str">
        <f t="shared" ca="1" si="63"/>
        <v/>
      </c>
    </row>
    <row r="489" spans="1:8">
      <c r="A489" s="8" t="str">
        <f t="shared" ca="1" si="56"/>
        <v/>
      </c>
      <c r="B489" s="8" t="str">
        <f t="shared" ca="1" si="57"/>
        <v/>
      </c>
      <c r="C489" s="8" t="str">
        <f t="shared" ca="1" si="58"/>
        <v/>
      </c>
      <c r="D489" s="276" t="str">
        <f t="shared" ca="1" si="59"/>
        <v/>
      </c>
      <c r="E489" s="161" t="str">
        <f t="shared" ca="1" si="60"/>
        <v/>
      </c>
      <c r="F489" s="8" t="str">
        <f t="shared" ca="1" si="61"/>
        <v/>
      </c>
      <c r="G489" s="1" t="str">
        <f t="shared" ca="1" si="62"/>
        <v/>
      </c>
      <c r="H489" s="1" t="str">
        <f t="shared" ca="1" si="63"/>
        <v/>
      </c>
    </row>
    <row r="490" spans="1:8">
      <c r="A490" s="8" t="str">
        <f t="shared" ca="1" si="56"/>
        <v/>
      </c>
      <c r="B490" s="8" t="str">
        <f t="shared" ca="1" si="57"/>
        <v/>
      </c>
      <c r="C490" s="8" t="str">
        <f t="shared" ca="1" si="58"/>
        <v/>
      </c>
      <c r="D490" s="276" t="str">
        <f t="shared" ca="1" si="59"/>
        <v/>
      </c>
      <c r="E490" s="161" t="str">
        <f t="shared" ca="1" si="60"/>
        <v/>
      </c>
      <c r="F490" s="8" t="str">
        <f t="shared" ca="1" si="61"/>
        <v/>
      </c>
      <c r="G490" s="1" t="str">
        <f t="shared" ca="1" si="62"/>
        <v/>
      </c>
      <c r="H490" s="1" t="str">
        <f t="shared" ca="1" si="63"/>
        <v/>
      </c>
    </row>
    <row r="491" spans="1:8">
      <c r="A491" s="8" t="str">
        <f t="shared" ca="1" si="56"/>
        <v/>
      </c>
      <c r="B491" s="8" t="str">
        <f t="shared" ca="1" si="57"/>
        <v/>
      </c>
      <c r="C491" s="8" t="str">
        <f t="shared" ca="1" si="58"/>
        <v/>
      </c>
      <c r="D491" s="276" t="str">
        <f t="shared" ca="1" si="59"/>
        <v/>
      </c>
      <c r="E491" s="161" t="str">
        <f t="shared" ca="1" si="60"/>
        <v/>
      </c>
      <c r="F491" s="8" t="str">
        <f t="shared" ca="1" si="61"/>
        <v/>
      </c>
      <c r="G491" s="1" t="str">
        <f t="shared" ca="1" si="62"/>
        <v/>
      </c>
      <c r="H491" s="1" t="str">
        <f t="shared" ca="1" si="63"/>
        <v/>
      </c>
    </row>
    <row r="492" spans="1:8">
      <c r="A492" s="8" t="str">
        <f t="shared" ca="1" si="56"/>
        <v/>
      </c>
      <c r="B492" s="8" t="str">
        <f t="shared" ca="1" si="57"/>
        <v/>
      </c>
      <c r="C492" s="8" t="str">
        <f t="shared" ca="1" si="58"/>
        <v/>
      </c>
      <c r="D492" s="276" t="str">
        <f t="shared" ca="1" si="59"/>
        <v/>
      </c>
      <c r="E492" s="161" t="str">
        <f t="shared" ca="1" si="60"/>
        <v/>
      </c>
      <c r="F492" s="8" t="str">
        <f t="shared" ca="1" si="61"/>
        <v/>
      </c>
      <c r="G492" s="1" t="str">
        <f t="shared" ca="1" si="62"/>
        <v/>
      </c>
      <c r="H492" s="1" t="str">
        <f t="shared" ca="1" si="63"/>
        <v/>
      </c>
    </row>
    <row r="493" spans="1:8">
      <c r="A493" s="8" t="str">
        <f t="shared" ca="1" si="56"/>
        <v/>
      </c>
      <c r="B493" s="8" t="str">
        <f t="shared" ca="1" si="57"/>
        <v/>
      </c>
      <c r="C493" s="8" t="str">
        <f t="shared" ca="1" si="58"/>
        <v/>
      </c>
      <c r="D493" s="276" t="str">
        <f t="shared" ca="1" si="59"/>
        <v/>
      </c>
      <c r="E493" s="161" t="str">
        <f t="shared" ca="1" si="60"/>
        <v/>
      </c>
      <c r="F493" s="8" t="str">
        <f t="shared" ca="1" si="61"/>
        <v/>
      </c>
      <c r="G493" s="1" t="str">
        <f t="shared" ca="1" si="62"/>
        <v/>
      </c>
      <c r="H493" s="1" t="str">
        <f t="shared" ca="1" si="63"/>
        <v/>
      </c>
    </row>
    <row r="494" spans="1:8">
      <c r="A494" s="8" t="str">
        <f t="shared" ca="1" si="56"/>
        <v/>
      </c>
      <c r="B494" s="8" t="str">
        <f t="shared" ca="1" si="57"/>
        <v/>
      </c>
      <c r="C494" s="8" t="str">
        <f t="shared" ca="1" si="58"/>
        <v/>
      </c>
      <c r="D494" s="276" t="str">
        <f t="shared" ca="1" si="59"/>
        <v/>
      </c>
      <c r="E494" s="161" t="str">
        <f t="shared" ca="1" si="60"/>
        <v/>
      </c>
      <c r="F494" s="8" t="str">
        <f t="shared" ca="1" si="61"/>
        <v/>
      </c>
      <c r="G494" s="1" t="str">
        <f t="shared" ca="1" si="62"/>
        <v/>
      </c>
      <c r="H494" s="1" t="str">
        <f t="shared" ca="1" si="63"/>
        <v/>
      </c>
    </row>
    <row r="495" spans="1:8">
      <c r="A495" s="8" t="str">
        <f t="shared" ca="1" si="56"/>
        <v/>
      </c>
      <c r="B495" s="8" t="str">
        <f t="shared" ca="1" si="57"/>
        <v/>
      </c>
      <c r="C495" s="8" t="str">
        <f t="shared" ca="1" si="58"/>
        <v/>
      </c>
      <c r="D495" s="276" t="str">
        <f t="shared" ca="1" si="59"/>
        <v/>
      </c>
      <c r="E495" s="161" t="str">
        <f t="shared" ca="1" si="60"/>
        <v/>
      </c>
      <c r="F495" s="8" t="str">
        <f t="shared" ca="1" si="61"/>
        <v/>
      </c>
      <c r="G495" s="1" t="str">
        <f t="shared" ca="1" si="62"/>
        <v/>
      </c>
      <c r="H495" s="1" t="str">
        <f t="shared" ca="1" si="63"/>
        <v/>
      </c>
    </row>
    <row r="496" spans="1:8">
      <c r="A496" s="8" t="str">
        <f t="shared" ca="1" si="56"/>
        <v/>
      </c>
      <c r="B496" s="8" t="str">
        <f t="shared" ca="1" si="57"/>
        <v/>
      </c>
      <c r="C496" s="8" t="str">
        <f t="shared" ca="1" si="58"/>
        <v/>
      </c>
      <c r="D496" s="276" t="str">
        <f t="shared" ca="1" si="59"/>
        <v/>
      </c>
      <c r="E496" s="161" t="str">
        <f t="shared" ca="1" si="60"/>
        <v/>
      </c>
      <c r="F496" s="8" t="str">
        <f t="shared" ca="1" si="61"/>
        <v/>
      </c>
      <c r="G496" s="1" t="str">
        <f t="shared" ca="1" si="62"/>
        <v/>
      </c>
      <c r="H496" s="1" t="str">
        <f t="shared" ca="1" si="63"/>
        <v/>
      </c>
    </row>
    <row r="497" spans="1:8">
      <c r="A497" s="8" t="str">
        <f t="shared" ca="1" si="56"/>
        <v/>
      </c>
      <c r="B497" s="8" t="str">
        <f t="shared" ca="1" si="57"/>
        <v/>
      </c>
      <c r="C497" s="8" t="str">
        <f t="shared" ca="1" si="58"/>
        <v/>
      </c>
      <c r="D497" s="276" t="str">
        <f t="shared" ca="1" si="59"/>
        <v/>
      </c>
      <c r="E497" s="161" t="str">
        <f t="shared" ca="1" si="60"/>
        <v/>
      </c>
      <c r="F497" s="8" t="str">
        <f t="shared" ca="1" si="61"/>
        <v/>
      </c>
      <c r="G497" s="1" t="str">
        <f t="shared" ca="1" si="62"/>
        <v/>
      </c>
      <c r="H497" s="1" t="str">
        <f t="shared" ca="1" si="63"/>
        <v/>
      </c>
    </row>
    <row r="498" spans="1:8">
      <c r="A498" s="8" t="str">
        <f t="shared" ca="1" si="56"/>
        <v/>
      </c>
      <c r="B498" s="8" t="str">
        <f t="shared" ca="1" si="57"/>
        <v/>
      </c>
      <c r="C498" s="8" t="str">
        <f t="shared" ca="1" si="58"/>
        <v/>
      </c>
      <c r="D498" s="276" t="str">
        <f t="shared" ca="1" si="59"/>
        <v/>
      </c>
      <c r="E498" s="161" t="str">
        <f t="shared" ca="1" si="60"/>
        <v/>
      </c>
      <c r="F498" s="8" t="str">
        <f t="shared" ca="1" si="61"/>
        <v/>
      </c>
      <c r="G498" s="1" t="str">
        <f t="shared" ca="1" si="62"/>
        <v/>
      </c>
      <c r="H498" s="1" t="str">
        <f t="shared" ca="1" si="63"/>
        <v/>
      </c>
    </row>
    <row r="499" spans="1:8">
      <c r="A499" s="8" t="str">
        <f t="shared" ca="1" si="56"/>
        <v/>
      </c>
      <c r="B499" s="8" t="str">
        <f t="shared" ca="1" si="57"/>
        <v/>
      </c>
      <c r="C499" s="8" t="str">
        <f t="shared" ca="1" si="58"/>
        <v/>
      </c>
      <c r="D499" s="276" t="str">
        <f t="shared" ca="1" si="59"/>
        <v/>
      </c>
      <c r="E499" s="161" t="str">
        <f t="shared" ca="1" si="60"/>
        <v/>
      </c>
      <c r="F499" s="8" t="str">
        <f t="shared" ca="1" si="61"/>
        <v/>
      </c>
      <c r="G499" s="1" t="str">
        <f t="shared" ca="1" si="62"/>
        <v/>
      </c>
      <c r="H499" s="1" t="str">
        <f t="shared" ca="1" si="63"/>
        <v/>
      </c>
    </row>
    <row r="500" spans="1:8">
      <c r="A500" s="8" t="str">
        <f t="shared" ca="1" si="56"/>
        <v/>
      </c>
      <c r="B500" s="8" t="str">
        <f t="shared" ca="1" si="57"/>
        <v/>
      </c>
      <c r="C500" s="8" t="str">
        <f t="shared" ca="1" si="58"/>
        <v/>
      </c>
      <c r="D500" s="276" t="str">
        <f t="shared" ca="1" si="59"/>
        <v/>
      </c>
      <c r="E500" s="161" t="str">
        <f t="shared" ca="1" si="60"/>
        <v/>
      </c>
      <c r="F500" s="8" t="str">
        <f t="shared" ca="1" si="61"/>
        <v/>
      </c>
      <c r="G500" s="1" t="str">
        <f t="shared" ca="1" si="62"/>
        <v/>
      </c>
      <c r="H500" s="1" t="str">
        <f t="shared" ca="1" si="63"/>
        <v/>
      </c>
    </row>
    <row r="501" spans="1:8">
      <c r="A501" s="8" t="str">
        <f t="shared" ca="1" si="56"/>
        <v/>
      </c>
      <c r="B501" s="8" t="str">
        <f t="shared" ca="1" si="57"/>
        <v/>
      </c>
      <c r="C501" s="8" t="str">
        <f t="shared" ca="1" si="58"/>
        <v/>
      </c>
      <c r="D501" s="276" t="str">
        <f t="shared" ca="1" si="59"/>
        <v/>
      </c>
      <c r="E501" s="161" t="str">
        <f t="shared" ca="1" si="60"/>
        <v/>
      </c>
      <c r="F501" s="8" t="str">
        <f t="shared" ca="1" si="61"/>
        <v/>
      </c>
      <c r="G501" s="1" t="str">
        <f t="shared" ca="1" si="62"/>
        <v/>
      </c>
      <c r="H501" s="1" t="str">
        <f t="shared" ca="1" si="63"/>
        <v/>
      </c>
    </row>
    <row r="502" spans="1:8">
      <c r="A502" s="8" t="str">
        <f t="shared" ca="1" si="56"/>
        <v/>
      </c>
      <c r="B502" s="8" t="str">
        <f t="shared" ca="1" si="57"/>
        <v/>
      </c>
      <c r="C502" s="8" t="str">
        <f t="shared" ca="1" si="58"/>
        <v/>
      </c>
      <c r="D502" s="276" t="str">
        <f t="shared" ca="1" si="59"/>
        <v/>
      </c>
      <c r="E502" s="161" t="str">
        <f t="shared" ca="1" si="60"/>
        <v/>
      </c>
      <c r="F502" s="8" t="str">
        <f t="shared" ca="1" si="61"/>
        <v/>
      </c>
      <c r="G502" s="1" t="str">
        <f t="shared" ca="1" si="62"/>
        <v/>
      </c>
      <c r="H502" s="1" t="str">
        <f t="shared" ca="1" si="63"/>
        <v/>
      </c>
    </row>
    <row r="503" spans="1:8">
      <c r="A503" s="8" t="str">
        <f t="shared" ca="1" si="56"/>
        <v/>
      </c>
      <c r="B503" s="8" t="str">
        <f t="shared" ca="1" si="57"/>
        <v/>
      </c>
      <c r="C503" s="8" t="str">
        <f t="shared" ca="1" si="58"/>
        <v/>
      </c>
      <c r="D503" s="276" t="str">
        <f t="shared" ca="1" si="59"/>
        <v/>
      </c>
      <c r="E503" s="161" t="str">
        <f t="shared" ca="1" si="60"/>
        <v/>
      </c>
      <c r="F503" s="8" t="str">
        <f t="shared" ca="1" si="61"/>
        <v/>
      </c>
      <c r="G503" s="1" t="str">
        <f t="shared" ca="1" si="62"/>
        <v/>
      </c>
      <c r="H503" s="1" t="str">
        <f t="shared" ca="1" si="63"/>
        <v/>
      </c>
    </row>
    <row r="504" spans="1:8">
      <c r="A504" s="8" t="str">
        <f t="shared" ca="1" si="56"/>
        <v/>
      </c>
      <c r="B504" s="8" t="str">
        <f t="shared" ca="1" si="57"/>
        <v/>
      </c>
      <c r="C504" s="8" t="str">
        <f t="shared" ca="1" si="58"/>
        <v/>
      </c>
      <c r="D504" s="276" t="str">
        <f t="shared" ca="1" si="59"/>
        <v/>
      </c>
      <c r="E504" s="161" t="str">
        <f t="shared" ca="1" si="60"/>
        <v/>
      </c>
      <c r="F504" s="8" t="str">
        <f t="shared" ca="1" si="61"/>
        <v/>
      </c>
      <c r="G504" s="1" t="str">
        <f t="shared" ca="1" si="62"/>
        <v/>
      </c>
      <c r="H504" s="1" t="str">
        <f t="shared" ca="1" si="63"/>
        <v/>
      </c>
    </row>
    <row r="505" spans="1:8">
      <c r="A505" s="8" t="str">
        <f t="shared" ca="1" si="56"/>
        <v/>
      </c>
      <c r="B505" s="8" t="str">
        <f t="shared" ca="1" si="57"/>
        <v/>
      </c>
      <c r="C505" s="8" t="str">
        <f t="shared" ca="1" si="58"/>
        <v/>
      </c>
      <c r="D505" s="276" t="str">
        <f t="shared" ca="1" si="59"/>
        <v/>
      </c>
      <c r="E505" s="161" t="str">
        <f t="shared" ca="1" si="60"/>
        <v/>
      </c>
      <c r="F505" s="8" t="str">
        <f t="shared" ca="1" si="61"/>
        <v/>
      </c>
      <c r="G505" s="1" t="str">
        <f t="shared" ca="1" si="62"/>
        <v/>
      </c>
      <c r="H505" s="1" t="str">
        <f t="shared" ca="1" si="63"/>
        <v/>
      </c>
    </row>
    <row r="506" spans="1:8">
      <c r="A506" s="8" t="str">
        <f t="shared" ca="1" si="56"/>
        <v/>
      </c>
      <c r="B506" s="8" t="str">
        <f t="shared" ca="1" si="57"/>
        <v/>
      </c>
      <c r="C506" s="8" t="str">
        <f t="shared" ca="1" si="58"/>
        <v/>
      </c>
      <c r="D506" s="276" t="str">
        <f t="shared" ca="1" si="59"/>
        <v/>
      </c>
      <c r="E506" s="161" t="str">
        <f t="shared" ca="1" si="60"/>
        <v/>
      </c>
      <c r="F506" s="8" t="str">
        <f t="shared" ca="1" si="61"/>
        <v/>
      </c>
      <c r="G506" s="1" t="str">
        <f t="shared" ca="1" si="62"/>
        <v/>
      </c>
      <c r="H506" s="1" t="str">
        <f t="shared" ca="1" si="63"/>
        <v/>
      </c>
    </row>
    <row r="507" spans="1:8">
      <c r="A507" s="8" t="str">
        <f t="shared" ca="1" si="56"/>
        <v/>
      </c>
      <c r="B507" s="8" t="str">
        <f t="shared" ca="1" si="57"/>
        <v/>
      </c>
      <c r="C507" s="8" t="str">
        <f t="shared" ca="1" si="58"/>
        <v/>
      </c>
      <c r="D507" s="276" t="str">
        <f t="shared" ca="1" si="59"/>
        <v/>
      </c>
      <c r="E507" s="161" t="str">
        <f t="shared" ca="1" si="60"/>
        <v/>
      </c>
      <c r="F507" s="8" t="str">
        <f t="shared" ca="1" si="61"/>
        <v/>
      </c>
      <c r="G507" s="1" t="str">
        <f t="shared" ca="1" si="62"/>
        <v/>
      </c>
      <c r="H507" s="1" t="str">
        <f t="shared" ca="1" si="63"/>
        <v/>
      </c>
    </row>
    <row r="508" spans="1:8">
      <c r="A508" s="8" t="str">
        <f t="shared" ca="1" si="56"/>
        <v/>
      </c>
      <c r="B508" s="8" t="str">
        <f t="shared" ca="1" si="57"/>
        <v/>
      </c>
      <c r="C508" s="8" t="str">
        <f t="shared" ca="1" si="58"/>
        <v/>
      </c>
      <c r="D508" s="276" t="str">
        <f t="shared" ca="1" si="59"/>
        <v/>
      </c>
      <c r="E508" s="161" t="str">
        <f t="shared" ca="1" si="60"/>
        <v/>
      </c>
      <c r="F508" s="8" t="str">
        <f t="shared" ca="1" si="61"/>
        <v/>
      </c>
      <c r="G508" s="1" t="str">
        <f t="shared" ca="1" si="62"/>
        <v/>
      </c>
      <c r="H508" s="1" t="str">
        <f t="shared" ca="1" si="63"/>
        <v/>
      </c>
    </row>
    <row r="509" spans="1:8">
      <c r="A509" s="8" t="str">
        <f t="shared" ca="1" si="56"/>
        <v/>
      </c>
      <c r="B509" s="8" t="str">
        <f t="shared" ca="1" si="57"/>
        <v/>
      </c>
      <c r="C509" s="8" t="str">
        <f t="shared" ca="1" si="58"/>
        <v/>
      </c>
      <c r="D509" s="276" t="str">
        <f t="shared" ca="1" si="59"/>
        <v/>
      </c>
      <c r="E509" s="161" t="str">
        <f t="shared" ca="1" si="60"/>
        <v/>
      </c>
      <c r="F509" s="8" t="str">
        <f t="shared" ca="1" si="61"/>
        <v/>
      </c>
      <c r="G509" s="1" t="str">
        <f t="shared" ca="1" si="62"/>
        <v/>
      </c>
      <c r="H509" s="1" t="str">
        <f t="shared" ca="1" si="63"/>
        <v/>
      </c>
    </row>
    <row r="510" spans="1:8">
      <c r="A510" s="8" t="str">
        <f t="shared" ca="1" si="56"/>
        <v/>
      </c>
      <c r="B510" s="8" t="str">
        <f t="shared" ca="1" si="57"/>
        <v/>
      </c>
      <c r="C510" s="8" t="str">
        <f t="shared" ca="1" si="58"/>
        <v/>
      </c>
      <c r="D510" s="276" t="str">
        <f t="shared" ca="1" si="59"/>
        <v/>
      </c>
      <c r="E510" s="161" t="str">
        <f t="shared" ca="1" si="60"/>
        <v/>
      </c>
      <c r="F510" s="8" t="str">
        <f t="shared" ca="1" si="61"/>
        <v/>
      </c>
      <c r="G510" s="1" t="str">
        <f t="shared" ca="1" si="62"/>
        <v/>
      </c>
      <c r="H510" s="1" t="str">
        <f t="shared" ca="1" si="63"/>
        <v/>
      </c>
    </row>
    <row r="511" spans="1:8">
      <c r="A511" s="8" t="str">
        <f t="shared" ca="1" si="56"/>
        <v/>
      </c>
      <c r="B511" s="8" t="str">
        <f t="shared" ca="1" si="57"/>
        <v/>
      </c>
      <c r="C511" s="8" t="str">
        <f t="shared" ca="1" si="58"/>
        <v/>
      </c>
      <c r="D511" s="276" t="str">
        <f t="shared" ca="1" si="59"/>
        <v/>
      </c>
      <c r="E511" s="161" t="str">
        <f t="shared" ca="1" si="60"/>
        <v/>
      </c>
      <c r="F511" s="8" t="str">
        <f t="shared" ca="1" si="61"/>
        <v/>
      </c>
      <c r="G511" s="1" t="str">
        <f t="shared" ca="1" si="62"/>
        <v/>
      </c>
      <c r="H511" s="1" t="str">
        <f t="shared" ca="1" si="63"/>
        <v/>
      </c>
    </row>
    <row r="512" spans="1:8">
      <c r="A512" s="8" t="str">
        <f t="shared" ca="1" si="56"/>
        <v/>
      </c>
      <c r="B512" s="8" t="str">
        <f t="shared" ca="1" si="57"/>
        <v/>
      </c>
      <c r="C512" s="8" t="str">
        <f t="shared" ca="1" si="58"/>
        <v/>
      </c>
      <c r="D512" s="276" t="str">
        <f t="shared" ca="1" si="59"/>
        <v/>
      </c>
      <c r="E512" s="161" t="str">
        <f t="shared" ca="1" si="60"/>
        <v/>
      </c>
      <c r="F512" s="8" t="str">
        <f t="shared" ca="1" si="61"/>
        <v/>
      </c>
      <c r="G512" s="1" t="str">
        <f t="shared" ca="1" si="62"/>
        <v/>
      </c>
      <c r="H512" s="1" t="str">
        <f t="shared" ca="1" si="63"/>
        <v/>
      </c>
    </row>
    <row r="513" spans="1:8">
      <c r="A513" s="8" t="str">
        <f t="shared" ca="1" si="56"/>
        <v/>
      </c>
      <c r="B513" s="8" t="str">
        <f t="shared" ca="1" si="57"/>
        <v/>
      </c>
      <c r="C513" s="8" t="str">
        <f t="shared" ca="1" si="58"/>
        <v/>
      </c>
      <c r="D513" s="276" t="str">
        <f t="shared" ca="1" si="59"/>
        <v/>
      </c>
      <c r="E513" s="161" t="str">
        <f t="shared" ca="1" si="60"/>
        <v/>
      </c>
      <c r="F513" s="8" t="str">
        <f t="shared" ca="1" si="61"/>
        <v/>
      </c>
      <c r="G513" s="1" t="str">
        <f t="shared" ca="1" si="62"/>
        <v/>
      </c>
      <c r="H513" s="1" t="str">
        <f t="shared" ca="1" si="63"/>
        <v/>
      </c>
    </row>
    <row r="514" spans="1:8">
      <c r="A514" s="8" t="str">
        <f t="shared" ca="1" si="56"/>
        <v/>
      </c>
      <c r="B514" s="8" t="str">
        <f t="shared" ca="1" si="57"/>
        <v/>
      </c>
      <c r="C514" s="8" t="str">
        <f t="shared" ca="1" si="58"/>
        <v/>
      </c>
      <c r="D514" s="276" t="str">
        <f t="shared" ca="1" si="59"/>
        <v/>
      </c>
      <c r="E514" s="161" t="str">
        <f t="shared" ca="1" si="60"/>
        <v/>
      </c>
      <c r="F514" s="8" t="str">
        <f t="shared" ca="1" si="61"/>
        <v/>
      </c>
      <c r="G514" s="1" t="str">
        <f t="shared" ca="1" si="62"/>
        <v/>
      </c>
      <c r="H514" s="1" t="str">
        <f t="shared" ca="1" si="63"/>
        <v/>
      </c>
    </row>
    <row r="515" spans="1:8">
      <c r="A515" s="8" t="str">
        <f t="shared" ca="1" si="56"/>
        <v/>
      </c>
      <c r="B515" s="8" t="str">
        <f t="shared" ca="1" si="57"/>
        <v/>
      </c>
      <c r="C515" s="8" t="str">
        <f t="shared" ca="1" si="58"/>
        <v/>
      </c>
      <c r="D515" s="276" t="str">
        <f t="shared" ca="1" si="59"/>
        <v/>
      </c>
      <c r="E515" s="161" t="str">
        <f t="shared" ca="1" si="60"/>
        <v/>
      </c>
      <c r="F515" s="8" t="str">
        <f t="shared" ca="1" si="61"/>
        <v/>
      </c>
      <c r="G515" s="1" t="str">
        <f t="shared" ca="1" si="62"/>
        <v/>
      </c>
      <c r="H515" s="1" t="str">
        <f t="shared" ca="1" si="63"/>
        <v/>
      </c>
    </row>
    <row r="516" spans="1:8">
      <c r="A516" s="8" t="str">
        <f t="shared" ca="1" si="56"/>
        <v/>
      </c>
      <c r="B516" s="8" t="str">
        <f t="shared" ca="1" si="57"/>
        <v/>
      </c>
      <c r="C516" s="8" t="str">
        <f t="shared" ca="1" si="58"/>
        <v/>
      </c>
      <c r="D516" s="276" t="str">
        <f t="shared" ca="1" si="59"/>
        <v/>
      </c>
      <c r="E516" s="161" t="str">
        <f t="shared" ca="1" si="60"/>
        <v/>
      </c>
      <c r="F516" s="8" t="str">
        <f t="shared" ca="1" si="61"/>
        <v/>
      </c>
      <c r="G516" s="1" t="str">
        <f t="shared" ca="1" si="62"/>
        <v/>
      </c>
      <c r="H516" s="1" t="str">
        <f t="shared" ca="1" si="63"/>
        <v/>
      </c>
    </row>
    <row r="517" spans="1:8">
      <c r="A517" s="8" t="str">
        <f t="shared" ca="1" si="56"/>
        <v/>
      </c>
      <c r="B517" s="8" t="str">
        <f t="shared" ca="1" si="57"/>
        <v/>
      </c>
      <c r="C517" s="8" t="str">
        <f t="shared" ca="1" si="58"/>
        <v/>
      </c>
      <c r="D517" s="276" t="str">
        <f t="shared" ca="1" si="59"/>
        <v/>
      </c>
      <c r="E517" s="161" t="str">
        <f t="shared" ca="1" si="60"/>
        <v/>
      </c>
      <c r="F517" s="8" t="str">
        <f t="shared" ca="1" si="61"/>
        <v/>
      </c>
      <c r="G517" s="1" t="str">
        <f t="shared" ca="1" si="62"/>
        <v/>
      </c>
      <c r="H517" s="1" t="str">
        <f t="shared" ca="1" si="63"/>
        <v/>
      </c>
    </row>
    <row r="518" spans="1:8">
      <c r="A518" s="8" t="str">
        <f t="shared" ca="1" si="56"/>
        <v/>
      </c>
      <c r="B518" s="8" t="str">
        <f t="shared" ca="1" si="57"/>
        <v/>
      </c>
      <c r="C518" s="8" t="str">
        <f t="shared" ca="1" si="58"/>
        <v/>
      </c>
      <c r="D518" s="276" t="str">
        <f t="shared" ca="1" si="59"/>
        <v/>
      </c>
      <c r="E518" s="161" t="str">
        <f t="shared" ca="1" si="60"/>
        <v/>
      </c>
      <c r="F518" s="8" t="str">
        <f t="shared" ca="1" si="61"/>
        <v/>
      </c>
      <c r="G518" s="1" t="str">
        <f t="shared" ca="1" si="62"/>
        <v/>
      </c>
      <c r="H518" s="1" t="str">
        <f t="shared" ca="1" si="63"/>
        <v/>
      </c>
    </row>
    <row r="519" spans="1:8">
      <c r="A519" s="8" t="str">
        <f t="shared" ca="1" si="56"/>
        <v/>
      </c>
      <c r="B519" s="8" t="str">
        <f t="shared" ca="1" si="57"/>
        <v/>
      </c>
      <c r="C519" s="8" t="str">
        <f t="shared" ca="1" si="58"/>
        <v/>
      </c>
      <c r="D519" s="276" t="str">
        <f t="shared" ca="1" si="59"/>
        <v/>
      </c>
      <c r="E519" s="161" t="str">
        <f t="shared" ca="1" si="60"/>
        <v/>
      </c>
      <c r="F519" s="8" t="str">
        <f t="shared" ca="1" si="61"/>
        <v/>
      </c>
      <c r="G519" s="1" t="str">
        <f t="shared" ca="1" si="62"/>
        <v/>
      </c>
      <c r="H519" s="1" t="str">
        <f t="shared" ca="1" si="63"/>
        <v/>
      </c>
    </row>
    <row r="520" spans="1:8">
      <c r="A520" s="8" t="str">
        <f t="shared" ref="A520:A583" ca="1" si="64">IFERROR(INDIRECT("'Прайс-лист общий'!A"&amp;$G520,TRUE),"")</f>
        <v/>
      </c>
      <c r="B520" s="8" t="str">
        <f t="shared" ref="B520:B583" ca="1" si="65">IFERROR(INDIRECT("'Прайс-лист общий'!B"&amp;$G520,TRUE),"")</f>
        <v/>
      </c>
      <c r="C520" s="8" t="str">
        <f t="shared" ref="C520:C583" ca="1" si="66">IFERROR(INDIRECT("'Прайс-лист общий'!p"&amp;$G520,TRUE),"")</f>
        <v/>
      </c>
      <c r="D520" s="276" t="str">
        <f t="shared" ref="D520:D583" ca="1" si="67">IFERROR(INDIRECT("'Прайс-лист общий'!q"&amp;$G520,TRUE),"")</f>
        <v/>
      </c>
      <c r="E520" s="161" t="str">
        <f t="shared" ref="E520:E583" ca="1" si="68">IFERROR(INDIRECT("'Прайс-лист общий'!r"&amp;$G520,TRUE),"")</f>
        <v/>
      </c>
      <c r="F520" s="8" t="str">
        <f t="shared" ref="F520:F583" ca="1" si="69">IFERROR(INDIRECT("'Прайс-лист общий'!f"&amp;$G520,TRUE)*D520,"")</f>
        <v/>
      </c>
      <c r="G520" s="1" t="str">
        <f t="shared" ref="G520:G583" ca="1" si="70">IFERROR(SMALL(H:H,ROW(H514)),"")</f>
        <v/>
      </c>
      <c r="H520" s="1" t="str">
        <f t="shared" ref="H520:H583" ca="1" si="71">IF(INDIRECT("'Прайс-лист общий'!q"&amp;ROW(H521),TRUE)&gt;0,ROW(H521),"")</f>
        <v/>
      </c>
    </row>
    <row r="521" spans="1:8">
      <c r="A521" s="8" t="str">
        <f t="shared" ca="1" si="64"/>
        <v/>
      </c>
      <c r="B521" s="8" t="str">
        <f t="shared" ca="1" si="65"/>
        <v/>
      </c>
      <c r="C521" s="8" t="str">
        <f t="shared" ca="1" si="66"/>
        <v/>
      </c>
      <c r="D521" s="276" t="str">
        <f t="shared" ca="1" si="67"/>
        <v/>
      </c>
      <c r="E521" s="161" t="str">
        <f t="shared" ca="1" si="68"/>
        <v/>
      </c>
      <c r="F521" s="8" t="str">
        <f t="shared" ca="1" si="69"/>
        <v/>
      </c>
      <c r="G521" s="1" t="str">
        <f t="shared" ca="1" si="70"/>
        <v/>
      </c>
      <c r="H521" s="1" t="str">
        <f t="shared" ca="1" si="71"/>
        <v/>
      </c>
    </row>
    <row r="522" spans="1:8">
      <c r="A522" s="8" t="str">
        <f t="shared" ca="1" si="64"/>
        <v/>
      </c>
      <c r="B522" s="8" t="str">
        <f t="shared" ca="1" si="65"/>
        <v/>
      </c>
      <c r="C522" s="8" t="str">
        <f t="shared" ca="1" si="66"/>
        <v/>
      </c>
      <c r="D522" s="276" t="str">
        <f t="shared" ca="1" si="67"/>
        <v/>
      </c>
      <c r="E522" s="161" t="str">
        <f t="shared" ca="1" si="68"/>
        <v/>
      </c>
      <c r="F522" s="8" t="str">
        <f t="shared" ca="1" si="69"/>
        <v/>
      </c>
      <c r="G522" s="1" t="str">
        <f t="shared" ca="1" si="70"/>
        <v/>
      </c>
      <c r="H522" s="1" t="str">
        <f t="shared" ca="1" si="71"/>
        <v/>
      </c>
    </row>
    <row r="523" spans="1:8">
      <c r="A523" s="8" t="str">
        <f t="shared" ca="1" si="64"/>
        <v/>
      </c>
      <c r="B523" s="8" t="str">
        <f t="shared" ca="1" si="65"/>
        <v/>
      </c>
      <c r="C523" s="8" t="str">
        <f t="shared" ca="1" si="66"/>
        <v/>
      </c>
      <c r="D523" s="276" t="str">
        <f t="shared" ca="1" si="67"/>
        <v/>
      </c>
      <c r="E523" s="161" t="str">
        <f t="shared" ca="1" si="68"/>
        <v/>
      </c>
      <c r="F523" s="8" t="str">
        <f t="shared" ca="1" si="69"/>
        <v/>
      </c>
      <c r="G523" s="1" t="str">
        <f t="shared" ca="1" si="70"/>
        <v/>
      </c>
      <c r="H523" s="1" t="str">
        <f t="shared" ca="1" si="71"/>
        <v/>
      </c>
    </row>
    <row r="524" spans="1:8">
      <c r="A524" s="8" t="str">
        <f t="shared" ca="1" si="64"/>
        <v/>
      </c>
      <c r="B524" s="8" t="str">
        <f t="shared" ca="1" si="65"/>
        <v/>
      </c>
      <c r="C524" s="8" t="str">
        <f t="shared" ca="1" si="66"/>
        <v/>
      </c>
      <c r="D524" s="276" t="str">
        <f t="shared" ca="1" si="67"/>
        <v/>
      </c>
      <c r="E524" s="161" t="str">
        <f t="shared" ca="1" si="68"/>
        <v/>
      </c>
      <c r="F524" s="8" t="str">
        <f t="shared" ca="1" si="69"/>
        <v/>
      </c>
      <c r="G524" s="1" t="str">
        <f t="shared" ca="1" si="70"/>
        <v/>
      </c>
      <c r="H524" s="1" t="str">
        <f t="shared" ca="1" si="71"/>
        <v/>
      </c>
    </row>
    <row r="525" spans="1:8">
      <c r="A525" s="8" t="str">
        <f t="shared" ca="1" si="64"/>
        <v/>
      </c>
      <c r="B525" s="8" t="str">
        <f t="shared" ca="1" si="65"/>
        <v/>
      </c>
      <c r="C525" s="8" t="str">
        <f t="shared" ca="1" si="66"/>
        <v/>
      </c>
      <c r="D525" s="276" t="str">
        <f t="shared" ca="1" si="67"/>
        <v/>
      </c>
      <c r="E525" s="161" t="str">
        <f t="shared" ca="1" si="68"/>
        <v/>
      </c>
      <c r="F525" s="8" t="str">
        <f t="shared" ca="1" si="69"/>
        <v/>
      </c>
      <c r="G525" s="1" t="str">
        <f t="shared" ca="1" si="70"/>
        <v/>
      </c>
      <c r="H525" s="1" t="str">
        <f t="shared" ca="1" si="71"/>
        <v/>
      </c>
    </row>
    <row r="526" spans="1:8">
      <c r="A526" s="8" t="str">
        <f t="shared" ca="1" si="64"/>
        <v/>
      </c>
      <c r="B526" s="8" t="str">
        <f t="shared" ca="1" si="65"/>
        <v/>
      </c>
      <c r="C526" s="8" t="str">
        <f t="shared" ca="1" si="66"/>
        <v/>
      </c>
      <c r="D526" s="276" t="str">
        <f t="shared" ca="1" si="67"/>
        <v/>
      </c>
      <c r="E526" s="161" t="str">
        <f t="shared" ca="1" si="68"/>
        <v/>
      </c>
      <c r="F526" s="8" t="str">
        <f t="shared" ca="1" si="69"/>
        <v/>
      </c>
      <c r="G526" s="1" t="str">
        <f t="shared" ca="1" si="70"/>
        <v/>
      </c>
      <c r="H526" s="1" t="str">
        <f t="shared" ca="1" si="71"/>
        <v/>
      </c>
    </row>
    <row r="527" spans="1:8">
      <c r="A527" s="8" t="str">
        <f t="shared" ca="1" si="64"/>
        <v/>
      </c>
      <c r="B527" s="8" t="str">
        <f t="shared" ca="1" si="65"/>
        <v/>
      </c>
      <c r="C527" s="8" t="str">
        <f t="shared" ca="1" si="66"/>
        <v/>
      </c>
      <c r="D527" s="276" t="str">
        <f t="shared" ca="1" si="67"/>
        <v/>
      </c>
      <c r="E527" s="161" t="str">
        <f t="shared" ca="1" si="68"/>
        <v/>
      </c>
      <c r="F527" s="8" t="str">
        <f t="shared" ca="1" si="69"/>
        <v/>
      </c>
      <c r="G527" s="1" t="str">
        <f t="shared" ca="1" si="70"/>
        <v/>
      </c>
      <c r="H527" s="1" t="str">
        <f t="shared" ca="1" si="71"/>
        <v/>
      </c>
    </row>
    <row r="528" spans="1:8">
      <c r="A528" s="8" t="str">
        <f t="shared" ca="1" si="64"/>
        <v/>
      </c>
      <c r="B528" s="8" t="str">
        <f t="shared" ca="1" si="65"/>
        <v/>
      </c>
      <c r="C528" s="8" t="str">
        <f t="shared" ca="1" si="66"/>
        <v/>
      </c>
      <c r="D528" s="276" t="str">
        <f t="shared" ca="1" si="67"/>
        <v/>
      </c>
      <c r="E528" s="161" t="str">
        <f t="shared" ca="1" si="68"/>
        <v/>
      </c>
      <c r="F528" s="8" t="str">
        <f t="shared" ca="1" si="69"/>
        <v/>
      </c>
      <c r="G528" s="1" t="str">
        <f t="shared" ca="1" si="70"/>
        <v/>
      </c>
      <c r="H528" s="1" t="str">
        <f t="shared" ca="1" si="71"/>
        <v/>
      </c>
    </row>
    <row r="529" spans="1:8">
      <c r="A529" s="8" t="str">
        <f t="shared" ca="1" si="64"/>
        <v/>
      </c>
      <c r="B529" s="8" t="str">
        <f t="shared" ca="1" si="65"/>
        <v/>
      </c>
      <c r="C529" s="8" t="str">
        <f t="shared" ca="1" si="66"/>
        <v/>
      </c>
      <c r="D529" s="276" t="str">
        <f t="shared" ca="1" si="67"/>
        <v/>
      </c>
      <c r="E529" s="161" t="str">
        <f t="shared" ca="1" si="68"/>
        <v/>
      </c>
      <c r="F529" s="8" t="str">
        <f t="shared" ca="1" si="69"/>
        <v/>
      </c>
      <c r="G529" s="1" t="str">
        <f t="shared" ca="1" si="70"/>
        <v/>
      </c>
      <c r="H529" s="1" t="str">
        <f t="shared" ca="1" si="71"/>
        <v/>
      </c>
    </row>
    <row r="530" spans="1:8">
      <c r="A530" s="8" t="str">
        <f t="shared" ca="1" si="64"/>
        <v/>
      </c>
      <c r="B530" s="8" t="str">
        <f t="shared" ca="1" si="65"/>
        <v/>
      </c>
      <c r="C530" s="8" t="str">
        <f t="shared" ca="1" si="66"/>
        <v/>
      </c>
      <c r="D530" s="276" t="str">
        <f t="shared" ca="1" si="67"/>
        <v/>
      </c>
      <c r="E530" s="161" t="str">
        <f t="shared" ca="1" si="68"/>
        <v/>
      </c>
      <c r="F530" s="8" t="str">
        <f t="shared" ca="1" si="69"/>
        <v/>
      </c>
      <c r="G530" s="1" t="str">
        <f t="shared" ca="1" si="70"/>
        <v/>
      </c>
      <c r="H530" s="1" t="str">
        <f t="shared" ca="1" si="71"/>
        <v/>
      </c>
    </row>
    <row r="531" spans="1:8">
      <c r="A531" s="8" t="str">
        <f t="shared" ca="1" si="64"/>
        <v/>
      </c>
      <c r="B531" s="8" t="str">
        <f t="shared" ca="1" si="65"/>
        <v/>
      </c>
      <c r="C531" s="8" t="str">
        <f t="shared" ca="1" si="66"/>
        <v/>
      </c>
      <c r="D531" s="276" t="str">
        <f t="shared" ca="1" si="67"/>
        <v/>
      </c>
      <c r="E531" s="161" t="str">
        <f t="shared" ca="1" si="68"/>
        <v/>
      </c>
      <c r="F531" s="8" t="str">
        <f t="shared" ca="1" si="69"/>
        <v/>
      </c>
      <c r="G531" s="1" t="str">
        <f t="shared" ca="1" si="70"/>
        <v/>
      </c>
      <c r="H531" s="1" t="str">
        <f t="shared" ca="1" si="71"/>
        <v/>
      </c>
    </row>
    <row r="532" spans="1:8">
      <c r="A532" s="8" t="str">
        <f t="shared" ca="1" si="64"/>
        <v/>
      </c>
      <c r="B532" s="8" t="str">
        <f t="shared" ca="1" si="65"/>
        <v/>
      </c>
      <c r="C532" s="8" t="str">
        <f t="shared" ca="1" si="66"/>
        <v/>
      </c>
      <c r="D532" s="276" t="str">
        <f t="shared" ca="1" si="67"/>
        <v/>
      </c>
      <c r="E532" s="161" t="str">
        <f t="shared" ca="1" si="68"/>
        <v/>
      </c>
      <c r="F532" s="8" t="str">
        <f t="shared" ca="1" si="69"/>
        <v/>
      </c>
      <c r="G532" s="1" t="str">
        <f t="shared" ca="1" si="70"/>
        <v/>
      </c>
      <c r="H532" s="1" t="str">
        <f t="shared" ca="1" si="71"/>
        <v/>
      </c>
    </row>
    <row r="533" spans="1:8">
      <c r="A533" s="8" t="str">
        <f t="shared" ca="1" si="64"/>
        <v/>
      </c>
      <c r="B533" s="8" t="str">
        <f t="shared" ca="1" si="65"/>
        <v/>
      </c>
      <c r="C533" s="8" t="str">
        <f t="shared" ca="1" si="66"/>
        <v/>
      </c>
      <c r="D533" s="276" t="str">
        <f t="shared" ca="1" si="67"/>
        <v/>
      </c>
      <c r="E533" s="161" t="str">
        <f t="shared" ca="1" si="68"/>
        <v/>
      </c>
      <c r="F533" s="8" t="str">
        <f t="shared" ca="1" si="69"/>
        <v/>
      </c>
      <c r="G533" s="1" t="str">
        <f t="shared" ca="1" si="70"/>
        <v/>
      </c>
      <c r="H533" s="1" t="str">
        <f t="shared" ca="1" si="71"/>
        <v/>
      </c>
    </row>
    <row r="534" spans="1:8">
      <c r="A534" s="8" t="str">
        <f t="shared" ca="1" si="64"/>
        <v/>
      </c>
      <c r="B534" s="8" t="str">
        <f t="shared" ca="1" si="65"/>
        <v/>
      </c>
      <c r="C534" s="8" t="str">
        <f t="shared" ca="1" si="66"/>
        <v/>
      </c>
      <c r="D534" s="276" t="str">
        <f t="shared" ca="1" si="67"/>
        <v/>
      </c>
      <c r="E534" s="161" t="str">
        <f t="shared" ca="1" si="68"/>
        <v/>
      </c>
      <c r="F534" s="8" t="str">
        <f t="shared" ca="1" si="69"/>
        <v/>
      </c>
      <c r="G534" s="1" t="str">
        <f t="shared" ca="1" si="70"/>
        <v/>
      </c>
      <c r="H534" s="1" t="str">
        <f t="shared" ca="1" si="71"/>
        <v/>
      </c>
    </row>
    <row r="535" spans="1:8">
      <c r="A535" s="8" t="str">
        <f t="shared" ca="1" si="64"/>
        <v/>
      </c>
      <c r="B535" s="8" t="str">
        <f t="shared" ca="1" si="65"/>
        <v/>
      </c>
      <c r="C535" s="8" t="str">
        <f t="shared" ca="1" si="66"/>
        <v/>
      </c>
      <c r="D535" s="276" t="str">
        <f t="shared" ca="1" si="67"/>
        <v/>
      </c>
      <c r="E535" s="161" t="str">
        <f t="shared" ca="1" si="68"/>
        <v/>
      </c>
      <c r="F535" s="8" t="str">
        <f t="shared" ca="1" si="69"/>
        <v/>
      </c>
      <c r="G535" s="1" t="str">
        <f t="shared" ca="1" si="70"/>
        <v/>
      </c>
      <c r="H535" s="1" t="str">
        <f t="shared" ca="1" si="71"/>
        <v/>
      </c>
    </row>
    <row r="536" spans="1:8">
      <c r="A536" s="8" t="str">
        <f t="shared" ca="1" si="64"/>
        <v/>
      </c>
      <c r="B536" s="8" t="str">
        <f t="shared" ca="1" si="65"/>
        <v/>
      </c>
      <c r="C536" s="8" t="str">
        <f t="shared" ca="1" si="66"/>
        <v/>
      </c>
      <c r="D536" s="276" t="str">
        <f t="shared" ca="1" si="67"/>
        <v/>
      </c>
      <c r="E536" s="161" t="str">
        <f t="shared" ca="1" si="68"/>
        <v/>
      </c>
      <c r="F536" s="8" t="str">
        <f t="shared" ca="1" si="69"/>
        <v/>
      </c>
      <c r="G536" s="1" t="str">
        <f t="shared" ca="1" si="70"/>
        <v/>
      </c>
      <c r="H536" s="1" t="str">
        <f t="shared" ca="1" si="71"/>
        <v/>
      </c>
    </row>
    <row r="537" spans="1:8">
      <c r="A537" s="8" t="str">
        <f t="shared" ca="1" si="64"/>
        <v/>
      </c>
      <c r="B537" s="8" t="str">
        <f t="shared" ca="1" si="65"/>
        <v/>
      </c>
      <c r="C537" s="8" t="str">
        <f t="shared" ca="1" si="66"/>
        <v/>
      </c>
      <c r="D537" s="276" t="str">
        <f t="shared" ca="1" si="67"/>
        <v/>
      </c>
      <c r="E537" s="161" t="str">
        <f t="shared" ca="1" si="68"/>
        <v/>
      </c>
      <c r="F537" s="8" t="str">
        <f t="shared" ca="1" si="69"/>
        <v/>
      </c>
      <c r="G537" s="1" t="str">
        <f t="shared" ca="1" si="70"/>
        <v/>
      </c>
      <c r="H537" s="1" t="str">
        <f t="shared" ca="1" si="71"/>
        <v/>
      </c>
    </row>
    <row r="538" spans="1:8">
      <c r="A538" s="8" t="str">
        <f t="shared" ca="1" si="64"/>
        <v/>
      </c>
      <c r="B538" s="8" t="str">
        <f t="shared" ca="1" si="65"/>
        <v/>
      </c>
      <c r="C538" s="8" t="str">
        <f t="shared" ca="1" si="66"/>
        <v/>
      </c>
      <c r="D538" s="276" t="str">
        <f t="shared" ca="1" si="67"/>
        <v/>
      </c>
      <c r="E538" s="161" t="str">
        <f t="shared" ca="1" si="68"/>
        <v/>
      </c>
      <c r="F538" s="8" t="str">
        <f t="shared" ca="1" si="69"/>
        <v/>
      </c>
      <c r="G538" s="1" t="str">
        <f t="shared" ca="1" si="70"/>
        <v/>
      </c>
      <c r="H538" s="1" t="str">
        <f t="shared" ca="1" si="71"/>
        <v/>
      </c>
    </row>
    <row r="539" spans="1:8">
      <c r="A539" s="8" t="str">
        <f t="shared" ca="1" si="64"/>
        <v/>
      </c>
      <c r="B539" s="8" t="str">
        <f t="shared" ca="1" si="65"/>
        <v/>
      </c>
      <c r="C539" s="8" t="str">
        <f t="shared" ca="1" si="66"/>
        <v/>
      </c>
      <c r="D539" s="276" t="str">
        <f t="shared" ca="1" si="67"/>
        <v/>
      </c>
      <c r="E539" s="161" t="str">
        <f t="shared" ca="1" si="68"/>
        <v/>
      </c>
      <c r="F539" s="8" t="str">
        <f t="shared" ca="1" si="69"/>
        <v/>
      </c>
      <c r="G539" s="1" t="str">
        <f t="shared" ca="1" si="70"/>
        <v/>
      </c>
      <c r="H539" s="1" t="str">
        <f t="shared" ca="1" si="71"/>
        <v/>
      </c>
    </row>
    <row r="540" spans="1:8">
      <c r="A540" s="8" t="str">
        <f t="shared" ca="1" si="64"/>
        <v/>
      </c>
      <c r="B540" s="8" t="str">
        <f t="shared" ca="1" si="65"/>
        <v/>
      </c>
      <c r="C540" s="8" t="str">
        <f t="shared" ca="1" si="66"/>
        <v/>
      </c>
      <c r="D540" s="276" t="str">
        <f t="shared" ca="1" si="67"/>
        <v/>
      </c>
      <c r="E540" s="161" t="str">
        <f t="shared" ca="1" si="68"/>
        <v/>
      </c>
      <c r="F540" s="8" t="str">
        <f t="shared" ca="1" si="69"/>
        <v/>
      </c>
      <c r="G540" s="1" t="str">
        <f t="shared" ca="1" si="70"/>
        <v/>
      </c>
      <c r="H540" s="1" t="str">
        <f t="shared" ca="1" si="71"/>
        <v/>
      </c>
    </row>
    <row r="541" spans="1:8">
      <c r="A541" s="8" t="str">
        <f t="shared" ca="1" si="64"/>
        <v/>
      </c>
      <c r="B541" s="8" t="str">
        <f t="shared" ca="1" si="65"/>
        <v/>
      </c>
      <c r="C541" s="8" t="str">
        <f t="shared" ca="1" si="66"/>
        <v/>
      </c>
      <c r="D541" s="276" t="str">
        <f t="shared" ca="1" si="67"/>
        <v/>
      </c>
      <c r="E541" s="161" t="str">
        <f t="shared" ca="1" si="68"/>
        <v/>
      </c>
      <c r="F541" s="8" t="str">
        <f t="shared" ca="1" si="69"/>
        <v/>
      </c>
      <c r="G541" s="1" t="str">
        <f t="shared" ca="1" si="70"/>
        <v/>
      </c>
      <c r="H541" s="1" t="str">
        <f t="shared" ca="1" si="71"/>
        <v/>
      </c>
    </row>
    <row r="542" spans="1:8">
      <c r="A542" s="8" t="str">
        <f t="shared" ca="1" si="64"/>
        <v/>
      </c>
      <c r="B542" s="8" t="str">
        <f t="shared" ca="1" si="65"/>
        <v/>
      </c>
      <c r="C542" s="8" t="str">
        <f t="shared" ca="1" si="66"/>
        <v/>
      </c>
      <c r="D542" s="276" t="str">
        <f t="shared" ca="1" si="67"/>
        <v/>
      </c>
      <c r="E542" s="161" t="str">
        <f t="shared" ca="1" si="68"/>
        <v/>
      </c>
      <c r="F542" s="8" t="str">
        <f t="shared" ca="1" si="69"/>
        <v/>
      </c>
      <c r="G542" s="1" t="str">
        <f t="shared" ca="1" si="70"/>
        <v/>
      </c>
      <c r="H542" s="1" t="str">
        <f t="shared" ca="1" si="71"/>
        <v/>
      </c>
    </row>
    <row r="543" spans="1:8">
      <c r="A543" s="8" t="str">
        <f t="shared" ca="1" si="64"/>
        <v/>
      </c>
      <c r="B543" s="8" t="str">
        <f t="shared" ca="1" si="65"/>
        <v/>
      </c>
      <c r="C543" s="8" t="str">
        <f t="shared" ca="1" si="66"/>
        <v/>
      </c>
      <c r="D543" s="276" t="str">
        <f t="shared" ca="1" si="67"/>
        <v/>
      </c>
      <c r="E543" s="161" t="str">
        <f t="shared" ca="1" si="68"/>
        <v/>
      </c>
      <c r="F543" s="8" t="str">
        <f t="shared" ca="1" si="69"/>
        <v/>
      </c>
      <c r="G543" s="1" t="str">
        <f t="shared" ca="1" si="70"/>
        <v/>
      </c>
      <c r="H543" s="1" t="str">
        <f t="shared" ca="1" si="71"/>
        <v/>
      </c>
    </row>
    <row r="544" spans="1:8">
      <c r="A544" s="8" t="str">
        <f t="shared" ca="1" si="64"/>
        <v/>
      </c>
      <c r="B544" s="8" t="str">
        <f t="shared" ca="1" si="65"/>
        <v/>
      </c>
      <c r="C544" s="8" t="str">
        <f t="shared" ca="1" si="66"/>
        <v/>
      </c>
      <c r="D544" s="276" t="str">
        <f t="shared" ca="1" si="67"/>
        <v/>
      </c>
      <c r="E544" s="161" t="str">
        <f t="shared" ca="1" si="68"/>
        <v/>
      </c>
      <c r="F544" s="8" t="str">
        <f t="shared" ca="1" si="69"/>
        <v/>
      </c>
      <c r="G544" s="1" t="str">
        <f t="shared" ca="1" si="70"/>
        <v/>
      </c>
      <c r="H544" s="1" t="str">
        <f t="shared" ca="1" si="71"/>
        <v/>
      </c>
    </row>
    <row r="545" spans="1:8">
      <c r="A545" s="8" t="str">
        <f t="shared" ca="1" si="64"/>
        <v/>
      </c>
      <c r="B545" s="8" t="str">
        <f t="shared" ca="1" si="65"/>
        <v/>
      </c>
      <c r="C545" s="8" t="str">
        <f t="shared" ca="1" si="66"/>
        <v/>
      </c>
      <c r="D545" s="276" t="str">
        <f t="shared" ca="1" si="67"/>
        <v/>
      </c>
      <c r="E545" s="161" t="str">
        <f t="shared" ca="1" si="68"/>
        <v/>
      </c>
      <c r="F545" s="8" t="str">
        <f t="shared" ca="1" si="69"/>
        <v/>
      </c>
      <c r="G545" s="1" t="str">
        <f t="shared" ca="1" si="70"/>
        <v/>
      </c>
      <c r="H545" s="1" t="str">
        <f t="shared" ca="1" si="71"/>
        <v/>
      </c>
    </row>
    <row r="546" spans="1:8">
      <c r="A546" s="8" t="str">
        <f t="shared" ca="1" si="64"/>
        <v/>
      </c>
      <c r="B546" s="8" t="str">
        <f t="shared" ca="1" si="65"/>
        <v/>
      </c>
      <c r="C546" s="8" t="str">
        <f t="shared" ca="1" si="66"/>
        <v/>
      </c>
      <c r="D546" s="276" t="str">
        <f t="shared" ca="1" si="67"/>
        <v/>
      </c>
      <c r="E546" s="161" t="str">
        <f t="shared" ca="1" si="68"/>
        <v/>
      </c>
      <c r="F546" s="8" t="str">
        <f t="shared" ca="1" si="69"/>
        <v/>
      </c>
      <c r="G546" s="1" t="str">
        <f t="shared" ca="1" si="70"/>
        <v/>
      </c>
      <c r="H546" s="1" t="str">
        <f t="shared" ca="1" si="71"/>
        <v/>
      </c>
    </row>
    <row r="547" spans="1:8">
      <c r="A547" s="8" t="str">
        <f t="shared" ca="1" si="64"/>
        <v/>
      </c>
      <c r="B547" s="8" t="str">
        <f t="shared" ca="1" si="65"/>
        <v/>
      </c>
      <c r="C547" s="8" t="str">
        <f t="shared" ca="1" si="66"/>
        <v/>
      </c>
      <c r="D547" s="276" t="str">
        <f t="shared" ca="1" si="67"/>
        <v/>
      </c>
      <c r="E547" s="161" t="str">
        <f t="shared" ca="1" si="68"/>
        <v/>
      </c>
      <c r="F547" s="8" t="str">
        <f t="shared" ca="1" si="69"/>
        <v/>
      </c>
      <c r="G547" s="1" t="str">
        <f t="shared" ca="1" si="70"/>
        <v/>
      </c>
      <c r="H547" s="1" t="str">
        <f t="shared" ca="1" si="71"/>
        <v/>
      </c>
    </row>
    <row r="548" spans="1:8">
      <c r="A548" s="8" t="str">
        <f t="shared" ca="1" si="64"/>
        <v/>
      </c>
      <c r="B548" s="8" t="str">
        <f t="shared" ca="1" si="65"/>
        <v/>
      </c>
      <c r="C548" s="8" t="str">
        <f t="shared" ca="1" si="66"/>
        <v/>
      </c>
      <c r="D548" s="276" t="str">
        <f t="shared" ca="1" si="67"/>
        <v/>
      </c>
      <c r="E548" s="161" t="str">
        <f t="shared" ca="1" si="68"/>
        <v/>
      </c>
      <c r="F548" s="8" t="str">
        <f t="shared" ca="1" si="69"/>
        <v/>
      </c>
      <c r="G548" s="1" t="str">
        <f t="shared" ca="1" si="70"/>
        <v/>
      </c>
      <c r="H548" s="1" t="str">
        <f t="shared" ca="1" si="71"/>
        <v/>
      </c>
    </row>
    <row r="549" spans="1:8">
      <c r="A549" s="8" t="str">
        <f t="shared" ca="1" si="64"/>
        <v/>
      </c>
      <c r="B549" s="8" t="str">
        <f t="shared" ca="1" si="65"/>
        <v/>
      </c>
      <c r="C549" s="8" t="str">
        <f t="shared" ca="1" si="66"/>
        <v/>
      </c>
      <c r="D549" s="276" t="str">
        <f t="shared" ca="1" si="67"/>
        <v/>
      </c>
      <c r="E549" s="161" t="str">
        <f t="shared" ca="1" si="68"/>
        <v/>
      </c>
      <c r="F549" s="8" t="str">
        <f t="shared" ca="1" si="69"/>
        <v/>
      </c>
      <c r="G549" s="1" t="str">
        <f t="shared" ca="1" si="70"/>
        <v/>
      </c>
      <c r="H549" s="1" t="str">
        <f t="shared" ca="1" si="71"/>
        <v/>
      </c>
    </row>
    <row r="550" spans="1:8">
      <c r="A550" s="8" t="str">
        <f t="shared" ca="1" si="64"/>
        <v/>
      </c>
      <c r="B550" s="8" t="str">
        <f t="shared" ca="1" si="65"/>
        <v/>
      </c>
      <c r="C550" s="8" t="str">
        <f t="shared" ca="1" si="66"/>
        <v/>
      </c>
      <c r="D550" s="276" t="str">
        <f t="shared" ca="1" si="67"/>
        <v/>
      </c>
      <c r="E550" s="161" t="str">
        <f t="shared" ca="1" si="68"/>
        <v/>
      </c>
      <c r="F550" s="8" t="str">
        <f t="shared" ca="1" si="69"/>
        <v/>
      </c>
      <c r="G550" s="1" t="str">
        <f t="shared" ca="1" si="70"/>
        <v/>
      </c>
      <c r="H550" s="1" t="str">
        <f t="shared" ca="1" si="71"/>
        <v/>
      </c>
    </row>
    <row r="551" spans="1:8">
      <c r="A551" s="8" t="str">
        <f t="shared" ca="1" si="64"/>
        <v/>
      </c>
      <c r="B551" s="8" t="str">
        <f t="shared" ca="1" si="65"/>
        <v/>
      </c>
      <c r="C551" s="8" t="str">
        <f t="shared" ca="1" si="66"/>
        <v/>
      </c>
      <c r="D551" s="276" t="str">
        <f t="shared" ca="1" si="67"/>
        <v/>
      </c>
      <c r="E551" s="161" t="str">
        <f t="shared" ca="1" si="68"/>
        <v/>
      </c>
      <c r="F551" s="8" t="str">
        <f t="shared" ca="1" si="69"/>
        <v/>
      </c>
      <c r="G551" s="1" t="str">
        <f t="shared" ca="1" si="70"/>
        <v/>
      </c>
      <c r="H551" s="1" t="str">
        <f t="shared" ca="1" si="71"/>
        <v/>
      </c>
    </row>
    <row r="552" spans="1:8">
      <c r="A552" s="8" t="str">
        <f t="shared" ca="1" si="64"/>
        <v/>
      </c>
      <c r="B552" s="8" t="str">
        <f t="shared" ca="1" si="65"/>
        <v/>
      </c>
      <c r="C552" s="8" t="str">
        <f t="shared" ca="1" si="66"/>
        <v/>
      </c>
      <c r="D552" s="276" t="str">
        <f t="shared" ca="1" si="67"/>
        <v/>
      </c>
      <c r="E552" s="161" t="str">
        <f t="shared" ca="1" si="68"/>
        <v/>
      </c>
      <c r="F552" s="8" t="str">
        <f t="shared" ca="1" si="69"/>
        <v/>
      </c>
      <c r="G552" s="1" t="str">
        <f t="shared" ca="1" si="70"/>
        <v/>
      </c>
      <c r="H552" s="1" t="str">
        <f t="shared" ca="1" si="71"/>
        <v/>
      </c>
    </row>
    <row r="553" spans="1:8">
      <c r="A553" s="8" t="str">
        <f t="shared" ca="1" si="64"/>
        <v/>
      </c>
      <c r="B553" s="8" t="str">
        <f t="shared" ca="1" si="65"/>
        <v/>
      </c>
      <c r="C553" s="8" t="str">
        <f t="shared" ca="1" si="66"/>
        <v/>
      </c>
      <c r="D553" s="276" t="str">
        <f t="shared" ca="1" si="67"/>
        <v/>
      </c>
      <c r="E553" s="161" t="str">
        <f t="shared" ca="1" si="68"/>
        <v/>
      </c>
      <c r="F553" s="8" t="str">
        <f t="shared" ca="1" si="69"/>
        <v/>
      </c>
      <c r="G553" s="1" t="str">
        <f t="shared" ca="1" si="70"/>
        <v/>
      </c>
      <c r="H553" s="1" t="str">
        <f t="shared" ca="1" si="71"/>
        <v/>
      </c>
    </row>
    <row r="554" spans="1:8">
      <c r="A554" s="8" t="str">
        <f t="shared" ca="1" si="64"/>
        <v/>
      </c>
      <c r="B554" s="8" t="str">
        <f t="shared" ca="1" si="65"/>
        <v/>
      </c>
      <c r="C554" s="8" t="str">
        <f t="shared" ca="1" si="66"/>
        <v/>
      </c>
      <c r="D554" s="276" t="str">
        <f t="shared" ca="1" si="67"/>
        <v/>
      </c>
      <c r="E554" s="161" t="str">
        <f t="shared" ca="1" si="68"/>
        <v/>
      </c>
      <c r="F554" s="8" t="str">
        <f t="shared" ca="1" si="69"/>
        <v/>
      </c>
      <c r="G554" s="1" t="str">
        <f t="shared" ca="1" si="70"/>
        <v/>
      </c>
      <c r="H554" s="1" t="str">
        <f t="shared" ca="1" si="71"/>
        <v/>
      </c>
    </row>
    <row r="555" spans="1:8">
      <c r="A555" s="8" t="str">
        <f t="shared" ca="1" si="64"/>
        <v/>
      </c>
      <c r="B555" s="8" t="str">
        <f t="shared" ca="1" si="65"/>
        <v/>
      </c>
      <c r="C555" s="8" t="str">
        <f t="shared" ca="1" si="66"/>
        <v/>
      </c>
      <c r="D555" s="276" t="str">
        <f t="shared" ca="1" si="67"/>
        <v/>
      </c>
      <c r="E555" s="161" t="str">
        <f t="shared" ca="1" si="68"/>
        <v/>
      </c>
      <c r="F555" s="8" t="str">
        <f t="shared" ca="1" si="69"/>
        <v/>
      </c>
      <c r="G555" s="1" t="str">
        <f t="shared" ca="1" si="70"/>
        <v/>
      </c>
      <c r="H555" s="1" t="str">
        <f t="shared" ca="1" si="71"/>
        <v/>
      </c>
    </row>
    <row r="556" spans="1:8">
      <c r="A556" s="8" t="str">
        <f t="shared" ca="1" si="64"/>
        <v/>
      </c>
      <c r="B556" s="8" t="str">
        <f t="shared" ca="1" si="65"/>
        <v/>
      </c>
      <c r="C556" s="8" t="str">
        <f t="shared" ca="1" si="66"/>
        <v/>
      </c>
      <c r="D556" s="276" t="str">
        <f t="shared" ca="1" si="67"/>
        <v/>
      </c>
      <c r="E556" s="161" t="str">
        <f t="shared" ca="1" si="68"/>
        <v/>
      </c>
      <c r="F556" s="8" t="str">
        <f t="shared" ca="1" si="69"/>
        <v/>
      </c>
      <c r="G556" s="1" t="str">
        <f t="shared" ca="1" si="70"/>
        <v/>
      </c>
      <c r="H556" s="1" t="str">
        <f t="shared" ca="1" si="71"/>
        <v/>
      </c>
    </row>
    <row r="557" spans="1:8">
      <c r="A557" s="8" t="str">
        <f t="shared" ca="1" si="64"/>
        <v/>
      </c>
      <c r="B557" s="8" t="str">
        <f t="shared" ca="1" si="65"/>
        <v/>
      </c>
      <c r="C557" s="8" t="str">
        <f t="shared" ca="1" si="66"/>
        <v/>
      </c>
      <c r="D557" s="276" t="str">
        <f t="shared" ca="1" si="67"/>
        <v/>
      </c>
      <c r="E557" s="161" t="str">
        <f t="shared" ca="1" si="68"/>
        <v/>
      </c>
      <c r="F557" s="8" t="str">
        <f t="shared" ca="1" si="69"/>
        <v/>
      </c>
      <c r="G557" s="1" t="str">
        <f t="shared" ca="1" si="70"/>
        <v/>
      </c>
      <c r="H557" s="1" t="str">
        <f t="shared" ca="1" si="71"/>
        <v/>
      </c>
    </row>
    <row r="558" spans="1:8">
      <c r="A558" s="8" t="str">
        <f t="shared" ca="1" si="64"/>
        <v/>
      </c>
      <c r="B558" s="8" t="str">
        <f t="shared" ca="1" si="65"/>
        <v/>
      </c>
      <c r="C558" s="8" t="str">
        <f t="shared" ca="1" si="66"/>
        <v/>
      </c>
      <c r="D558" s="276" t="str">
        <f t="shared" ca="1" si="67"/>
        <v/>
      </c>
      <c r="E558" s="161" t="str">
        <f t="shared" ca="1" si="68"/>
        <v/>
      </c>
      <c r="F558" s="8" t="str">
        <f t="shared" ca="1" si="69"/>
        <v/>
      </c>
      <c r="G558" s="1" t="str">
        <f t="shared" ca="1" si="70"/>
        <v/>
      </c>
      <c r="H558" s="1" t="str">
        <f t="shared" ca="1" si="71"/>
        <v/>
      </c>
    </row>
    <row r="559" spans="1:8">
      <c r="A559" s="8" t="str">
        <f t="shared" ca="1" si="64"/>
        <v/>
      </c>
      <c r="B559" s="8" t="str">
        <f t="shared" ca="1" si="65"/>
        <v/>
      </c>
      <c r="C559" s="8" t="str">
        <f t="shared" ca="1" si="66"/>
        <v/>
      </c>
      <c r="D559" s="276" t="str">
        <f t="shared" ca="1" si="67"/>
        <v/>
      </c>
      <c r="E559" s="161" t="str">
        <f t="shared" ca="1" si="68"/>
        <v/>
      </c>
      <c r="F559" s="8" t="str">
        <f t="shared" ca="1" si="69"/>
        <v/>
      </c>
      <c r="G559" s="1" t="str">
        <f t="shared" ca="1" si="70"/>
        <v/>
      </c>
      <c r="H559" s="1" t="str">
        <f t="shared" ca="1" si="71"/>
        <v/>
      </c>
    </row>
    <row r="560" spans="1:8">
      <c r="A560" s="8" t="str">
        <f t="shared" ca="1" si="64"/>
        <v/>
      </c>
      <c r="B560" s="8" t="str">
        <f t="shared" ca="1" si="65"/>
        <v/>
      </c>
      <c r="C560" s="8" t="str">
        <f t="shared" ca="1" si="66"/>
        <v/>
      </c>
      <c r="D560" s="276" t="str">
        <f t="shared" ca="1" si="67"/>
        <v/>
      </c>
      <c r="E560" s="161" t="str">
        <f t="shared" ca="1" si="68"/>
        <v/>
      </c>
      <c r="F560" s="8" t="str">
        <f t="shared" ca="1" si="69"/>
        <v/>
      </c>
      <c r="G560" s="1" t="str">
        <f t="shared" ca="1" si="70"/>
        <v/>
      </c>
      <c r="H560" s="1" t="str">
        <f t="shared" ca="1" si="71"/>
        <v/>
      </c>
    </row>
    <row r="561" spans="1:8">
      <c r="A561" s="8" t="str">
        <f t="shared" ca="1" si="64"/>
        <v/>
      </c>
      <c r="B561" s="8" t="str">
        <f t="shared" ca="1" si="65"/>
        <v/>
      </c>
      <c r="C561" s="8" t="str">
        <f t="shared" ca="1" si="66"/>
        <v/>
      </c>
      <c r="D561" s="276" t="str">
        <f t="shared" ca="1" si="67"/>
        <v/>
      </c>
      <c r="E561" s="161" t="str">
        <f t="shared" ca="1" si="68"/>
        <v/>
      </c>
      <c r="F561" s="8" t="str">
        <f t="shared" ca="1" si="69"/>
        <v/>
      </c>
      <c r="G561" s="1" t="str">
        <f t="shared" ca="1" si="70"/>
        <v/>
      </c>
      <c r="H561" s="1" t="str">
        <f t="shared" ca="1" si="71"/>
        <v/>
      </c>
    </row>
    <row r="562" spans="1:8">
      <c r="A562" s="8" t="str">
        <f t="shared" ca="1" si="64"/>
        <v/>
      </c>
      <c r="B562" s="8" t="str">
        <f t="shared" ca="1" si="65"/>
        <v/>
      </c>
      <c r="C562" s="8" t="str">
        <f t="shared" ca="1" si="66"/>
        <v/>
      </c>
      <c r="D562" s="276" t="str">
        <f t="shared" ca="1" si="67"/>
        <v/>
      </c>
      <c r="E562" s="161" t="str">
        <f t="shared" ca="1" si="68"/>
        <v/>
      </c>
      <c r="F562" s="8" t="str">
        <f t="shared" ca="1" si="69"/>
        <v/>
      </c>
      <c r="G562" s="1" t="str">
        <f t="shared" ca="1" si="70"/>
        <v/>
      </c>
      <c r="H562" s="1" t="str">
        <f t="shared" ca="1" si="71"/>
        <v/>
      </c>
    </row>
    <row r="563" spans="1:8">
      <c r="A563" s="8" t="str">
        <f t="shared" ca="1" si="64"/>
        <v/>
      </c>
      <c r="B563" s="8" t="str">
        <f t="shared" ca="1" si="65"/>
        <v/>
      </c>
      <c r="C563" s="8" t="str">
        <f t="shared" ca="1" si="66"/>
        <v/>
      </c>
      <c r="D563" s="276" t="str">
        <f t="shared" ca="1" si="67"/>
        <v/>
      </c>
      <c r="E563" s="161" t="str">
        <f t="shared" ca="1" si="68"/>
        <v/>
      </c>
      <c r="F563" s="8" t="str">
        <f t="shared" ca="1" si="69"/>
        <v/>
      </c>
      <c r="G563" s="1" t="str">
        <f t="shared" ca="1" si="70"/>
        <v/>
      </c>
      <c r="H563" s="1" t="str">
        <f t="shared" ca="1" si="71"/>
        <v/>
      </c>
    </row>
    <row r="564" spans="1:8">
      <c r="A564" s="8" t="str">
        <f t="shared" ca="1" si="64"/>
        <v/>
      </c>
      <c r="B564" s="8" t="str">
        <f t="shared" ca="1" si="65"/>
        <v/>
      </c>
      <c r="C564" s="8" t="str">
        <f t="shared" ca="1" si="66"/>
        <v/>
      </c>
      <c r="D564" s="276" t="str">
        <f t="shared" ca="1" si="67"/>
        <v/>
      </c>
      <c r="E564" s="161" t="str">
        <f t="shared" ca="1" si="68"/>
        <v/>
      </c>
      <c r="F564" s="8" t="str">
        <f t="shared" ca="1" si="69"/>
        <v/>
      </c>
      <c r="G564" s="1" t="str">
        <f t="shared" ca="1" si="70"/>
        <v/>
      </c>
      <c r="H564" s="1" t="str">
        <f t="shared" ca="1" si="71"/>
        <v/>
      </c>
    </row>
    <row r="565" spans="1:8">
      <c r="A565" s="8" t="str">
        <f t="shared" ca="1" si="64"/>
        <v/>
      </c>
      <c r="B565" s="8" t="str">
        <f t="shared" ca="1" si="65"/>
        <v/>
      </c>
      <c r="C565" s="8" t="str">
        <f t="shared" ca="1" si="66"/>
        <v/>
      </c>
      <c r="D565" s="276" t="str">
        <f t="shared" ca="1" si="67"/>
        <v/>
      </c>
      <c r="E565" s="161" t="str">
        <f t="shared" ca="1" si="68"/>
        <v/>
      </c>
      <c r="F565" s="8" t="str">
        <f t="shared" ca="1" si="69"/>
        <v/>
      </c>
      <c r="G565" s="1" t="str">
        <f t="shared" ca="1" si="70"/>
        <v/>
      </c>
      <c r="H565" s="1" t="str">
        <f t="shared" ca="1" si="71"/>
        <v/>
      </c>
    </row>
    <row r="566" spans="1:8">
      <c r="A566" s="8" t="str">
        <f t="shared" ca="1" si="64"/>
        <v/>
      </c>
      <c r="B566" s="8" t="str">
        <f t="shared" ca="1" si="65"/>
        <v/>
      </c>
      <c r="C566" s="8" t="str">
        <f t="shared" ca="1" si="66"/>
        <v/>
      </c>
      <c r="D566" s="276" t="str">
        <f t="shared" ca="1" si="67"/>
        <v/>
      </c>
      <c r="E566" s="161" t="str">
        <f t="shared" ca="1" si="68"/>
        <v/>
      </c>
      <c r="F566" s="8" t="str">
        <f t="shared" ca="1" si="69"/>
        <v/>
      </c>
      <c r="G566" s="1" t="str">
        <f t="shared" ca="1" si="70"/>
        <v/>
      </c>
      <c r="H566" s="1" t="str">
        <f t="shared" ca="1" si="71"/>
        <v/>
      </c>
    </row>
    <row r="567" spans="1:8">
      <c r="A567" s="8" t="str">
        <f t="shared" ca="1" si="64"/>
        <v/>
      </c>
      <c r="B567" s="8" t="str">
        <f t="shared" ca="1" si="65"/>
        <v/>
      </c>
      <c r="C567" s="8" t="str">
        <f t="shared" ca="1" si="66"/>
        <v/>
      </c>
      <c r="D567" s="276" t="str">
        <f t="shared" ca="1" si="67"/>
        <v/>
      </c>
      <c r="E567" s="161" t="str">
        <f t="shared" ca="1" si="68"/>
        <v/>
      </c>
      <c r="F567" s="8" t="str">
        <f t="shared" ca="1" si="69"/>
        <v/>
      </c>
      <c r="G567" s="1" t="str">
        <f t="shared" ca="1" si="70"/>
        <v/>
      </c>
      <c r="H567" s="1" t="str">
        <f t="shared" ca="1" si="71"/>
        <v/>
      </c>
    </row>
    <row r="568" spans="1:8">
      <c r="A568" s="8" t="str">
        <f t="shared" ca="1" si="64"/>
        <v/>
      </c>
      <c r="B568" s="8" t="str">
        <f t="shared" ca="1" si="65"/>
        <v/>
      </c>
      <c r="C568" s="8" t="str">
        <f t="shared" ca="1" si="66"/>
        <v/>
      </c>
      <c r="D568" s="276" t="str">
        <f t="shared" ca="1" si="67"/>
        <v/>
      </c>
      <c r="E568" s="161" t="str">
        <f t="shared" ca="1" si="68"/>
        <v/>
      </c>
      <c r="F568" s="8" t="str">
        <f t="shared" ca="1" si="69"/>
        <v/>
      </c>
      <c r="G568" s="1" t="str">
        <f t="shared" ca="1" si="70"/>
        <v/>
      </c>
      <c r="H568" s="1" t="str">
        <f t="shared" ca="1" si="71"/>
        <v/>
      </c>
    </row>
    <row r="569" spans="1:8">
      <c r="A569" s="8" t="str">
        <f t="shared" ca="1" si="64"/>
        <v/>
      </c>
      <c r="B569" s="8" t="str">
        <f t="shared" ca="1" si="65"/>
        <v/>
      </c>
      <c r="C569" s="8" t="str">
        <f t="shared" ca="1" si="66"/>
        <v/>
      </c>
      <c r="D569" s="276" t="str">
        <f t="shared" ca="1" si="67"/>
        <v/>
      </c>
      <c r="E569" s="161" t="str">
        <f t="shared" ca="1" si="68"/>
        <v/>
      </c>
      <c r="F569" s="8" t="str">
        <f t="shared" ca="1" si="69"/>
        <v/>
      </c>
      <c r="G569" s="1" t="str">
        <f t="shared" ca="1" si="70"/>
        <v/>
      </c>
      <c r="H569" s="1" t="str">
        <f t="shared" ca="1" si="71"/>
        <v/>
      </c>
    </row>
    <row r="570" spans="1:8">
      <c r="A570" s="8" t="str">
        <f t="shared" ca="1" si="64"/>
        <v/>
      </c>
      <c r="B570" s="8" t="str">
        <f t="shared" ca="1" si="65"/>
        <v/>
      </c>
      <c r="C570" s="8" t="str">
        <f t="shared" ca="1" si="66"/>
        <v/>
      </c>
      <c r="D570" s="276" t="str">
        <f t="shared" ca="1" si="67"/>
        <v/>
      </c>
      <c r="E570" s="161" t="str">
        <f t="shared" ca="1" si="68"/>
        <v/>
      </c>
      <c r="F570" s="8" t="str">
        <f t="shared" ca="1" si="69"/>
        <v/>
      </c>
      <c r="G570" s="1" t="str">
        <f t="shared" ca="1" si="70"/>
        <v/>
      </c>
      <c r="H570" s="1" t="str">
        <f t="shared" ca="1" si="71"/>
        <v/>
      </c>
    </row>
    <row r="571" spans="1:8">
      <c r="A571" s="8" t="str">
        <f t="shared" ca="1" si="64"/>
        <v/>
      </c>
      <c r="B571" s="8" t="str">
        <f t="shared" ca="1" si="65"/>
        <v/>
      </c>
      <c r="C571" s="8" t="str">
        <f t="shared" ca="1" si="66"/>
        <v/>
      </c>
      <c r="D571" s="276" t="str">
        <f t="shared" ca="1" si="67"/>
        <v/>
      </c>
      <c r="E571" s="161" t="str">
        <f t="shared" ca="1" si="68"/>
        <v/>
      </c>
      <c r="F571" s="8" t="str">
        <f t="shared" ca="1" si="69"/>
        <v/>
      </c>
      <c r="G571" s="1" t="str">
        <f t="shared" ca="1" si="70"/>
        <v/>
      </c>
      <c r="H571" s="1" t="str">
        <f t="shared" ca="1" si="71"/>
        <v/>
      </c>
    </row>
    <row r="572" spans="1:8">
      <c r="A572" s="8" t="str">
        <f t="shared" ca="1" si="64"/>
        <v/>
      </c>
      <c r="B572" s="8" t="str">
        <f t="shared" ca="1" si="65"/>
        <v/>
      </c>
      <c r="C572" s="8" t="str">
        <f t="shared" ca="1" si="66"/>
        <v/>
      </c>
      <c r="D572" s="276" t="str">
        <f t="shared" ca="1" si="67"/>
        <v/>
      </c>
      <c r="E572" s="161" t="str">
        <f t="shared" ca="1" si="68"/>
        <v/>
      </c>
      <c r="F572" s="8" t="str">
        <f t="shared" ca="1" si="69"/>
        <v/>
      </c>
      <c r="G572" s="1" t="str">
        <f t="shared" ca="1" si="70"/>
        <v/>
      </c>
      <c r="H572" s="1" t="str">
        <f t="shared" ca="1" si="71"/>
        <v/>
      </c>
    </row>
    <row r="573" spans="1:8">
      <c r="A573" s="8" t="str">
        <f t="shared" ca="1" si="64"/>
        <v/>
      </c>
      <c r="B573" s="8" t="str">
        <f t="shared" ca="1" si="65"/>
        <v/>
      </c>
      <c r="C573" s="8" t="str">
        <f t="shared" ca="1" si="66"/>
        <v/>
      </c>
      <c r="D573" s="276" t="str">
        <f t="shared" ca="1" si="67"/>
        <v/>
      </c>
      <c r="E573" s="161" t="str">
        <f t="shared" ca="1" si="68"/>
        <v/>
      </c>
      <c r="F573" s="8" t="str">
        <f t="shared" ca="1" si="69"/>
        <v/>
      </c>
      <c r="G573" s="1" t="str">
        <f t="shared" ca="1" si="70"/>
        <v/>
      </c>
      <c r="H573" s="1" t="str">
        <f t="shared" ca="1" si="71"/>
        <v/>
      </c>
    </row>
    <row r="574" spans="1:8">
      <c r="A574" s="8" t="str">
        <f t="shared" ca="1" si="64"/>
        <v/>
      </c>
      <c r="B574" s="8" t="str">
        <f t="shared" ca="1" si="65"/>
        <v/>
      </c>
      <c r="C574" s="8" t="str">
        <f t="shared" ca="1" si="66"/>
        <v/>
      </c>
      <c r="D574" s="276" t="str">
        <f t="shared" ca="1" si="67"/>
        <v/>
      </c>
      <c r="E574" s="161" t="str">
        <f t="shared" ca="1" si="68"/>
        <v/>
      </c>
      <c r="F574" s="8" t="str">
        <f t="shared" ca="1" si="69"/>
        <v/>
      </c>
      <c r="G574" s="1" t="str">
        <f t="shared" ca="1" si="70"/>
        <v/>
      </c>
      <c r="H574" s="1" t="str">
        <f t="shared" ca="1" si="71"/>
        <v/>
      </c>
    </row>
    <row r="575" spans="1:8">
      <c r="A575" s="8" t="str">
        <f t="shared" ca="1" si="64"/>
        <v/>
      </c>
      <c r="B575" s="8" t="str">
        <f t="shared" ca="1" si="65"/>
        <v/>
      </c>
      <c r="C575" s="8" t="str">
        <f t="shared" ca="1" si="66"/>
        <v/>
      </c>
      <c r="D575" s="276" t="str">
        <f t="shared" ca="1" si="67"/>
        <v/>
      </c>
      <c r="E575" s="161" t="str">
        <f t="shared" ca="1" si="68"/>
        <v/>
      </c>
      <c r="F575" s="8" t="str">
        <f t="shared" ca="1" si="69"/>
        <v/>
      </c>
      <c r="G575" s="1" t="str">
        <f t="shared" ca="1" si="70"/>
        <v/>
      </c>
      <c r="H575" s="1" t="str">
        <f t="shared" ca="1" si="71"/>
        <v/>
      </c>
    </row>
    <row r="576" spans="1:8">
      <c r="A576" s="8" t="str">
        <f t="shared" ca="1" si="64"/>
        <v/>
      </c>
      <c r="B576" s="8" t="str">
        <f t="shared" ca="1" si="65"/>
        <v/>
      </c>
      <c r="C576" s="8" t="str">
        <f t="shared" ca="1" si="66"/>
        <v/>
      </c>
      <c r="D576" s="276" t="str">
        <f t="shared" ca="1" si="67"/>
        <v/>
      </c>
      <c r="E576" s="161" t="str">
        <f t="shared" ca="1" si="68"/>
        <v/>
      </c>
      <c r="F576" s="8" t="str">
        <f t="shared" ca="1" si="69"/>
        <v/>
      </c>
      <c r="G576" s="1" t="str">
        <f t="shared" ca="1" si="70"/>
        <v/>
      </c>
      <c r="H576" s="1" t="str">
        <f t="shared" ca="1" si="71"/>
        <v/>
      </c>
    </row>
    <row r="577" spans="1:8">
      <c r="A577" s="8" t="str">
        <f t="shared" ca="1" si="64"/>
        <v/>
      </c>
      <c r="B577" s="8" t="str">
        <f t="shared" ca="1" si="65"/>
        <v/>
      </c>
      <c r="C577" s="8" t="str">
        <f t="shared" ca="1" si="66"/>
        <v/>
      </c>
      <c r="D577" s="276" t="str">
        <f t="shared" ca="1" si="67"/>
        <v/>
      </c>
      <c r="E577" s="161" t="str">
        <f t="shared" ca="1" si="68"/>
        <v/>
      </c>
      <c r="F577" s="8" t="str">
        <f t="shared" ca="1" si="69"/>
        <v/>
      </c>
      <c r="G577" s="1" t="str">
        <f t="shared" ca="1" si="70"/>
        <v/>
      </c>
      <c r="H577" s="1" t="str">
        <f t="shared" ca="1" si="71"/>
        <v/>
      </c>
    </row>
    <row r="578" spans="1:8">
      <c r="A578" s="8" t="str">
        <f t="shared" ca="1" si="64"/>
        <v/>
      </c>
      <c r="B578" s="8" t="str">
        <f t="shared" ca="1" si="65"/>
        <v/>
      </c>
      <c r="C578" s="8" t="str">
        <f t="shared" ca="1" si="66"/>
        <v/>
      </c>
      <c r="D578" s="276" t="str">
        <f t="shared" ca="1" si="67"/>
        <v/>
      </c>
      <c r="E578" s="161" t="str">
        <f t="shared" ca="1" si="68"/>
        <v/>
      </c>
      <c r="F578" s="8" t="str">
        <f t="shared" ca="1" si="69"/>
        <v/>
      </c>
      <c r="G578" s="1" t="str">
        <f t="shared" ca="1" si="70"/>
        <v/>
      </c>
      <c r="H578" s="1" t="str">
        <f t="shared" ca="1" si="71"/>
        <v/>
      </c>
    </row>
    <row r="579" spans="1:8">
      <c r="A579" s="8" t="str">
        <f t="shared" ca="1" si="64"/>
        <v/>
      </c>
      <c r="B579" s="8" t="str">
        <f t="shared" ca="1" si="65"/>
        <v/>
      </c>
      <c r="C579" s="8" t="str">
        <f t="shared" ca="1" si="66"/>
        <v/>
      </c>
      <c r="D579" s="276" t="str">
        <f t="shared" ca="1" si="67"/>
        <v/>
      </c>
      <c r="E579" s="161" t="str">
        <f t="shared" ca="1" si="68"/>
        <v/>
      </c>
      <c r="F579" s="8" t="str">
        <f t="shared" ca="1" si="69"/>
        <v/>
      </c>
      <c r="G579" s="1" t="str">
        <f t="shared" ca="1" si="70"/>
        <v/>
      </c>
      <c r="H579" s="1" t="str">
        <f t="shared" ca="1" si="71"/>
        <v/>
      </c>
    </row>
    <row r="580" spans="1:8">
      <c r="A580" s="8" t="str">
        <f t="shared" ca="1" si="64"/>
        <v/>
      </c>
      <c r="B580" s="8" t="str">
        <f t="shared" ca="1" si="65"/>
        <v/>
      </c>
      <c r="C580" s="8" t="str">
        <f t="shared" ca="1" si="66"/>
        <v/>
      </c>
      <c r="D580" s="276" t="str">
        <f t="shared" ca="1" si="67"/>
        <v/>
      </c>
      <c r="E580" s="161" t="str">
        <f t="shared" ca="1" si="68"/>
        <v/>
      </c>
      <c r="F580" s="8" t="str">
        <f t="shared" ca="1" si="69"/>
        <v/>
      </c>
      <c r="G580" s="1" t="str">
        <f t="shared" ca="1" si="70"/>
        <v/>
      </c>
      <c r="H580" s="1" t="str">
        <f t="shared" ca="1" si="71"/>
        <v/>
      </c>
    </row>
    <row r="581" spans="1:8">
      <c r="A581" s="8" t="str">
        <f t="shared" ca="1" si="64"/>
        <v/>
      </c>
      <c r="B581" s="8" t="str">
        <f t="shared" ca="1" si="65"/>
        <v/>
      </c>
      <c r="C581" s="8" t="str">
        <f t="shared" ca="1" si="66"/>
        <v/>
      </c>
      <c r="D581" s="276" t="str">
        <f t="shared" ca="1" si="67"/>
        <v/>
      </c>
      <c r="E581" s="161" t="str">
        <f t="shared" ca="1" si="68"/>
        <v/>
      </c>
      <c r="F581" s="8" t="str">
        <f t="shared" ca="1" si="69"/>
        <v/>
      </c>
      <c r="G581" s="1" t="str">
        <f t="shared" ca="1" si="70"/>
        <v/>
      </c>
      <c r="H581" s="1" t="str">
        <f t="shared" ca="1" si="71"/>
        <v/>
      </c>
    </row>
    <row r="582" spans="1:8">
      <c r="A582" s="8" t="str">
        <f t="shared" ca="1" si="64"/>
        <v/>
      </c>
      <c r="B582" s="8" t="str">
        <f t="shared" ca="1" si="65"/>
        <v/>
      </c>
      <c r="C582" s="8" t="str">
        <f t="shared" ca="1" si="66"/>
        <v/>
      </c>
      <c r="D582" s="276" t="str">
        <f t="shared" ca="1" si="67"/>
        <v/>
      </c>
      <c r="E582" s="161" t="str">
        <f t="shared" ca="1" si="68"/>
        <v/>
      </c>
      <c r="F582" s="8" t="str">
        <f t="shared" ca="1" si="69"/>
        <v/>
      </c>
      <c r="G582" s="1" t="str">
        <f t="shared" ca="1" si="70"/>
        <v/>
      </c>
      <c r="H582" s="1" t="str">
        <f t="shared" ca="1" si="71"/>
        <v/>
      </c>
    </row>
    <row r="583" spans="1:8">
      <c r="A583" s="8" t="str">
        <f t="shared" ca="1" si="64"/>
        <v/>
      </c>
      <c r="B583" s="8" t="str">
        <f t="shared" ca="1" si="65"/>
        <v/>
      </c>
      <c r="C583" s="8" t="str">
        <f t="shared" ca="1" si="66"/>
        <v/>
      </c>
      <c r="D583" s="276" t="str">
        <f t="shared" ca="1" si="67"/>
        <v/>
      </c>
      <c r="E583" s="161" t="str">
        <f t="shared" ca="1" si="68"/>
        <v/>
      </c>
      <c r="F583" s="8" t="str">
        <f t="shared" ca="1" si="69"/>
        <v/>
      </c>
      <c r="G583" s="1" t="str">
        <f t="shared" ca="1" si="70"/>
        <v/>
      </c>
      <c r="H583" s="1" t="str">
        <f t="shared" ca="1" si="71"/>
        <v/>
      </c>
    </row>
    <row r="584" spans="1:8">
      <c r="A584" s="8" t="str">
        <f t="shared" ref="A584:A647" ca="1" si="72">IFERROR(INDIRECT("'Прайс-лист общий'!A"&amp;$G584,TRUE),"")</f>
        <v/>
      </c>
      <c r="B584" s="8" t="str">
        <f t="shared" ref="B584:B647" ca="1" si="73">IFERROR(INDIRECT("'Прайс-лист общий'!B"&amp;$G584,TRUE),"")</f>
        <v/>
      </c>
      <c r="C584" s="8" t="str">
        <f t="shared" ref="C584:C647" ca="1" si="74">IFERROR(INDIRECT("'Прайс-лист общий'!p"&amp;$G584,TRUE),"")</f>
        <v/>
      </c>
      <c r="D584" s="276" t="str">
        <f t="shared" ref="D584:D647" ca="1" si="75">IFERROR(INDIRECT("'Прайс-лист общий'!q"&amp;$G584,TRUE),"")</f>
        <v/>
      </c>
      <c r="E584" s="161" t="str">
        <f t="shared" ref="E584:E647" ca="1" si="76">IFERROR(INDIRECT("'Прайс-лист общий'!r"&amp;$G584,TRUE),"")</f>
        <v/>
      </c>
      <c r="F584" s="8" t="str">
        <f t="shared" ref="F584:F647" ca="1" si="77">IFERROR(INDIRECT("'Прайс-лист общий'!f"&amp;$G584,TRUE)*D584,"")</f>
        <v/>
      </c>
      <c r="G584" s="1" t="str">
        <f t="shared" ref="G584:G647" ca="1" si="78">IFERROR(SMALL(H:H,ROW(H578)),"")</f>
        <v/>
      </c>
      <c r="H584" s="1" t="str">
        <f t="shared" ref="H584:H647" ca="1" si="79">IF(INDIRECT("'Прайс-лист общий'!q"&amp;ROW(H585),TRUE)&gt;0,ROW(H585),"")</f>
        <v/>
      </c>
    </row>
    <row r="585" spans="1:8">
      <c r="A585" s="8" t="str">
        <f t="shared" ca="1" si="72"/>
        <v/>
      </c>
      <c r="B585" s="8" t="str">
        <f t="shared" ca="1" si="73"/>
        <v/>
      </c>
      <c r="C585" s="8" t="str">
        <f t="shared" ca="1" si="74"/>
        <v/>
      </c>
      <c r="D585" s="276" t="str">
        <f t="shared" ca="1" si="75"/>
        <v/>
      </c>
      <c r="E585" s="161" t="str">
        <f t="shared" ca="1" si="76"/>
        <v/>
      </c>
      <c r="F585" s="8" t="str">
        <f t="shared" ca="1" si="77"/>
        <v/>
      </c>
      <c r="G585" s="1" t="str">
        <f t="shared" ca="1" si="78"/>
        <v/>
      </c>
      <c r="H585" s="1" t="str">
        <f t="shared" ca="1" si="79"/>
        <v/>
      </c>
    </row>
    <row r="586" spans="1:8">
      <c r="A586" s="8" t="str">
        <f t="shared" ca="1" si="72"/>
        <v/>
      </c>
      <c r="B586" s="8" t="str">
        <f t="shared" ca="1" si="73"/>
        <v/>
      </c>
      <c r="C586" s="8" t="str">
        <f t="shared" ca="1" si="74"/>
        <v/>
      </c>
      <c r="D586" s="276" t="str">
        <f t="shared" ca="1" si="75"/>
        <v/>
      </c>
      <c r="E586" s="161" t="str">
        <f t="shared" ca="1" si="76"/>
        <v/>
      </c>
      <c r="F586" s="8" t="str">
        <f t="shared" ca="1" si="77"/>
        <v/>
      </c>
      <c r="G586" s="1" t="str">
        <f t="shared" ca="1" si="78"/>
        <v/>
      </c>
      <c r="H586" s="1" t="str">
        <f t="shared" ca="1" si="79"/>
        <v/>
      </c>
    </row>
    <row r="587" spans="1:8">
      <c r="A587" s="8" t="str">
        <f t="shared" ca="1" si="72"/>
        <v/>
      </c>
      <c r="B587" s="8" t="str">
        <f t="shared" ca="1" si="73"/>
        <v/>
      </c>
      <c r="C587" s="8" t="str">
        <f t="shared" ca="1" si="74"/>
        <v/>
      </c>
      <c r="D587" s="276" t="str">
        <f t="shared" ca="1" si="75"/>
        <v/>
      </c>
      <c r="E587" s="161" t="str">
        <f t="shared" ca="1" si="76"/>
        <v/>
      </c>
      <c r="F587" s="8" t="str">
        <f t="shared" ca="1" si="77"/>
        <v/>
      </c>
      <c r="G587" s="1" t="str">
        <f t="shared" ca="1" si="78"/>
        <v/>
      </c>
      <c r="H587" s="1" t="str">
        <f t="shared" ca="1" si="79"/>
        <v/>
      </c>
    </row>
    <row r="588" spans="1:8">
      <c r="A588" s="8" t="str">
        <f t="shared" ca="1" si="72"/>
        <v/>
      </c>
      <c r="B588" s="8" t="str">
        <f t="shared" ca="1" si="73"/>
        <v/>
      </c>
      <c r="C588" s="8" t="str">
        <f t="shared" ca="1" si="74"/>
        <v/>
      </c>
      <c r="D588" s="276" t="str">
        <f t="shared" ca="1" si="75"/>
        <v/>
      </c>
      <c r="E588" s="161" t="str">
        <f t="shared" ca="1" si="76"/>
        <v/>
      </c>
      <c r="F588" s="8" t="str">
        <f t="shared" ca="1" si="77"/>
        <v/>
      </c>
      <c r="G588" s="1" t="str">
        <f t="shared" ca="1" si="78"/>
        <v/>
      </c>
      <c r="H588" s="1" t="str">
        <f t="shared" ca="1" si="79"/>
        <v/>
      </c>
    </row>
    <row r="589" spans="1:8">
      <c r="A589" s="8" t="str">
        <f t="shared" ca="1" si="72"/>
        <v/>
      </c>
      <c r="B589" s="8" t="str">
        <f t="shared" ca="1" si="73"/>
        <v/>
      </c>
      <c r="C589" s="8" t="str">
        <f t="shared" ca="1" si="74"/>
        <v/>
      </c>
      <c r="D589" s="276" t="str">
        <f t="shared" ca="1" si="75"/>
        <v/>
      </c>
      <c r="E589" s="161" t="str">
        <f t="shared" ca="1" si="76"/>
        <v/>
      </c>
      <c r="F589" s="8" t="str">
        <f t="shared" ca="1" si="77"/>
        <v/>
      </c>
      <c r="G589" s="1" t="str">
        <f t="shared" ca="1" si="78"/>
        <v/>
      </c>
      <c r="H589" s="1" t="str">
        <f t="shared" ca="1" si="79"/>
        <v/>
      </c>
    </row>
    <row r="590" spans="1:8">
      <c r="A590" s="8" t="str">
        <f t="shared" ca="1" si="72"/>
        <v/>
      </c>
      <c r="B590" s="8" t="str">
        <f t="shared" ca="1" si="73"/>
        <v/>
      </c>
      <c r="C590" s="8" t="str">
        <f t="shared" ca="1" si="74"/>
        <v/>
      </c>
      <c r="D590" s="276" t="str">
        <f t="shared" ca="1" si="75"/>
        <v/>
      </c>
      <c r="E590" s="161" t="str">
        <f t="shared" ca="1" si="76"/>
        <v/>
      </c>
      <c r="F590" s="8" t="str">
        <f t="shared" ca="1" si="77"/>
        <v/>
      </c>
      <c r="G590" s="1" t="str">
        <f t="shared" ca="1" si="78"/>
        <v/>
      </c>
      <c r="H590" s="1" t="str">
        <f t="shared" ca="1" si="79"/>
        <v/>
      </c>
    </row>
    <row r="591" spans="1:8">
      <c r="A591" s="8" t="str">
        <f t="shared" ca="1" si="72"/>
        <v/>
      </c>
      <c r="B591" s="8" t="str">
        <f t="shared" ca="1" si="73"/>
        <v/>
      </c>
      <c r="C591" s="8" t="str">
        <f t="shared" ca="1" si="74"/>
        <v/>
      </c>
      <c r="D591" s="276" t="str">
        <f t="shared" ca="1" si="75"/>
        <v/>
      </c>
      <c r="E591" s="161" t="str">
        <f t="shared" ca="1" si="76"/>
        <v/>
      </c>
      <c r="F591" s="8" t="str">
        <f t="shared" ca="1" si="77"/>
        <v/>
      </c>
      <c r="G591" s="1" t="str">
        <f t="shared" ca="1" si="78"/>
        <v/>
      </c>
      <c r="H591" s="1" t="str">
        <f t="shared" ca="1" si="79"/>
        <v/>
      </c>
    </row>
    <row r="592" spans="1:8">
      <c r="A592" s="8" t="str">
        <f t="shared" ca="1" si="72"/>
        <v/>
      </c>
      <c r="B592" s="8" t="str">
        <f t="shared" ca="1" si="73"/>
        <v/>
      </c>
      <c r="C592" s="8" t="str">
        <f t="shared" ca="1" si="74"/>
        <v/>
      </c>
      <c r="D592" s="276" t="str">
        <f t="shared" ca="1" si="75"/>
        <v/>
      </c>
      <c r="E592" s="161" t="str">
        <f t="shared" ca="1" si="76"/>
        <v/>
      </c>
      <c r="F592" s="8" t="str">
        <f t="shared" ca="1" si="77"/>
        <v/>
      </c>
      <c r="G592" s="1" t="str">
        <f t="shared" ca="1" si="78"/>
        <v/>
      </c>
      <c r="H592" s="1" t="str">
        <f t="shared" ca="1" si="79"/>
        <v/>
      </c>
    </row>
    <row r="593" spans="1:8">
      <c r="A593" s="8" t="str">
        <f t="shared" ca="1" si="72"/>
        <v/>
      </c>
      <c r="B593" s="8" t="str">
        <f t="shared" ca="1" si="73"/>
        <v/>
      </c>
      <c r="C593" s="8" t="str">
        <f t="shared" ca="1" si="74"/>
        <v/>
      </c>
      <c r="D593" s="276" t="str">
        <f t="shared" ca="1" si="75"/>
        <v/>
      </c>
      <c r="E593" s="161" t="str">
        <f t="shared" ca="1" si="76"/>
        <v/>
      </c>
      <c r="F593" s="8" t="str">
        <f t="shared" ca="1" si="77"/>
        <v/>
      </c>
      <c r="G593" s="1" t="str">
        <f t="shared" ca="1" si="78"/>
        <v/>
      </c>
      <c r="H593" s="1" t="str">
        <f t="shared" ca="1" si="79"/>
        <v/>
      </c>
    </row>
    <row r="594" spans="1:8">
      <c r="A594" s="8" t="str">
        <f t="shared" ca="1" si="72"/>
        <v/>
      </c>
      <c r="B594" s="8" t="str">
        <f t="shared" ca="1" si="73"/>
        <v/>
      </c>
      <c r="C594" s="8" t="str">
        <f t="shared" ca="1" si="74"/>
        <v/>
      </c>
      <c r="D594" s="276" t="str">
        <f t="shared" ca="1" si="75"/>
        <v/>
      </c>
      <c r="E594" s="161" t="str">
        <f t="shared" ca="1" si="76"/>
        <v/>
      </c>
      <c r="F594" s="8" t="str">
        <f t="shared" ca="1" si="77"/>
        <v/>
      </c>
      <c r="G594" s="1" t="str">
        <f t="shared" ca="1" si="78"/>
        <v/>
      </c>
      <c r="H594" s="1" t="str">
        <f t="shared" ca="1" si="79"/>
        <v/>
      </c>
    </row>
    <row r="595" spans="1:8">
      <c r="A595" s="8" t="str">
        <f t="shared" ca="1" si="72"/>
        <v/>
      </c>
      <c r="B595" s="8" t="str">
        <f t="shared" ca="1" si="73"/>
        <v/>
      </c>
      <c r="C595" s="8" t="str">
        <f t="shared" ca="1" si="74"/>
        <v/>
      </c>
      <c r="D595" s="276" t="str">
        <f t="shared" ca="1" si="75"/>
        <v/>
      </c>
      <c r="E595" s="161" t="str">
        <f t="shared" ca="1" si="76"/>
        <v/>
      </c>
      <c r="F595" s="8" t="str">
        <f t="shared" ca="1" si="77"/>
        <v/>
      </c>
      <c r="G595" s="1" t="str">
        <f t="shared" ca="1" si="78"/>
        <v/>
      </c>
      <c r="H595" s="1" t="str">
        <f t="shared" ca="1" si="79"/>
        <v/>
      </c>
    </row>
    <row r="596" spans="1:8">
      <c r="A596" s="8" t="str">
        <f t="shared" ca="1" si="72"/>
        <v/>
      </c>
      <c r="B596" s="8" t="str">
        <f t="shared" ca="1" si="73"/>
        <v/>
      </c>
      <c r="C596" s="8" t="str">
        <f t="shared" ca="1" si="74"/>
        <v/>
      </c>
      <c r="D596" s="276" t="str">
        <f t="shared" ca="1" si="75"/>
        <v/>
      </c>
      <c r="E596" s="161" t="str">
        <f t="shared" ca="1" si="76"/>
        <v/>
      </c>
      <c r="F596" s="8" t="str">
        <f t="shared" ca="1" si="77"/>
        <v/>
      </c>
      <c r="G596" s="1" t="str">
        <f t="shared" ca="1" si="78"/>
        <v/>
      </c>
      <c r="H596" s="1" t="str">
        <f t="shared" ca="1" si="79"/>
        <v/>
      </c>
    </row>
    <row r="597" spans="1:8">
      <c r="A597" s="8" t="str">
        <f t="shared" ca="1" si="72"/>
        <v/>
      </c>
      <c r="B597" s="8" t="str">
        <f t="shared" ca="1" si="73"/>
        <v/>
      </c>
      <c r="C597" s="8" t="str">
        <f t="shared" ca="1" si="74"/>
        <v/>
      </c>
      <c r="D597" s="276" t="str">
        <f t="shared" ca="1" si="75"/>
        <v/>
      </c>
      <c r="E597" s="161" t="str">
        <f t="shared" ca="1" si="76"/>
        <v/>
      </c>
      <c r="F597" s="8" t="str">
        <f t="shared" ca="1" si="77"/>
        <v/>
      </c>
      <c r="G597" s="1" t="str">
        <f t="shared" ca="1" si="78"/>
        <v/>
      </c>
      <c r="H597" s="1" t="str">
        <f t="shared" ca="1" si="79"/>
        <v/>
      </c>
    </row>
    <row r="598" spans="1:8">
      <c r="A598" s="8" t="str">
        <f t="shared" ca="1" si="72"/>
        <v/>
      </c>
      <c r="B598" s="8" t="str">
        <f t="shared" ca="1" si="73"/>
        <v/>
      </c>
      <c r="C598" s="8" t="str">
        <f t="shared" ca="1" si="74"/>
        <v/>
      </c>
      <c r="D598" s="276" t="str">
        <f t="shared" ca="1" si="75"/>
        <v/>
      </c>
      <c r="E598" s="161" t="str">
        <f t="shared" ca="1" si="76"/>
        <v/>
      </c>
      <c r="F598" s="8" t="str">
        <f t="shared" ca="1" si="77"/>
        <v/>
      </c>
      <c r="G598" s="1" t="str">
        <f t="shared" ca="1" si="78"/>
        <v/>
      </c>
      <c r="H598" s="1" t="str">
        <f t="shared" ca="1" si="79"/>
        <v/>
      </c>
    </row>
    <row r="599" spans="1:8">
      <c r="A599" s="8" t="str">
        <f t="shared" ca="1" si="72"/>
        <v/>
      </c>
      <c r="B599" s="8" t="str">
        <f t="shared" ca="1" si="73"/>
        <v/>
      </c>
      <c r="C599" s="8" t="str">
        <f t="shared" ca="1" si="74"/>
        <v/>
      </c>
      <c r="D599" s="276" t="str">
        <f t="shared" ca="1" si="75"/>
        <v/>
      </c>
      <c r="E599" s="161" t="str">
        <f t="shared" ca="1" si="76"/>
        <v/>
      </c>
      <c r="F599" s="8" t="str">
        <f t="shared" ca="1" si="77"/>
        <v/>
      </c>
      <c r="G599" s="1" t="str">
        <f t="shared" ca="1" si="78"/>
        <v/>
      </c>
      <c r="H599" s="1" t="str">
        <f t="shared" ca="1" si="79"/>
        <v/>
      </c>
    </row>
    <row r="600" spans="1:8">
      <c r="A600" s="8" t="str">
        <f t="shared" ca="1" si="72"/>
        <v/>
      </c>
      <c r="B600" s="8" t="str">
        <f t="shared" ca="1" si="73"/>
        <v/>
      </c>
      <c r="C600" s="8" t="str">
        <f t="shared" ca="1" si="74"/>
        <v/>
      </c>
      <c r="D600" s="276" t="str">
        <f t="shared" ca="1" si="75"/>
        <v/>
      </c>
      <c r="E600" s="161" t="str">
        <f t="shared" ca="1" si="76"/>
        <v/>
      </c>
      <c r="F600" s="8" t="str">
        <f t="shared" ca="1" si="77"/>
        <v/>
      </c>
      <c r="G600" s="1" t="str">
        <f t="shared" ca="1" si="78"/>
        <v/>
      </c>
      <c r="H600" s="1" t="str">
        <f t="shared" ca="1" si="79"/>
        <v/>
      </c>
    </row>
    <row r="601" spans="1:8">
      <c r="A601" s="8" t="str">
        <f t="shared" ca="1" si="72"/>
        <v/>
      </c>
      <c r="B601" s="8" t="str">
        <f t="shared" ca="1" si="73"/>
        <v/>
      </c>
      <c r="C601" s="8" t="str">
        <f t="shared" ca="1" si="74"/>
        <v/>
      </c>
      <c r="D601" s="276" t="str">
        <f t="shared" ca="1" si="75"/>
        <v/>
      </c>
      <c r="E601" s="161" t="str">
        <f t="shared" ca="1" si="76"/>
        <v/>
      </c>
      <c r="F601" s="8" t="str">
        <f t="shared" ca="1" si="77"/>
        <v/>
      </c>
      <c r="G601" s="1" t="str">
        <f t="shared" ca="1" si="78"/>
        <v/>
      </c>
      <c r="H601" s="1" t="str">
        <f t="shared" ca="1" si="79"/>
        <v/>
      </c>
    </row>
    <row r="602" spans="1:8">
      <c r="A602" s="8" t="str">
        <f t="shared" ca="1" si="72"/>
        <v/>
      </c>
      <c r="B602" s="8" t="str">
        <f t="shared" ca="1" si="73"/>
        <v/>
      </c>
      <c r="C602" s="8" t="str">
        <f t="shared" ca="1" si="74"/>
        <v/>
      </c>
      <c r="D602" s="276" t="str">
        <f t="shared" ca="1" si="75"/>
        <v/>
      </c>
      <c r="E602" s="161" t="str">
        <f t="shared" ca="1" si="76"/>
        <v/>
      </c>
      <c r="F602" s="8" t="str">
        <f t="shared" ca="1" si="77"/>
        <v/>
      </c>
      <c r="G602" s="1" t="str">
        <f t="shared" ca="1" si="78"/>
        <v/>
      </c>
      <c r="H602" s="1" t="str">
        <f t="shared" ca="1" si="79"/>
        <v/>
      </c>
    </row>
    <row r="603" spans="1:8">
      <c r="A603" s="8" t="str">
        <f t="shared" ca="1" si="72"/>
        <v/>
      </c>
      <c r="B603" s="8" t="str">
        <f t="shared" ca="1" si="73"/>
        <v/>
      </c>
      <c r="C603" s="8" t="str">
        <f t="shared" ca="1" si="74"/>
        <v/>
      </c>
      <c r="D603" s="276" t="str">
        <f t="shared" ca="1" si="75"/>
        <v/>
      </c>
      <c r="E603" s="161" t="str">
        <f t="shared" ca="1" si="76"/>
        <v/>
      </c>
      <c r="F603" s="8" t="str">
        <f t="shared" ca="1" si="77"/>
        <v/>
      </c>
      <c r="G603" s="1" t="str">
        <f t="shared" ca="1" si="78"/>
        <v/>
      </c>
      <c r="H603" s="1" t="str">
        <f t="shared" ca="1" si="79"/>
        <v/>
      </c>
    </row>
    <row r="604" spans="1:8">
      <c r="A604" s="8" t="str">
        <f t="shared" ca="1" si="72"/>
        <v/>
      </c>
      <c r="B604" s="8" t="str">
        <f t="shared" ca="1" si="73"/>
        <v/>
      </c>
      <c r="C604" s="8" t="str">
        <f t="shared" ca="1" si="74"/>
        <v/>
      </c>
      <c r="D604" s="276" t="str">
        <f t="shared" ca="1" si="75"/>
        <v/>
      </c>
      <c r="E604" s="161" t="str">
        <f t="shared" ca="1" si="76"/>
        <v/>
      </c>
      <c r="F604" s="8" t="str">
        <f t="shared" ca="1" si="77"/>
        <v/>
      </c>
      <c r="G604" s="1" t="str">
        <f t="shared" ca="1" si="78"/>
        <v/>
      </c>
      <c r="H604" s="1" t="str">
        <f t="shared" ca="1" si="79"/>
        <v/>
      </c>
    </row>
    <row r="605" spans="1:8">
      <c r="A605" s="8" t="str">
        <f t="shared" ca="1" si="72"/>
        <v/>
      </c>
      <c r="B605" s="8" t="str">
        <f t="shared" ca="1" si="73"/>
        <v/>
      </c>
      <c r="C605" s="8" t="str">
        <f t="shared" ca="1" si="74"/>
        <v/>
      </c>
      <c r="D605" s="276" t="str">
        <f t="shared" ca="1" si="75"/>
        <v/>
      </c>
      <c r="E605" s="161" t="str">
        <f t="shared" ca="1" si="76"/>
        <v/>
      </c>
      <c r="F605" s="8" t="str">
        <f t="shared" ca="1" si="77"/>
        <v/>
      </c>
      <c r="G605" s="1" t="str">
        <f t="shared" ca="1" si="78"/>
        <v/>
      </c>
      <c r="H605" s="1" t="str">
        <f t="shared" ca="1" si="79"/>
        <v/>
      </c>
    </row>
    <row r="606" spans="1:8">
      <c r="A606" s="8" t="str">
        <f t="shared" ca="1" si="72"/>
        <v/>
      </c>
      <c r="B606" s="8" t="str">
        <f t="shared" ca="1" si="73"/>
        <v/>
      </c>
      <c r="C606" s="8" t="str">
        <f t="shared" ca="1" si="74"/>
        <v/>
      </c>
      <c r="D606" s="276" t="str">
        <f t="shared" ca="1" si="75"/>
        <v/>
      </c>
      <c r="E606" s="161" t="str">
        <f t="shared" ca="1" si="76"/>
        <v/>
      </c>
      <c r="F606" s="8" t="str">
        <f t="shared" ca="1" si="77"/>
        <v/>
      </c>
      <c r="G606" s="1" t="str">
        <f t="shared" ca="1" si="78"/>
        <v/>
      </c>
      <c r="H606" s="1" t="str">
        <f t="shared" ca="1" si="79"/>
        <v/>
      </c>
    </row>
    <row r="607" spans="1:8">
      <c r="A607" s="8" t="str">
        <f t="shared" ca="1" si="72"/>
        <v/>
      </c>
      <c r="B607" s="8" t="str">
        <f t="shared" ca="1" si="73"/>
        <v/>
      </c>
      <c r="C607" s="8" t="str">
        <f t="shared" ca="1" si="74"/>
        <v/>
      </c>
      <c r="D607" s="276" t="str">
        <f t="shared" ca="1" si="75"/>
        <v/>
      </c>
      <c r="E607" s="161" t="str">
        <f t="shared" ca="1" si="76"/>
        <v/>
      </c>
      <c r="F607" s="8" t="str">
        <f t="shared" ca="1" si="77"/>
        <v/>
      </c>
      <c r="G607" s="1" t="str">
        <f t="shared" ca="1" si="78"/>
        <v/>
      </c>
      <c r="H607" s="1" t="str">
        <f t="shared" ca="1" si="79"/>
        <v/>
      </c>
    </row>
    <row r="608" spans="1:8">
      <c r="A608" s="8" t="str">
        <f t="shared" ca="1" si="72"/>
        <v/>
      </c>
      <c r="B608" s="8" t="str">
        <f t="shared" ca="1" si="73"/>
        <v/>
      </c>
      <c r="C608" s="8" t="str">
        <f t="shared" ca="1" si="74"/>
        <v/>
      </c>
      <c r="D608" s="276" t="str">
        <f t="shared" ca="1" si="75"/>
        <v/>
      </c>
      <c r="E608" s="161" t="str">
        <f t="shared" ca="1" si="76"/>
        <v/>
      </c>
      <c r="F608" s="8" t="str">
        <f t="shared" ca="1" si="77"/>
        <v/>
      </c>
      <c r="G608" s="1" t="str">
        <f t="shared" ca="1" si="78"/>
        <v/>
      </c>
      <c r="H608" s="1" t="str">
        <f t="shared" ca="1" si="79"/>
        <v/>
      </c>
    </row>
    <row r="609" spans="1:8">
      <c r="A609" s="8" t="str">
        <f t="shared" ca="1" si="72"/>
        <v/>
      </c>
      <c r="B609" s="8" t="str">
        <f t="shared" ca="1" si="73"/>
        <v/>
      </c>
      <c r="C609" s="8" t="str">
        <f t="shared" ca="1" si="74"/>
        <v/>
      </c>
      <c r="D609" s="276" t="str">
        <f t="shared" ca="1" si="75"/>
        <v/>
      </c>
      <c r="E609" s="161" t="str">
        <f t="shared" ca="1" si="76"/>
        <v/>
      </c>
      <c r="F609" s="8" t="str">
        <f t="shared" ca="1" si="77"/>
        <v/>
      </c>
      <c r="G609" s="1" t="str">
        <f t="shared" ca="1" si="78"/>
        <v/>
      </c>
      <c r="H609" s="1" t="str">
        <f t="shared" ca="1" si="79"/>
        <v/>
      </c>
    </row>
    <row r="610" spans="1:8">
      <c r="A610" s="8" t="str">
        <f t="shared" ca="1" si="72"/>
        <v/>
      </c>
      <c r="B610" s="8" t="str">
        <f t="shared" ca="1" si="73"/>
        <v/>
      </c>
      <c r="C610" s="8" t="str">
        <f t="shared" ca="1" si="74"/>
        <v/>
      </c>
      <c r="D610" s="276" t="str">
        <f t="shared" ca="1" si="75"/>
        <v/>
      </c>
      <c r="E610" s="161" t="str">
        <f t="shared" ca="1" si="76"/>
        <v/>
      </c>
      <c r="F610" s="8" t="str">
        <f t="shared" ca="1" si="77"/>
        <v/>
      </c>
      <c r="G610" s="1" t="str">
        <f t="shared" ca="1" si="78"/>
        <v/>
      </c>
      <c r="H610" s="1" t="str">
        <f t="shared" ca="1" si="79"/>
        <v/>
      </c>
    </row>
    <row r="611" spans="1:8">
      <c r="A611" s="8" t="str">
        <f t="shared" ca="1" si="72"/>
        <v/>
      </c>
      <c r="B611" s="8" t="str">
        <f t="shared" ca="1" si="73"/>
        <v/>
      </c>
      <c r="C611" s="8" t="str">
        <f t="shared" ca="1" si="74"/>
        <v/>
      </c>
      <c r="D611" s="276" t="str">
        <f t="shared" ca="1" si="75"/>
        <v/>
      </c>
      <c r="E611" s="161" t="str">
        <f t="shared" ca="1" si="76"/>
        <v/>
      </c>
      <c r="F611" s="8" t="str">
        <f t="shared" ca="1" si="77"/>
        <v/>
      </c>
      <c r="G611" s="1" t="str">
        <f t="shared" ca="1" si="78"/>
        <v/>
      </c>
      <c r="H611" s="1" t="str">
        <f t="shared" ca="1" si="79"/>
        <v/>
      </c>
    </row>
    <row r="612" spans="1:8">
      <c r="A612" s="8" t="str">
        <f t="shared" ca="1" si="72"/>
        <v/>
      </c>
      <c r="B612" s="8" t="str">
        <f t="shared" ca="1" si="73"/>
        <v/>
      </c>
      <c r="C612" s="8" t="str">
        <f t="shared" ca="1" si="74"/>
        <v/>
      </c>
      <c r="D612" s="276" t="str">
        <f t="shared" ca="1" si="75"/>
        <v/>
      </c>
      <c r="E612" s="161" t="str">
        <f t="shared" ca="1" si="76"/>
        <v/>
      </c>
      <c r="F612" s="8" t="str">
        <f t="shared" ca="1" si="77"/>
        <v/>
      </c>
      <c r="G612" s="1" t="str">
        <f t="shared" ca="1" si="78"/>
        <v/>
      </c>
      <c r="H612" s="1" t="str">
        <f t="shared" ca="1" si="79"/>
        <v/>
      </c>
    </row>
    <row r="613" spans="1:8">
      <c r="A613" s="8" t="str">
        <f t="shared" ca="1" si="72"/>
        <v/>
      </c>
      <c r="B613" s="8" t="str">
        <f t="shared" ca="1" si="73"/>
        <v/>
      </c>
      <c r="C613" s="8" t="str">
        <f t="shared" ca="1" si="74"/>
        <v/>
      </c>
      <c r="D613" s="276" t="str">
        <f t="shared" ca="1" si="75"/>
        <v/>
      </c>
      <c r="E613" s="161" t="str">
        <f t="shared" ca="1" si="76"/>
        <v/>
      </c>
      <c r="F613" s="8" t="str">
        <f t="shared" ca="1" si="77"/>
        <v/>
      </c>
      <c r="G613" s="1" t="str">
        <f t="shared" ca="1" si="78"/>
        <v/>
      </c>
      <c r="H613" s="1" t="str">
        <f t="shared" ca="1" si="79"/>
        <v/>
      </c>
    </row>
    <row r="614" spans="1:8">
      <c r="A614" s="8" t="str">
        <f t="shared" ca="1" si="72"/>
        <v/>
      </c>
      <c r="B614" s="8" t="str">
        <f t="shared" ca="1" si="73"/>
        <v/>
      </c>
      <c r="C614" s="8" t="str">
        <f t="shared" ca="1" si="74"/>
        <v/>
      </c>
      <c r="D614" s="276" t="str">
        <f t="shared" ca="1" si="75"/>
        <v/>
      </c>
      <c r="E614" s="161" t="str">
        <f t="shared" ca="1" si="76"/>
        <v/>
      </c>
      <c r="F614" s="8" t="str">
        <f t="shared" ca="1" si="77"/>
        <v/>
      </c>
      <c r="G614" s="1" t="str">
        <f t="shared" ca="1" si="78"/>
        <v/>
      </c>
      <c r="H614" s="1" t="str">
        <f t="shared" ca="1" si="79"/>
        <v/>
      </c>
    </row>
    <row r="615" spans="1:8">
      <c r="A615" s="8" t="str">
        <f t="shared" ca="1" si="72"/>
        <v/>
      </c>
      <c r="B615" s="8" t="str">
        <f t="shared" ca="1" si="73"/>
        <v/>
      </c>
      <c r="C615" s="8" t="str">
        <f t="shared" ca="1" si="74"/>
        <v/>
      </c>
      <c r="D615" s="276" t="str">
        <f t="shared" ca="1" si="75"/>
        <v/>
      </c>
      <c r="E615" s="161" t="str">
        <f t="shared" ca="1" si="76"/>
        <v/>
      </c>
      <c r="F615" s="8" t="str">
        <f t="shared" ca="1" si="77"/>
        <v/>
      </c>
      <c r="G615" s="1" t="str">
        <f t="shared" ca="1" si="78"/>
        <v/>
      </c>
      <c r="H615" s="1" t="str">
        <f t="shared" ca="1" si="79"/>
        <v/>
      </c>
    </row>
    <row r="616" spans="1:8">
      <c r="A616" s="8" t="str">
        <f t="shared" ca="1" si="72"/>
        <v/>
      </c>
      <c r="B616" s="8" t="str">
        <f t="shared" ca="1" si="73"/>
        <v/>
      </c>
      <c r="C616" s="8" t="str">
        <f t="shared" ca="1" si="74"/>
        <v/>
      </c>
      <c r="D616" s="276" t="str">
        <f t="shared" ca="1" si="75"/>
        <v/>
      </c>
      <c r="E616" s="161" t="str">
        <f t="shared" ca="1" si="76"/>
        <v/>
      </c>
      <c r="F616" s="8" t="str">
        <f t="shared" ca="1" si="77"/>
        <v/>
      </c>
      <c r="G616" s="1" t="str">
        <f t="shared" ca="1" si="78"/>
        <v/>
      </c>
      <c r="H616" s="1" t="str">
        <f t="shared" ca="1" si="79"/>
        <v/>
      </c>
    </row>
    <row r="617" spans="1:8">
      <c r="A617" s="8" t="str">
        <f t="shared" ca="1" si="72"/>
        <v/>
      </c>
      <c r="B617" s="8" t="str">
        <f t="shared" ca="1" si="73"/>
        <v/>
      </c>
      <c r="C617" s="8" t="str">
        <f t="shared" ca="1" si="74"/>
        <v/>
      </c>
      <c r="D617" s="276" t="str">
        <f t="shared" ca="1" si="75"/>
        <v/>
      </c>
      <c r="E617" s="161" t="str">
        <f t="shared" ca="1" si="76"/>
        <v/>
      </c>
      <c r="F617" s="8" t="str">
        <f t="shared" ca="1" si="77"/>
        <v/>
      </c>
      <c r="G617" s="1" t="str">
        <f t="shared" ca="1" si="78"/>
        <v/>
      </c>
      <c r="H617" s="1" t="str">
        <f t="shared" ca="1" si="79"/>
        <v/>
      </c>
    </row>
    <row r="618" spans="1:8">
      <c r="A618" s="8" t="str">
        <f t="shared" ca="1" si="72"/>
        <v/>
      </c>
      <c r="B618" s="8" t="str">
        <f t="shared" ca="1" si="73"/>
        <v/>
      </c>
      <c r="C618" s="8" t="str">
        <f t="shared" ca="1" si="74"/>
        <v/>
      </c>
      <c r="D618" s="276" t="str">
        <f t="shared" ca="1" si="75"/>
        <v/>
      </c>
      <c r="E618" s="161" t="str">
        <f t="shared" ca="1" si="76"/>
        <v/>
      </c>
      <c r="F618" s="8" t="str">
        <f t="shared" ca="1" si="77"/>
        <v/>
      </c>
      <c r="G618" s="1" t="str">
        <f t="shared" ca="1" si="78"/>
        <v/>
      </c>
      <c r="H618" s="1" t="str">
        <f t="shared" ca="1" si="79"/>
        <v/>
      </c>
    </row>
    <row r="619" spans="1:8">
      <c r="A619" s="8" t="str">
        <f t="shared" ca="1" si="72"/>
        <v/>
      </c>
      <c r="B619" s="8" t="str">
        <f t="shared" ca="1" si="73"/>
        <v/>
      </c>
      <c r="C619" s="8" t="str">
        <f t="shared" ca="1" si="74"/>
        <v/>
      </c>
      <c r="D619" s="276" t="str">
        <f t="shared" ca="1" si="75"/>
        <v/>
      </c>
      <c r="E619" s="161" t="str">
        <f t="shared" ca="1" si="76"/>
        <v/>
      </c>
      <c r="F619" s="8" t="str">
        <f t="shared" ca="1" si="77"/>
        <v/>
      </c>
      <c r="G619" s="1" t="str">
        <f t="shared" ca="1" si="78"/>
        <v/>
      </c>
      <c r="H619" s="1" t="str">
        <f t="shared" ca="1" si="79"/>
        <v/>
      </c>
    </row>
    <row r="620" spans="1:8">
      <c r="A620" s="8" t="str">
        <f t="shared" ca="1" si="72"/>
        <v/>
      </c>
      <c r="B620" s="8" t="str">
        <f t="shared" ca="1" si="73"/>
        <v/>
      </c>
      <c r="C620" s="8" t="str">
        <f t="shared" ca="1" si="74"/>
        <v/>
      </c>
      <c r="D620" s="276" t="str">
        <f t="shared" ca="1" si="75"/>
        <v/>
      </c>
      <c r="E620" s="161" t="str">
        <f t="shared" ca="1" si="76"/>
        <v/>
      </c>
      <c r="F620" s="8" t="str">
        <f t="shared" ca="1" si="77"/>
        <v/>
      </c>
      <c r="G620" s="1" t="str">
        <f t="shared" ca="1" si="78"/>
        <v/>
      </c>
      <c r="H620" s="1" t="str">
        <f t="shared" ca="1" si="79"/>
        <v/>
      </c>
    </row>
    <row r="621" spans="1:8">
      <c r="A621" s="8" t="str">
        <f t="shared" ca="1" si="72"/>
        <v/>
      </c>
      <c r="B621" s="8" t="str">
        <f t="shared" ca="1" si="73"/>
        <v/>
      </c>
      <c r="C621" s="8" t="str">
        <f t="shared" ca="1" si="74"/>
        <v/>
      </c>
      <c r="D621" s="276" t="str">
        <f t="shared" ca="1" si="75"/>
        <v/>
      </c>
      <c r="E621" s="161" t="str">
        <f t="shared" ca="1" si="76"/>
        <v/>
      </c>
      <c r="F621" s="8" t="str">
        <f t="shared" ca="1" si="77"/>
        <v/>
      </c>
      <c r="G621" s="1" t="str">
        <f t="shared" ca="1" si="78"/>
        <v/>
      </c>
      <c r="H621" s="1" t="str">
        <f t="shared" ca="1" si="79"/>
        <v/>
      </c>
    </row>
    <row r="622" spans="1:8">
      <c r="A622" s="8" t="str">
        <f t="shared" ca="1" si="72"/>
        <v/>
      </c>
      <c r="B622" s="8" t="str">
        <f t="shared" ca="1" si="73"/>
        <v/>
      </c>
      <c r="C622" s="8" t="str">
        <f t="shared" ca="1" si="74"/>
        <v/>
      </c>
      <c r="D622" s="276" t="str">
        <f t="shared" ca="1" si="75"/>
        <v/>
      </c>
      <c r="E622" s="161" t="str">
        <f t="shared" ca="1" si="76"/>
        <v/>
      </c>
      <c r="F622" s="8" t="str">
        <f t="shared" ca="1" si="77"/>
        <v/>
      </c>
      <c r="G622" s="1" t="str">
        <f t="shared" ca="1" si="78"/>
        <v/>
      </c>
      <c r="H622" s="1" t="str">
        <f t="shared" ca="1" si="79"/>
        <v/>
      </c>
    </row>
    <row r="623" spans="1:8">
      <c r="A623" s="8" t="str">
        <f t="shared" ca="1" si="72"/>
        <v/>
      </c>
      <c r="B623" s="8" t="str">
        <f t="shared" ca="1" si="73"/>
        <v/>
      </c>
      <c r="C623" s="8" t="str">
        <f t="shared" ca="1" si="74"/>
        <v/>
      </c>
      <c r="D623" s="276" t="str">
        <f t="shared" ca="1" si="75"/>
        <v/>
      </c>
      <c r="E623" s="161" t="str">
        <f t="shared" ca="1" si="76"/>
        <v/>
      </c>
      <c r="F623" s="8" t="str">
        <f t="shared" ca="1" si="77"/>
        <v/>
      </c>
      <c r="G623" s="1" t="str">
        <f t="shared" ca="1" si="78"/>
        <v/>
      </c>
      <c r="H623" s="1" t="str">
        <f t="shared" ca="1" si="79"/>
        <v/>
      </c>
    </row>
    <row r="624" spans="1:8">
      <c r="A624" s="8" t="str">
        <f t="shared" ca="1" si="72"/>
        <v/>
      </c>
      <c r="B624" s="8" t="str">
        <f t="shared" ca="1" si="73"/>
        <v/>
      </c>
      <c r="C624" s="8" t="str">
        <f t="shared" ca="1" si="74"/>
        <v/>
      </c>
      <c r="D624" s="276" t="str">
        <f t="shared" ca="1" si="75"/>
        <v/>
      </c>
      <c r="E624" s="161" t="str">
        <f t="shared" ca="1" si="76"/>
        <v/>
      </c>
      <c r="F624" s="8" t="str">
        <f t="shared" ca="1" si="77"/>
        <v/>
      </c>
      <c r="G624" s="1" t="str">
        <f t="shared" ca="1" si="78"/>
        <v/>
      </c>
      <c r="H624" s="1" t="str">
        <f t="shared" ca="1" si="79"/>
        <v/>
      </c>
    </row>
    <row r="625" spans="1:8">
      <c r="A625" s="8" t="str">
        <f t="shared" ca="1" si="72"/>
        <v/>
      </c>
      <c r="B625" s="8" t="str">
        <f t="shared" ca="1" si="73"/>
        <v/>
      </c>
      <c r="C625" s="8" t="str">
        <f t="shared" ca="1" si="74"/>
        <v/>
      </c>
      <c r="D625" s="276" t="str">
        <f t="shared" ca="1" si="75"/>
        <v/>
      </c>
      <c r="E625" s="161" t="str">
        <f t="shared" ca="1" si="76"/>
        <v/>
      </c>
      <c r="F625" s="8" t="str">
        <f t="shared" ca="1" si="77"/>
        <v/>
      </c>
      <c r="G625" s="1" t="str">
        <f t="shared" ca="1" si="78"/>
        <v/>
      </c>
      <c r="H625" s="1" t="str">
        <f t="shared" ca="1" si="79"/>
        <v/>
      </c>
    </row>
    <row r="626" spans="1:8">
      <c r="A626" s="8" t="str">
        <f t="shared" ca="1" si="72"/>
        <v/>
      </c>
      <c r="B626" s="8" t="str">
        <f t="shared" ca="1" si="73"/>
        <v/>
      </c>
      <c r="C626" s="8" t="str">
        <f t="shared" ca="1" si="74"/>
        <v/>
      </c>
      <c r="D626" s="276" t="str">
        <f t="shared" ca="1" si="75"/>
        <v/>
      </c>
      <c r="E626" s="161" t="str">
        <f t="shared" ca="1" si="76"/>
        <v/>
      </c>
      <c r="F626" s="8" t="str">
        <f t="shared" ca="1" si="77"/>
        <v/>
      </c>
      <c r="G626" s="1" t="str">
        <f t="shared" ca="1" si="78"/>
        <v/>
      </c>
      <c r="H626" s="1" t="str">
        <f t="shared" ca="1" si="79"/>
        <v/>
      </c>
    </row>
    <row r="627" spans="1:8">
      <c r="A627" s="8" t="str">
        <f t="shared" ca="1" si="72"/>
        <v/>
      </c>
      <c r="B627" s="8" t="str">
        <f t="shared" ca="1" si="73"/>
        <v/>
      </c>
      <c r="C627" s="8" t="str">
        <f t="shared" ca="1" si="74"/>
        <v/>
      </c>
      <c r="D627" s="276" t="str">
        <f t="shared" ca="1" si="75"/>
        <v/>
      </c>
      <c r="E627" s="161" t="str">
        <f t="shared" ca="1" si="76"/>
        <v/>
      </c>
      <c r="F627" s="8" t="str">
        <f t="shared" ca="1" si="77"/>
        <v/>
      </c>
      <c r="G627" s="1" t="str">
        <f t="shared" ca="1" si="78"/>
        <v/>
      </c>
      <c r="H627" s="1" t="str">
        <f t="shared" ca="1" si="79"/>
        <v/>
      </c>
    </row>
    <row r="628" spans="1:8">
      <c r="A628" s="8" t="str">
        <f t="shared" ca="1" si="72"/>
        <v/>
      </c>
      <c r="B628" s="8" t="str">
        <f t="shared" ca="1" si="73"/>
        <v/>
      </c>
      <c r="C628" s="8" t="str">
        <f t="shared" ca="1" si="74"/>
        <v/>
      </c>
      <c r="D628" s="276" t="str">
        <f t="shared" ca="1" si="75"/>
        <v/>
      </c>
      <c r="E628" s="161" t="str">
        <f t="shared" ca="1" si="76"/>
        <v/>
      </c>
      <c r="F628" s="8" t="str">
        <f t="shared" ca="1" si="77"/>
        <v/>
      </c>
      <c r="G628" s="1" t="str">
        <f t="shared" ca="1" si="78"/>
        <v/>
      </c>
      <c r="H628" s="1" t="str">
        <f t="shared" ca="1" si="79"/>
        <v/>
      </c>
    </row>
    <row r="629" spans="1:8">
      <c r="A629" s="8" t="str">
        <f t="shared" ca="1" si="72"/>
        <v/>
      </c>
      <c r="B629" s="8" t="str">
        <f t="shared" ca="1" si="73"/>
        <v/>
      </c>
      <c r="C629" s="8" t="str">
        <f t="shared" ca="1" si="74"/>
        <v/>
      </c>
      <c r="D629" s="276" t="str">
        <f t="shared" ca="1" si="75"/>
        <v/>
      </c>
      <c r="E629" s="161" t="str">
        <f t="shared" ca="1" si="76"/>
        <v/>
      </c>
      <c r="F629" s="8" t="str">
        <f t="shared" ca="1" si="77"/>
        <v/>
      </c>
      <c r="G629" s="1" t="str">
        <f t="shared" ca="1" si="78"/>
        <v/>
      </c>
      <c r="H629" s="1" t="str">
        <f t="shared" ca="1" si="79"/>
        <v/>
      </c>
    </row>
    <row r="630" spans="1:8">
      <c r="A630" s="8" t="str">
        <f t="shared" ca="1" si="72"/>
        <v/>
      </c>
      <c r="B630" s="8" t="str">
        <f t="shared" ca="1" si="73"/>
        <v/>
      </c>
      <c r="C630" s="8" t="str">
        <f t="shared" ca="1" si="74"/>
        <v/>
      </c>
      <c r="D630" s="276" t="str">
        <f t="shared" ca="1" si="75"/>
        <v/>
      </c>
      <c r="E630" s="161" t="str">
        <f t="shared" ca="1" si="76"/>
        <v/>
      </c>
      <c r="F630" s="8" t="str">
        <f t="shared" ca="1" si="77"/>
        <v/>
      </c>
      <c r="G630" s="1" t="str">
        <f t="shared" ca="1" si="78"/>
        <v/>
      </c>
      <c r="H630" s="1" t="str">
        <f t="shared" ca="1" si="79"/>
        <v/>
      </c>
    </row>
    <row r="631" spans="1:8">
      <c r="A631" s="8" t="str">
        <f t="shared" ca="1" si="72"/>
        <v/>
      </c>
      <c r="B631" s="8" t="str">
        <f t="shared" ca="1" si="73"/>
        <v/>
      </c>
      <c r="C631" s="8" t="str">
        <f t="shared" ca="1" si="74"/>
        <v/>
      </c>
      <c r="D631" s="276" t="str">
        <f t="shared" ca="1" si="75"/>
        <v/>
      </c>
      <c r="E631" s="161" t="str">
        <f t="shared" ca="1" si="76"/>
        <v/>
      </c>
      <c r="F631" s="8" t="str">
        <f t="shared" ca="1" si="77"/>
        <v/>
      </c>
      <c r="G631" s="1" t="str">
        <f t="shared" ca="1" si="78"/>
        <v/>
      </c>
      <c r="H631" s="1" t="str">
        <f t="shared" ca="1" si="79"/>
        <v/>
      </c>
    </row>
    <row r="632" spans="1:8">
      <c r="A632" s="8" t="str">
        <f t="shared" ca="1" si="72"/>
        <v/>
      </c>
      <c r="B632" s="8" t="str">
        <f t="shared" ca="1" si="73"/>
        <v/>
      </c>
      <c r="C632" s="8" t="str">
        <f t="shared" ca="1" si="74"/>
        <v/>
      </c>
      <c r="D632" s="276" t="str">
        <f t="shared" ca="1" si="75"/>
        <v/>
      </c>
      <c r="E632" s="161" t="str">
        <f t="shared" ca="1" si="76"/>
        <v/>
      </c>
      <c r="F632" s="8" t="str">
        <f t="shared" ca="1" si="77"/>
        <v/>
      </c>
      <c r="G632" s="1" t="str">
        <f t="shared" ca="1" si="78"/>
        <v/>
      </c>
      <c r="H632" s="1" t="str">
        <f t="shared" ca="1" si="79"/>
        <v/>
      </c>
    </row>
    <row r="633" spans="1:8">
      <c r="A633" s="8" t="str">
        <f t="shared" ca="1" si="72"/>
        <v/>
      </c>
      <c r="B633" s="8" t="str">
        <f t="shared" ca="1" si="73"/>
        <v/>
      </c>
      <c r="C633" s="8" t="str">
        <f t="shared" ca="1" si="74"/>
        <v/>
      </c>
      <c r="D633" s="276" t="str">
        <f t="shared" ca="1" si="75"/>
        <v/>
      </c>
      <c r="E633" s="161" t="str">
        <f t="shared" ca="1" si="76"/>
        <v/>
      </c>
      <c r="F633" s="8" t="str">
        <f t="shared" ca="1" si="77"/>
        <v/>
      </c>
      <c r="G633" s="1" t="str">
        <f t="shared" ca="1" si="78"/>
        <v/>
      </c>
      <c r="H633" s="1" t="str">
        <f t="shared" ca="1" si="79"/>
        <v/>
      </c>
    </row>
    <row r="634" spans="1:8">
      <c r="A634" s="8" t="str">
        <f t="shared" ca="1" si="72"/>
        <v/>
      </c>
      <c r="B634" s="8" t="str">
        <f t="shared" ca="1" si="73"/>
        <v/>
      </c>
      <c r="C634" s="8" t="str">
        <f t="shared" ca="1" si="74"/>
        <v/>
      </c>
      <c r="D634" s="276" t="str">
        <f t="shared" ca="1" si="75"/>
        <v/>
      </c>
      <c r="E634" s="161" t="str">
        <f t="shared" ca="1" si="76"/>
        <v/>
      </c>
      <c r="F634" s="8" t="str">
        <f t="shared" ca="1" si="77"/>
        <v/>
      </c>
      <c r="G634" s="1" t="str">
        <f t="shared" ca="1" si="78"/>
        <v/>
      </c>
      <c r="H634" s="1" t="str">
        <f t="shared" ca="1" si="79"/>
        <v/>
      </c>
    </row>
    <row r="635" spans="1:8">
      <c r="A635" s="8" t="str">
        <f t="shared" ca="1" si="72"/>
        <v/>
      </c>
      <c r="B635" s="8" t="str">
        <f t="shared" ca="1" si="73"/>
        <v/>
      </c>
      <c r="C635" s="8" t="str">
        <f t="shared" ca="1" si="74"/>
        <v/>
      </c>
      <c r="D635" s="276" t="str">
        <f t="shared" ca="1" si="75"/>
        <v/>
      </c>
      <c r="E635" s="161" t="str">
        <f t="shared" ca="1" si="76"/>
        <v/>
      </c>
      <c r="F635" s="8" t="str">
        <f t="shared" ca="1" si="77"/>
        <v/>
      </c>
      <c r="G635" s="1" t="str">
        <f t="shared" ca="1" si="78"/>
        <v/>
      </c>
      <c r="H635" s="1" t="str">
        <f t="shared" ca="1" si="79"/>
        <v/>
      </c>
    </row>
    <row r="636" spans="1:8">
      <c r="A636" s="8" t="str">
        <f t="shared" ca="1" si="72"/>
        <v/>
      </c>
      <c r="B636" s="8" t="str">
        <f t="shared" ca="1" si="73"/>
        <v/>
      </c>
      <c r="C636" s="8" t="str">
        <f t="shared" ca="1" si="74"/>
        <v/>
      </c>
      <c r="D636" s="276" t="str">
        <f t="shared" ca="1" si="75"/>
        <v/>
      </c>
      <c r="E636" s="161" t="str">
        <f t="shared" ca="1" si="76"/>
        <v/>
      </c>
      <c r="F636" s="8" t="str">
        <f t="shared" ca="1" si="77"/>
        <v/>
      </c>
      <c r="G636" s="1" t="str">
        <f t="shared" ca="1" si="78"/>
        <v/>
      </c>
      <c r="H636" s="1" t="str">
        <f t="shared" ca="1" si="79"/>
        <v/>
      </c>
    </row>
    <row r="637" spans="1:8">
      <c r="A637" s="8" t="str">
        <f t="shared" ca="1" si="72"/>
        <v/>
      </c>
      <c r="B637" s="8" t="str">
        <f t="shared" ca="1" si="73"/>
        <v/>
      </c>
      <c r="C637" s="8" t="str">
        <f t="shared" ca="1" si="74"/>
        <v/>
      </c>
      <c r="D637" s="276" t="str">
        <f t="shared" ca="1" si="75"/>
        <v/>
      </c>
      <c r="E637" s="161" t="str">
        <f t="shared" ca="1" si="76"/>
        <v/>
      </c>
      <c r="F637" s="8" t="str">
        <f t="shared" ca="1" si="77"/>
        <v/>
      </c>
      <c r="G637" s="1" t="str">
        <f t="shared" ca="1" si="78"/>
        <v/>
      </c>
      <c r="H637" s="1" t="str">
        <f t="shared" ca="1" si="79"/>
        <v/>
      </c>
    </row>
    <row r="638" spans="1:8">
      <c r="A638" s="8" t="str">
        <f t="shared" ca="1" si="72"/>
        <v/>
      </c>
      <c r="B638" s="8" t="str">
        <f t="shared" ca="1" si="73"/>
        <v/>
      </c>
      <c r="C638" s="8" t="str">
        <f t="shared" ca="1" si="74"/>
        <v/>
      </c>
      <c r="D638" s="276" t="str">
        <f t="shared" ca="1" si="75"/>
        <v/>
      </c>
      <c r="E638" s="161" t="str">
        <f t="shared" ca="1" si="76"/>
        <v/>
      </c>
      <c r="F638" s="8" t="str">
        <f t="shared" ca="1" si="77"/>
        <v/>
      </c>
      <c r="G638" s="1" t="str">
        <f t="shared" ca="1" si="78"/>
        <v/>
      </c>
      <c r="H638" s="1" t="str">
        <f t="shared" ca="1" si="79"/>
        <v/>
      </c>
    </row>
    <row r="639" spans="1:8">
      <c r="A639" s="8" t="str">
        <f t="shared" ca="1" si="72"/>
        <v/>
      </c>
      <c r="B639" s="8" t="str">
        <f t="shared" ca="1" si="73"/>
        <v/>
      </c>
      <c r="C639" s="8" t="str">
        <f t="shared" ca="1" si="74"/>
        <v/>
      </c>
      <c r="D639" s="276" t="str">
        <f t="shared" ca="1" si="75"/>
        <v/>
      </c>
      <c r="E639" s="161" t="str">
        <f t="shared" ca="1" si="76"/>
        <v/>
      </c>
      <c r="F639" s="8" t="str">
        <f t="shared" ca="1" si="77"/>
        <v/>
      </c>
      <c r="G639" s="1" t="str">
        <f t="shared" ca="1" si="78"/>
        <v/>
      </c>
      <c r="H639" s="1" t="str">
        <f t="shared" ca="1" si="79"/>
        <v/>
      </c>
    </row>
    <row r="640" spans="1:8">
      <c r="A640" s="8" t="str">
        <f t="shared" ca="1" si="72"/>
        <v/>
      </c>
      <c r="B640" s="8" t="str">
        <f t="shared" ca="1" si="73"/>
        <v/>
      </c>
      <c r="C640" s="8" t="str">
        <f t="shared" ca="1" si="74"/>
        <v/>
      </c>
      <c r="D640" s="276" t="str">
        <f t="shared" ca="1" si="75"/>
        <v/>
      </c>
      <c r="E640" s="161" t="str">
        <f t="shared" ca="1" si="76"/>
        <v/>
      </c>
      <c r="F640" s="8" t="str">
        <f t="shared" ca="1" si="77"/>
        <v/>
      </c>
      <c r="G640" s="1" t="str">
        <f t="shared" ca="1" si="78"/>
        <v/>
      </c>
      <c r="H640" s="1" t="str">
        <f t="shared" ca="1" si="79"/>
        <v/>
      </c>
    </row>
    <row r="641" spans="1:8">
      <c r="A641" s="8" t="str">
        <f t="shared" ca="1" si="72"/>
        <v/>
      </c>
      <c r="B641" s="8" t="str">
        <f t="shared" ca="1" si="73"/>
        <v/>
      </c>
      <c r="C641" s="8" t="str">
        <f t="shared" ca="1" si="74"/>
        <v/>
      </c>
      <c r="D641" s="276" t="str">
        <f t="shared" ca="1" si="75"/>
        <v/>
      </c>
      <c r="E641" s="161" t="str">
        <f t="shared" ca="1" si="76"/>
        <v/>
      </c>
      <c r="F641" s="8" t="str">
        <f t="shared" ca="1" si="77"/>
        <v/>
      </c>
      <c r="G641" s="1" t="str">
        <f t="shared" ca="1" si="78"/>
        <v/>
      </c>
      <c r="H641" s="1" t="str">
        <f t="shared" ca="1" si="79"/>
        <v/>
      </c>
    </row>
    <row r="642" spans="1:8">
      <c r="A642" s="8" t="str">
        <f t="shared" ca="1" si="72"/>
        <v/>
      </c>
      <c r="B642" s="8" t="str">
        <f t="shared" ca="1" si="73"/>
        <v/>
      </c>
      <c r="C642" s="8" t="str">
        <f t="shared" ca="1" si="74"/>
        <v/>
      </c>
      <c r="D642" s="276" t="str">
        <f t="shared" ca="1" si="75"/>
        <v/>
      </c>
      <c r="E642" s="161" t="str">
        <f t="shared" ca="1" si="76"/>
        <v/>
      </c>
      <c r="F642" s="8" t="str">
        <f t="shared" ca="1" si="77"/>
        <v/>
      </c>
      <c r="G642" s="1" t="str">
        <f t="shared" ca="1" si="78"/>
        <v/>
      </c>
      <c r="H642" s="1" t="str">
        <f t="shared" ca="1" si="79"/>
        <v/>
      </c>
    </row>
    <row r="643" spans="1:8">
      <c r="A643" s="8" t="str">
        <f t="shared" ca="1" si="72"/>
        <v/>
      </c>
      <c r="B643" s="8" t="str">
        <f t="shared" ca="1" si="73"/>
        <v/>
      </c>
      <c r="C643" s="8" t="str">
        <f t="shared" ca="1" si="74"/>
        <v/>
      </c>
      <c r="D643" s="276" t="str">
        <f t="shared" ca="1" si="75"/>
        <v/>
      </c>
      <c r="E643" s="161" t="str">
        <f t="shared" ca="1" si="76"/>
        <v/>
      </c>
      <c r="F643" s="8" t="str">
        <f t="shared" ca="1" si="77"/>
        <v/>
      </c>
      <c r="G643" s="1" t="str">
        <f t="shared" ca="1" si="78"/>
        <v/>
      </c>
      <c r="H643" s="1" t="str">
        <f t="shared" ca="1" si="79"/>
        <v/>
      </c>
    </row>
    <row r="644" spans="1:8">
      <c r="A644" s="8" t="str">
        <f t="shared" ca="1" si="72"/>
        <v/>
      </c>
      <c r="B644" s="8" t="str">
        <f t="shared" ca="1" si="73"/>
        <v/>
      </c>
      <c r="C644" s="8" t="str">
        <f t="shared" ca="1" si="74"/>
        <v/>
      </c>
      <c r="D644" s="276" t="str">
        <f t="shared" ca="1" si="75"/>
        <v/>
      </c>
      <c r="E644" s="161" t="str">
        <f t="shared" ca="1" si="76"/>
        <v/>
      </c>
      <c r="F644" s="8" t="str">
        <f t="shared" ca="1" si="77"/>
        <v/>
      </c>
      <c r="G644" s="1" t="str">
        <f t="shared" ca="1" si="78"/>
        <v/>
      </c>
      <c r="H644" s="1" t="str">
        <f t="shared" ca="1" si="79"/>
        <v/>
      </c>
    </row>
    <row r="645" spans="1:8">
      <c r="A645" s="8" t="str">
        <f t="shared" ca="1" si="72"/>
        <v/>
      </c>
      <c r="B645" s="8" t="str">
        <f t="shared" ca="1" si="73"/>
        <v/>
      </c>
      <c r="C645" s="8" t="str">
        <f t="shared" ca="1" si="74"/>
        <v/>
      </c>
      <c r="D645" s="276" t="str">
        <f t="shared" ca="1" si="75"/>
        <v/>
      </c>
      <c r="E645" s="161" t="str">
        <f t="shared" ca="1" si="76"/>
        <v/>
      </c>
      <c r="F645" s="8" t="str">
        <f t="shared" ca="1" si="77"/>
        <v/>
      </c>
      <c r="G645" s="1" t="str">
        <f t="shared" ca="1" si="78"/>
        <v/>
      </c>
      <c r="H645" s="1" t="str">
        <f t="shared" ca="1" si="79"/>
        <v/>
      </c>
    </row>
    <row r="646" spans="1:8">
      <c r="A646" s="8" t="str">
        <f t="shared" ca="1" si="72"/>
        <v/>
      </c>
      <c r="B646" s="8" t="str">
        <f t="shared" ca="1" si="73"/>
        <v/>
      </c>
      <c r="C646" s="8" t="str">
        <f t="shared" ca="1" si="74"/>
        <v/>
      </c>
      <c r="D646" s="276" t="str">
        <f t="shared" ca="1" si="75"/>
        <v/>
      </c>
      <c r="E646" s="161" t="str">
        <f t="shared" ca="1" si="76"/>
        <v/>
      </c>
      <c r="F646" s="8" t="str">
        <f t="shared" ca="1" si="77"/>
        <v/>
      </c>
      <c r="G646" s="1" t="str">
        <f t="shared" ca="1" si="78"/>
        <v/>
      </c>
      <c r="H646" s="1" t="str">
        <f t="shared" ca="1" si="79"/>
        <v/>
      </c>
    </row>
    <row r="647" spans="1:8">
      <c r="A647" s="8" t="str">
        <f t="shared" ca="1" si="72"/>
        <v/>
      </c>
      <c r="B647" s="8" t="str">
        <f t="shared" ca="1" si="73"/>
        <v/>
      </c>
      <c r="C647" s="8" t="str">
        <f t="shared" ca="1" si="74"/>
        <v/>
      </c>
      <c r="D647" s="276" t="str">
        <f t="shared" ca="1" si="75"/>
        <v/>
      </c>
      <c r="E647" s="161" t="str">
        <f t="shared" ca="1" si="76"/>
        <v/>
      </c>
      <c r="F647" s="8" t="str">
        <f t="shared" ca="1" si="77"/>
        <v/>
      </c>
      <c r="G647" s="1" t="str">
        <f t="shared" ca="1" si="78"/>
        <v/>
      </c>
      <c r="H647" s="1" t="str">
        <f t="shared" ca="1" si="79"/>
        <v/>
      </c>
    </row>
    <row r="648" spans="1:8">
      <c r="A648" s="8" t="str">
        <f t="shared" ref="A648:A711" ca="1" si="80">IFERROR(INDIRECT("'Прайс-лист общий'!A"&amp;$G648,TRUE),"")</f>
        <v/>
      </c>
      <c r="B648" s="8" t="str">
        <f t="shared" ref="B648:B711" ca="1" si="81">IFERROR(INDIRECT("'Прайс-лист общий'!B"&amp;$G648,TRUE),"")</f>
        <v/>
      </c>
      <c r="C648" s="8" t="str">
        <f t="shared" ref="C648:C711" ca="1" si="82">IFERROR(INDIRECT("'Прайс-лист общий'!p"&amp;$G648,TRUE),"")</f>
        <v/>
      </c>
      <c r="D648" s="276" t="str">
        <f t="shared" ref="D648:D711" ca="1" si="83">IFERROR(INDIRECT("'Прайс-лист общий'!q"&amp;$G648,TRUE),"")</f>
        <v/>
      </c>
      <c r="E648" s="161" t="str">
        <f t="shared" ref="E648:E711" ca="1" si="84">IFERROR(INDIRECT("'Прайс-лист общий'!r"&amp;$G648,TRUE),"")</f>
        <v/>
      </c>
      <c r="F648" s="8" t="str">
        <f t="shared" ref="F648:F711" ca="1" si="85">IFERROR(INDIRECT("'Прайс-лист общий'!f"&amp;$G648,TRUE)*D648,"")</f>
        <v/>
      </c>
      <c r="G648" s="1" t="str">
        <f t="shared" ref="G648:G711" ca="1" si="86">IFERROR(SMALL(H:H,ROW(H642)),"")</f>
        <v/>
      </c>
      <c r="H648" s="1" t="str">
        <f t="shared" ref="H648:H711" ca="1" si="87">IF(INDIRECT("'Прайс-лист общий'!q"&amp;ROW(H649),TRUE)&gt;0,ROW(H649),"")</f>
        <v/>
      </c>
    </row>
    <row r="649" spans="1:8">
      <c r="A649" s="8" t="str">
        <f t="shared" ca="1" si="80"/>
        <v/>
      </c>
      <c r="B649" s="8" t="str">
        <f t="shared" ca="1" si="81"/>
        <v/>
      </c>
      <c r="C649" s="8" t="str">
        <f t="shared" ca="1" si="82"/>
        <v/>
      </c>
      <c r="D649" s="276" t="str">
        <f t="shared" ca="1" si="83"/>
        <v/>
      </c>
      <c r="E649" s="161" t="str">
        <f t="shared" ca="1" si="84"/>
        <v/>
      </c>
      <c r="F649" s="8" t="str">
        <f t="shared" ca="1" si="85"/>
        <v/>
      </c>
      <c r="G649" s="1" t="str">
        <f t="shared" ca="1" si="86"/>
        <v/>
      </c>
      <c r="H649" s="1" t="str">
        <f t="shared" ca="1" si="87"/>
        <v/>
      </c>
    </row>
    <row r="650" spans="1:8">
      <c r="A650" s="8" t="str">
        <f t="shared" ca="1" si="80"/>
        <v/>
      </c>
      <c r="B650" s="8" t="str">
        <f t="shared" ca="1" si="81"/>
        <v/>
      </c>
      <c r="C650" s="8" t="str">
        <f t="shared" ca="1" si="82"/>
        <v/>
      </c>
      <c r="D650" s="276" t="str">
        <f t="shared" ca="1" si="83"/>
        <v/>
      </c>
      <c r="E650" s="161" t="str">
        <f t="shared" ca="1" si="84"/>
        <v/>
      </c>
      <c r="F650" s="8" t="str">
        <f t="shared" ca="1" si="85"/>
        <v/>
      </c>
      <c r="G650" s="1" t="str">
        <f t="shared" ca="1" si="86"/>
        <v/>
      </c>
      <c r="H650" s="1" t="str">
        <f t="shared" ca="1" si="87"/>
        <v/>
      </c>
    </row>
    <row r="651" spans="1:8">
      <c r="A651" s="8" t="str">
        <f t="shared" ca="1" si="80"/>
        <v/>
      </c>
      <c r="B651" s="8" t="str">
        <f t="shared" ca="1" si="81"/>
        <v/>
      </c>
      <c r="C651" s="8" t="str">
        <f t="shared" ca="1" si="82"/>
        <v/>
      </c>
      <c r="D651" s="276" t="str">
        <f t="shared" ca="1" si="83"/>
        <v/>
      </c>
      <c r="E651" s="161" t="str">
        <f t="shared" ca="1" si="84"/>
        <v/>
      </c>
      <c r="F651" s="8" t="str">
        <f t="shared" ca="1" si="85"/>
        <v/>
      </c>
      <c r="G651" s="1" t="str">
        <f t="shared" ca="1" si="86"/>
        <v/>
      </c>
      <c r="H651" s="1" t="str">
        <f t="shared" ca="1" si="87"/>
        <v/>
      </c>
    </row>
    <row r="652" spans="1:8">
      <c r="A652" s="8" t="str">
        <f t="shared" ca="1" si="80"/>
        <v/>
      </c>
      <c r="B652" s="8" t="str">
        <f t="shared" ca="1" si="81"/>
        <v/>
      </c>
      <c r="C652" s="8" t="str">
        <f t="shared" ca="1" si="82"/>
        <v/>
      </c>
      <c r="D652" s="276" t="str">
        <f t="shared" ca="1" si="83"/>
        <v/>
      </c>
      <c r="E652" s="161" t="str">
        <f t="shared" ca="1" si="84"/>
        <v/>
      </c>
      <c r="F652" s="8" t="str">
        <f t="shared" ca="1" si="85"/>
        <v/>
      </c>
      <c r="G652" s="1" t="str">
        <f t="shared" ca="1" si="86"/>
        <v/>
      </c>
      <c r="H652" s="1" t="str">
        <f t="shared" ca="1" si="87"/>
        <v/>
      </c>
    </row>
    <row r="653" spans="1:8">
      <c r="A653" s="8" t="str">
        <f t="shared" ca="1" si="80"/>
        <v/>
      </c>
      <c r="B653" s="8" t="str">
        <f t="shared" ca="1" si="81"/>
        <v/>
      </c>
      <c r="C653" s="8" t="str">
        <f t="shared" ca="1" si="82"/>
        <v/>
      </c>
      <c r="D653" s="276" t="str">
        <f t="shared" ca="1" si="83"/>
        <v/>
      </c>
      <c r="E653" s="161" t="str">
        <f t="shared" ca="1" si="84"/>
        <v/>
      </c>
      <c r="F653" s="8" t="str">
        <f t="shared" ca="1" si="85"/>
        <v/>
      </c>
      <c r="G653" s="1" t="str">
        <f t="shared" ca="1" si="86"/>
        <v/>
      </c>
      <c r="H653" s="1" t="str">
        <f t="shared" ca="1" si="87"/>
        <v/>
      </c>
    </row>
    <row r="654" spans="1:8">
      <c r="A654" s="8" t="str">
        <f t="shared" ca="1" si="80"/>
        <v/>
      </c>
      <c r="B654" s="8" t="str">
        <f t="shared" ca="1" si="81"/>
        <v/>
      </c>
      <c r="C654" s="8" t="str">
        <f t="shared" ca="1" si="82"/>
        <v/>
      </c>
      <c r="D654" s="276" t="str">
        <f t="shared" ca="1" si="83"/>
        <v/>
      </c>
      <c r="E654" s="161" t="str">
        <f t="shared" ca="1" si="84"/>
        <v/>
      </c>
      <c r="F654" s="8" t="str">
        <f t="shared" ca="1" si="85"/>
        <v/>
      </c>
      <c r="G654" s="1" t="str">
        <f t="shared" ca="1" si="86"/>
        <v/>
      </c>
      <c r="H654" s="1" t="str">
        <f t="shared" ca="1" si="87"/>
        <v/>
      </c>
    </row>
    <row r="655" spans="1:8">
      <c r="A655" s="8" t="str">
        <f t="shared" ca="1" si="80"/>
        <v/>
      </c>
      <c r="B655" s="8" t="str">
        <f t="shared" ca="1" si="81"/>
        <v/>
      </c>
      <c r="C655" s="8" t="str">
        <f t="shared" ca="1" si="82"/>
        <v/>
      </c>
      <c r="D655" s="276" t="str">
        <f t="shared" ca="1" si="83"/>
        <v/>
      </c>
      <c r="E655" s="161" t="str">
        <f t="shared" ca="1" si="84"/>
        <v/>
      </c>
      <c r="F655" s="8" t="str">
        <f t="shared" ca="1" si="85"/>
        <v/>
      </c>
      <c r="G655" s="1" t="str">
        <f t="shared" ca="1" si="86"/>
        <v/>
      </c>
      <c r="H655" s="1" t="str">
        <f t="shared" ca="1" si="87"/>
        <v/>
      </c>
    </row>
    <row r="656" spans="1:8">
      <c r="A656" s="8" t="str">
        <f t="shared" ca="1" si="80"/>
        <v/>
      </c>
      <c r="B656" s="8" t="str">
        <f t="shared" ca="1" si="81"/>
        <v/>
      </c>
      <c r="C656" s="8" t="str">
        <f t="shared" ca="1" si="82"/>
        <v/>
      </c>
      <c r="D656" s="276" t="str">
        <f t="shared" ca="1" si="83"/>
        <v/>
      </c>
      <c r="E656" s="161" t="str">
        <f t="shared" ca="1" si="84"/>
        <v/>
      </c>
      <c r="F656" s="8" t="str">
        <f t="shared" ca="1" si="85"/>
        <v/>
      </c>
      <c r="G656" s="1" t="str">
        <f t="shared" ca="1" si="86"/>
        <v/>
      </c>
      <c r="H656" s="1" t="str">
        <f t="shared" ca="1" si="87"/>
        <v/>
      </c>
    </row>
    <row r="657" spans="1:8">
      <c r="A657" s="8" t="str">
        <f t="shared" ca="1" si="80"/>
        <v/>
      </c>
      <c r="B657" s="8" t="str">
        <f t="shared" ca="1" si="81"/>
        <v/>
      </c>
      <c r="C657" s="8" t="str">
        <f t="shared" ca="1" si="82"/>
        <v/>
      </c>
      <c r="D657" s="276" t="str">
        <f t="shared" ca="1" si="83"/>
        <v/>
      </c>
      <c r="E657" s="161" t="str">
        <f t="shared" ca="1" si="84"/>
        <v/>
      </c>
      <c r="F657" s="8" t="str">
        <f t="shared" ca="1" si="85"/>
        <v/>
      </c>
      <c r="G657" s="1" t="str">
        <f t="shared" ca="1" si="86"/>
        <v/>
      </c>
      <c r="H657" s="1" t="str">
        <f t="shared" ca="1" si="87"/>
        <v/>
      </c>
    </row>
    <row r="658" spans="1:8">
      <c r="A658" s="8" t="str">
        <f t="shared" ca="1" si="80"/>
        <v/>
      </c>
      <c r="B658" s="8" t="str">
        <f t="shared" ca="1" si="81"/>
        <v/>
      </c>
      <c r="C658" s="8" t="str">
        <f t="shared" ca="1" si="82"/>
        <v/>
      </c>
      <c r="D658" s="276" t="str">
        <f t="shared" ca="1" si="83"/>
        <v/>
      </c>
      <c r="E658" s="161" t="str">
        <f t="shared" ca="1" si="84"/>
        <v/>
      </c>
      <c r="F658" s="8" t="str">
        <f t="shared" ca="1" si="85"/>
        <v/>
      </c>
      <c r="G658" s="1" t="str">
        <f t="shared" ca="1" si="86"/>
        <v/>
      </c>
      <c r="H658" s="1" t="str">
        <f t="shared" ca="1" si="87"/>
        <v/>
      </c>
    </row>
    <row r="659" spans="1:8">
      <c r="A659" s="8" t="str">
        <f t="shared" ca="1" si="80"/>
        <v/>
      </c>
      <c r="B659" s="8" t="str">
        <f t="shared" ca="1" si="81"/>
        <v/>
      </c>
      <c r="C659" s="8" t="str">
        <f t="shared" ca="1" si="82"/>
        <v/>
      </c>
      <c r="D659" s="276" t="str">
        <f t="shared" ca="1" si="83"/>
        <v/>
      </c>
      <c r="E659" s="161" t="str">
        <f t="shared" ca="1" si="84"/>
        <v/>
      </c>
      <c r="F659" s="8" t="str">
        <f t="shared" ca="1" si="85"/>
        <v/>
      </c>
      <c r="G659" s="1" t="str">
        <f t="shared" ca="1" si="86"/>
        <v/>
      </c>
      <c r="H659" s="1" t="str">
        <f t="shared" ca="1" si="87"/>
        <v/>
      </c>
    </row>
    <row r="660" spans="1:8">
      <c r="A660" s="8" t="str">
        <f t="shared" ca="1" si="80"/>
        <v/>
      </c>
      <c r="B660" s="8" t="str">
        <f t="shared" ca="1" si="81"/>
        <v/>
      </c>
      <c r="C660" s="8" t="str">
        <f t="shared" ca="1" si="82"/>
        <v/>
      </c>
      <c r="D660" s="276" t="str">
        <f t="shared" ca="1" si="83"/>
        <v/>
      </c>
      <c r="E660" s="161" t="str">
        <f t="shared" ca="1" si="84"/>
        <v/>
      </c>
      <c r="F660" s="8" t="str">
        <f t="shared" ca="1" si="85"/>
        <v/>
      </c>
      <c r="G660" s="1" t="str">
        <f t="shared" ca="1" si="86"/>
        <v/>
      </c>
      <c r="H660" s="1" t="str">
        <f t="shared" ca="1" si="87"/>
        <v/>
      </c>
    </row>
    <row r="661" spans="1:8">
      <c r="A661" s="8" t="str">
        <f t="shared" ca="1" si="80"/>
        <v/>
      </c>
      <c r="B661" s="8" t="str">
        <f t="shared" ca="1" si="81"/>
        <v/>
      </c>
      <c r="C661" s="8" t="str">
        <f t="shared" ca="1" si="82"/>
        <v/>
      </c>
      <c r="D661" s="276" t="str">
        <f t="shared" ca="1" si="83"/>
        <v/>
      </c>
      <c r="E661" s="161" t="str">
        <f t="shared" ca="1" si="84"/>
        <v/>
      </c>
      <c r="F661" s="8" t="str">
        <f t="shared" ca="1" si="85"/>
        <v/>
      </c>
      <c r="G661" s="1" t="str">
        <f t="shared" ca="1" si="86"/>
        <v/>
      </c>
      <c r="H661" s="1" t="str">
        <f t="shared" ca="1" si="87"/>
        <v/>
      </c>
    </row>
    <row r="662" spans="1:8">
      <c r="A662" s="8" t="str">
        <f t="shared" ca="1" si="80"/>
        <v/>
      </c>
      <c r="B662" s="8" t="str">
        <f t="shared" ca="1" si="81"/>
        <v/>
      </c>
      <c r="C662" s="8" t="str">
        <f t="shared" ca="1" si="82"/>
        <v/>
      </c>
      <c r="D662" s="276" t="str">
        <f t="shared" ca="1" si="83"/>
        <v/>
      </c>
      <c r="E662" s="161" t="str">
        <f t="shared" ca="1" si="84"/>
        <v/>
      </c>
      <c r="F662" s="8" t="str">
        <f t="shared" ca="1" si="85"/>
        <v/>
      </c>
      <c r="G662" s="1" t="str">
        <f t="shared" ca="1" si="86"/>
        <v/>
      </c>
      <c r="H662" s="1" t="str">
        <f t="shared" ca="1" si="87"/>
        <v/>
      </c>
    </row>
    <row r="663" spans="1:8">
      <c r="A663" s="8" t="str">
        <f t="shared" ca="1" si="80"/>
        <v/>
      </c>
      <c r="B663" s="8" t="str">
        <f t="shared" ca="1" si="81"/>
        <v/>
      </c>
      <c r="C663" s="8" t="str">
        <f t="shared" ca="1" si="82"/>
        <v/>
      </c>
      <c r="D663" s="276" t="str">
        <f t="shared" ca="1" si="83"/>
        <v/>
      </c>
      <c r="E663" s="161" t="str">
        <f t="shared" ca="1" si="84"/>
        <v/>
      </c>
      <c r="F663" s="8" t="str">
        <f t="shared" ca="1" si="85"/>
        <v/>
      </c>
      <c r="G663" s="1" t="str">
        <f t="shared" ca="1" si="86"/>
        <v/>
      </c>
      <c r="H663" s="1" t="str">
        <f t="shared" ca="1" si="87"/>
        <v/>
      </c>
    </row>
    <row r="664" spans="1:8">
      <c r="A664" s="8" t="str">
        <f t="shared" ca="1" si="80"/>
        <v/>
      </c>
      <c r="B664" s="8" t="str">
        <f t="shared" ca="1" si="81"/>
        <v/>
      </c>
      <c r="C664" s="8" t="str">
        <f t="shared" ca="1" si="82"/>
        <v/>
      </c>
      <c r="D664" s="276" t="str">
        <f t="shared" ca="1" si="83"/>
        <v/>
      </c>
      <c r="E664" s="161" t="str">
        <f t="shared" ca="1" si="84"/>
        <v/>
      </c>
      <c r="F664" s="8" t="str">
        <f t="shared" ca="1" si="85"/>
        <v/>
      </c>
      <c r="G664" s="1" t="str">
        <f t="shared" ca="1" si="86"/>
        <v/>
      </c>
      <c r="H664" s="1" t="str">
        <f t="shared" ca="1" si="87"/>
        <v/>
      </c>
    </row>
    <row r="665" spans="1:8">
      <c r="A665" s="8" t="str">
        <f t="shared" ca="1" si="80"/>
        <v/>
      </c>
      <c r="B665" s="8" t="str">
        <f t="shared" ca="1" si="81"/>
        <v/>
      </c>
      <c r="C665" s="8" t="str">
        <f t="shared" ca="1" si="82"/>
        <v/>
      </c>
      <c r="D665" s="276" t="str">
        <f t="shared" ca="1" si="83"/>
        <v/>
      </c>
      <c r="E665" s="161" t="str">
        <f t="shared" ca="1" si="84"/>
        <v/>
      </c>
      <c r="F665" s="8" t="str">
        <f t="shared" ca="1" si="85"/>
        <v/>
      </c>
      <c r="G665" s="1" t="str">
        <f t="shared" ca="1" si="86"/>
        <v/>
      </c>
      <c r="H665" s="1" t="str">
        <f t="shared" ca="1" si="87"/>
        <v/>
      </c>
    </row>
    <row r="666" spans="1:8">
      <c r="A666" s="8" t="str">
        <f t="shared" ca="1" si="80"/>
        <v/>
      </c>
      <c r="B666" s="8" t="str">
        <f t="shared" ca="1" si="81"/>
        <v/>
      </c>
      <c r="C666" s="8" t="str">
        <f t="shared" ca="1" si="82"/>
        <v/>
      </c>
      <c r="D666" s="276" t="str">
        <f t="shared" ca="1" si="83"/>
        <v/>
      </c>
      <c r="E666" s="161" t="str">
        <f t="shared" ca="1" si="84"/>
        <v/>
      </c>
      <c r="F666" s="8" t="str">
        <f t="shared" ca="1" si="85"/>
        <v/>
      </c>
      <c r="G666" s="1" t="str">
        <f t="shared" ca="1" si="86"/>
        <v/>
      </c>
      <c r="H666" s="1" t="str">
        <f t="shared" ca="1" si="87"/>
        <v/>
      </c>
    </row>
    <row r="667" spans="1:8">
      <c r="A667" s="8" t="str">
        <f t="shared" ca="1" si="80"/>
        <v/>
      </c>
      <c r="B667" s="8" t="str">
        <f t="shared" ca="1" si="81"/>
        <v/>
      </c>
      <c r="C667" s="8" t="str">
        <f t="shared" ca="1" si="82"/>
        <v/>
      </c>
      <c r="D667" s="276" t="str">
        <f t="shared" ca="1" si="83"/>
        <v/>
      </c>
      <c r="E667" s="161" t="str">
        <f t="shared" ca="1" si="84"/>
        <v/>
      </c>
      <c r="F667" s="8" t="str">
        <f t="shared" ca="1" si="85"/>
        <v/>
      </c>
      <c r="G667" s="1" t="str">
        <f t="shared" ca="1" si="86"/>
        <v/>
      </c>
      <c r="H667" s="1" t="str">
        <f t="shared" ca="1" si="87"/>
        <v/>
      </c>
    </row>
    <row r="668" spans="1:8">
      <c r="A668" s="8" t="str">
        <f t="shared" ca="1" si="80"/>
        <v/>
      </c>
      <c r="B668" s="8" t="str">
        <f t="shared" ca="1" si="81"/>
        <v/>
      </c>
      <c r="C668" s="8" t="str">
        <f t="shared" ca="1" si="82"/>
        <v/>
      </c>
      <c r="D668" s="276" t="str">
        <f t="shared" ca="1" si="83"/>
        <v/>
      </c>
      <c r="E668" s="161" t="str">
        <f t="shared" ca="1" si="84"/>
        <v/>
      </c>
      <c r="F668" s="8" t="str">
        <f t="shared" ca="1" si="85"/>
        <v/>
      </c>
      <c r="G668" s="1" t="str">
        <f t="shared" ca="1" si="86"/>
        <v/>
      </c>
      <c r="H668" s="1" t="str">
        <f t="shared" ca="1" si="87"/>
        <v/>
      </c>
    </row>
    <row r="669" spans="1:8">
      <c r="A669" s="8" t="str">
        <f t="shared" ca="1" si="80"/>
        <v/>
      </c>
      <c r="B669" s="8" t="str">
        <f t="shared" ca="1" si="81"/>
        <v/>
      </c>
      <c r="C669" s="8" t="str">
        <f t="shared" ca="1" si="82"/>
        <v/>
      </c>
      <c r="D669" s="276" t="str">
        <f t="shared" ca="1" si="83"/>
        <v/>
      </c>
      <c r="E669" s="161" t="str">
        <f t="shared" ca="1" si="84"/>
        <v/>
      </c>
      <c r="F669" s="8" t="str">
        <f t="shared" ca="1" si="85"/>
        <v/>
      </c>
      <c r="G669" s="1" t="str">
        <f t="shared" ca="1" si="86"/>
        <v/>
      </c>
      <c r="H669" s="1" t="str">
        <f t="shared" ca="1" si="87"/>
        <v/>
      </c>
    </row>
    <row r="670" spans="1:8">
      <c r="A670" s="8" t="str">
        <f t="shared" ca="1" si="80"/>
        <v/>
      </c>
      <c r="B670" s="8" t="str">
        <f t="shared" ca="1" si="81"/>
        <v/>
      </c>
      <c r="C670" s="8" t="str">
        <f t="shared" ca="1" si="82"/>
        <v/>
      </c>
      <c r="D670" s="276" t="str">
        <f t="shared" ca="1" si="83"/>
        <v/>
      </c>
      <c r="E670" s="161" t="str">
        <f t="shared" ca="1" si="84"/>
        <v/>
      </c>
      <c r="F670" s="8" t="str">
        <f t="shared" ca="1" si="85"/>
        <v/>
      </c>
      <c r="G670" s="1" t="str">
        <f t="shared" ca="1" si="86"/>
        <v/>
      </c>
      <c r="H670" s="1" t="str">
        <f t="shared" ca="1" si="87"/>
        <v/>
      </c>
    </row>
    <row r="671" spans="1:8">
      <c r="A671" s="8" t="str">
        <f t="shared" ca="1" si="80"/>
        <v/>
      </c>
      <c r="B671" s="8" t="str">
        <f t="shared" ca="1" si="81"/>
        <v/>
      </c>
      <c r="C671" s="8" t="str">
        <f t="shared" ca="1" si="82"/>
        <v/>
      </c>
      <c r="D671" s="276" t="str">
        <f t="shared" ca="1" si="83"/>
        <v/>
      </c>
      <c r="E671" s="161" t="str">
        <f t="shared" ca="1" si="84"/>
        <v/>
      </c>
      <c r="F671" s="8" t="str">
        <f t="shared" ca="1" si="85"/>
        <v/>
      </c>
      <c r="G671" s="1" t="str">
        <f t="shared" ca="1" si="86"/>
        <v/>
      </c>
      <c r="H671" s="1" t="str">
        <f t="shared" ca="1" si="87"/>
        <v/>
      </c>
    </row>
    <row r="672" spans="1:8">
      <c r="A672" s="8" t="str">
        <f t="shared" ca="1" si="80"/>
        <v/>
      </c>
      <c r="B672" s="8" t="str">
        <f t="shared" ca="1" si="81"/>
        <v/>
      </c>
      <c r="C672" s="8" t="str">
        <f t="shared" ca="1" si="82"/>
        <v/>
      </c>
      <c r="D672" s="276" t="str">
        <f t="shared" ca="1" si="83"/>
        <v/>
      </c>
      <c r="E672" s="161" t="str">
        <f t="shared" ca="1" si="84"/>
        <v/>
      </c>
      <c r="F672" s="8" t="str">
        <f t="shared" ca="1" si="85"/>
        <v/>
      </c>
      <c r="G672" s="1" t="str">
        <f t="shared" ca="1" si="86"/>
        <v/>
      </c>
      <c r="H672" s="1" t="str">
        <f t="shared" ca="1" si="87"/>
        <v/>
      </c>
    </row>
    <row r="673" spans="1:8">
      <c r="A673" s="8" t="str">
        <f t="shared" ca="1" si="80"/>
        <v/>
      </c>
      <c r="B673" s="8" t="str">
        <f t="shared" ca="1" si="81"/>
        <v/>
      </c>
      <c r="C673" s="8" t="str">
        <f t="shared" ca="1" si="82"/>
        <v/>
      </c>
      <c r="D673" s="276" t="str">
        <f t="shared" ca="1" si="83"/>
        <v/>
      </c>
      <c r="E673" s="161" t="str">
        <f t="shared" ca="1" si="84"/>
        <v/>
      </c>
      <c r="F673" s="8" t="str">
        <f t="shared" ca="1" si="85"/>
        <v/>
      </c>
      <c r="G673" s="1" t="str">
        <f t="shared" ca="1" si="86"/>
        <v/>
      </c>
      <c r="H673" s="1" t="str">
        <f t="shared" ca="1" si="87"/>
        <v/>
      </c>
    </row>
    <row r="674" spans="1:8">
      <c r="A674" s="8" t="str">
        <f t="shared" ca="1" si="80"/>
        <v/>
      </c>
      <c r="B674" s="8" t="str">
        <f t="shared" ca="1" si="81"/>
        <v/>
      </c>
      <c r="C674" s="8" t="str">
        <f t="shared" ca="1" si="82"/>
        <v/>
      </c>
      <c r="D674" s="276" t="str">
        <f t="shared" ca="1" si="83"/>
        <v/>
      </c>
      <c r="E674" s="161" t="str">
        <f t="shared" ca="1" si="84"/>
        <v/>
      </c>
      <c r="F674" s="8" t="str">
        <f t="shared" ca="1" si="85"/>
        <v/>
      </c>
      <c r="G674" s="1" t="str">
        <f t="shared" ca="1" si="86"/>
        <v/>
      </c>
      <c r="H674" s="1" t="str">
        <f t="shared" ca="1" si="87"/>
        <v/>
      </c>
    </row>
    <row r="675" spans="1:8">
      <c r="A675" s="8" t="str">
        <f t="shared" ca="1" si="80"/>
        <v/>
      </c>
      <c r="B675" s="8" t="str">
        <f t="shared" ca="1" si="81"/>
        <v/>
      </c>
      <c r="C675" s="8" t="str">
        <f t="shared" ca="1" si="82"/>
        <v/>
      </c>
      <c r="D675" s="276" t="str">
        <f t="shared" ca="1" si="83"/>
        <v/>
      </c>
      <c r="E675" s="161" t="str">
        <f t="shared" ca="1" si="84"/>
        <v/>
      </c>
      <c r="F675" s="8" t="str">
        <f t="shared" ca="1" si="85"/>
        <v/>
      </c>
      <c r="G675" s="1" t="str">
        <f t="shared" ca="1" si="86"/>
        <v/>
      </c>
      <c r="H675" s="1" t="str">
        <f t="shared" ca="1" si="87"/>
        <v/>
      </c>
    </row>
    <row r="676" spans="1:8">
      <c r="A676" s="8" t="str">
        <f t="shared" ca="1" si="80"/>
        <v/>
      </c>
      <c r="B676" s="8" t="str">
        <f t="shared" ca="1" si="81"/>
        <v/>
      </c>
      <c r="C676" s="8" t="str">
        <f t="shared" ca="1" si="82"/>
        <v/>
      </c>
      <c r="D676" s="276" t="str">
        <f t="shared" ca="1" si="83"/>
        <v/>
      </c>
      <c r="E676" s="161" t="str">
        <f t="shared" ca="1" si="84"/>
        <v/>
      </c>
      <c r="F676" s="8" t="str">
        <f t="shared" ca="1" si="85"/>
        <v/>
      </c>
      <c r="G676" s="1" t="str">
        <f t="shared" ca="1" si="86"/>
        <v/>
      </c>
      <c r="H676" s="1" t="str">
        <f t="shared" ca="1" si="87"/>
        <v/>
      </c>
    </row>
    <row r="677" spans="1:8">
      <c r="A677" s="8" t="str">
        <f t="shared" ca="1" si="80"/>
        <v/>
      </c>
      <c r="B677" s="8" t="str">
        <f t="shared" ca="1" si="81"/>
        <v/>
      </c>
      <c r="C677" s="8" t="str">
        <f t="shared" ca="1" si="82"/>
        <v/>
      </c>
      <c r="D677" s="276" t="str">
        <f t="shared" ca="1" si="83"/>
        <v/>
      </c>
      <c r="E677" s="161" t="str">
        <f t="shared" ca="1" si="84"/>
        <v/>
      </c>
      <c r="F677" s="8" t="str">
        <f t="shared" ca="1" si="85"/>
        <v/>
      </c>
      <c r="G677" s="1" t="str">
        <f t="shared" ca="1" si="86"/>
        <v/>
      </c>
      <c r="H677" s="1" t="str">
        <f t="shared" ca="1" si="87"/>
        <v/>
      </c>
    </row>
    <row r="678" spans="1:8">
      <c r="A678" s="8" t="str">
        <f t="shared" ca="1" si="80"/>
        <v/>
      </c>
      <c r="B678" s="8" t="str">
        <f t="shared" ca="1" si="81"/>
        <v/>
      </c>
      <c r="C678" s="8" t="str">
        <f t="shared" ca="1" si="82"/>
        <v/>
      </c>
      <c r="D678" s="276" t="str">
        <f t="shared" ca="1" si="83"/>
        <v/>
      </c>
      <c r="E678" s="161" t="str">
        <f t="shared" ca="1" si="84"/>
        <v/>
      </c>
      <c r="F678" s="8" t="str">
        <f t="shared" ca="1" si="85"/>
        <v/>
      </c>
      <c r="G678" s="1" t="str">
        <f t="shared" ca="1" si="86"/>
        <v/>
      </c>
      <c r="H678" s="1" t="str">
        <f t="shared" ca="1" si="87"/>
        <v/>
      </c>
    </row>
    <row r="679" spans="1:8">
      <c r="A679" s="8" t="str">
        <f t="shared" ca="1" si="80"/>
        <v/>
      </c>
      <c r="B679" s="8" t="str">
        <f t="shared" ca="1" si="81"/>
        <v/>
      </c>
      <c r="C679" s="8" t="str">
        <f t="shared" ca="1" si="82"/>
        <v/>
      </c>
      <c r="D679" s="276" t="str">
        <f t="shared" ca="1" si="83"/>
        <v/>
      </c>
      <c r="E679" s="161" t="str">
        <f t="shared" ca="1" si="84"/>
        <v/>
      </c>
      <c r="F679" s="8" t="str">
        <f t="shared" ca="1" si="85"/>
        <v/>
      </c>
      <c r="G679" s="1" t="str">
        <f t="shared" ca="1" si="86"/>
        <v/>
      </c>
      <c r="H679" s="1" t="str">
        <f t="shared" ca="1" si="87"/>
        <v/>
      </c>
    </row>
    <row r="680" spans="1:8">
      <c r="A680" s="8" t="str">
        <f t="shared" ca="1" si="80"/>
        <v/>
      </c>
      <c r="B680" s="8" t="str">
        <f t="shared" ca="1" si="81"/>
        <v/>
      </c>
      <c r="C680" s="8" t="str">
        <f t="shared" ca="1" si="82"/>
        <v/>
      </c>
      <c r="D680" s="276" t="str">
        <f t="shared" ca="1" si="83"/>
        <v/>
      </c>
      <c r="E680" s="161" t="str">
        <f t="shared" ca="1" si="84"/>
        <v/>
      </c>
      <c r="F680" s="8" t="str">
        <f t="shared" ca="1" si="85"/>
        <v/>
      </c>
      <c r="G680" s="1" t="str">
        <f t="shared" ca="1" si="86"/>
        <v/>
      </c>
      <c r="H680" s="1" t="str">
        <f t="shared" ca="1" si="87"/>
        <v/>
      </c>
    </row>
    <row r="681" spans="1:8">
      <c r="A681" s="8" t="str">
        <f t="shared" ca="1" si="80"/>
        <v/>
      </c>
      <c r="B681" s="8" t="str">
        <f t="shared" ca="1" si="81"/>
        <v/>
      </c>
      <c r="C681" s="8" t="str">
        <f t="shared" ca="1" si="82"/>
        <v/>
      </c>
      <c r="D681" s="276" t="str">
        <f t="shared" ca="1" si="83"/>
        <v/>
      </c>
      <c r="E681" s="161" t="str">
        <f t="shared" ca="1" si="84"/>
        <v/>
      </c>
      <c r="F681" s="8" t="str">
        <f t="shared" ca="1" si="85"/>
        <v/>
      </c>
      <c r="G681" s="1" t="str">
        <f t="shared" ca="1" si="86"/>
        <v/>
      </c>
      <c r="H681" s="1" t="str">
        <f t="shared" ca="1" si="87"/>
        <v/>
      </c>
    </row>
    <row r="682" spans="1:8">
      <c r="A682" s="8" t="str">
        <f t="shared" ca="1" si="80"/>
        <v/>
      </c>
      <c r="B682" s="8" t="str">
        <f t="shared" ca="1" si="81"/>
        <v/>
      </c>
      <c r="C682" s="8" t="str">
        <f t="shared" ca="1" si="82"/>
        <v/>
      </c>
      <c r="D682" s="276" t="str">
        <f t="shared" ca="1" si="83"/>
        <v/>
      </c>
      <c r="E682" s="161" t="str">
        <f t="shared" ca="1" si="84"/>
        <v/>
      </c>
      <c r="F682" s="8" t="str">
        <f t="shared" ca="1" si="85"/>
        <v/>
      </c>
      <c r="G682" s="1" t="str">
        <f t="shared" ca="1" si="86"/>
        <v/>
      </c>
      <c r="H682" s="1" t="str">
        <f t="shared" ca="1" si="87"/>
        <v/>
      </c>
    </row>
    <row r="683" spans="1:8">
      <c r="A683" s="8" t="str">
        <f t="shared" ca="1" si="80"/>
        <v/>
      </c>
      <c r="B683" s="8" t="str">
        <f t="shared" ca="1" si="81"/>
        <v/>
      </c>
      <c r="C683" s="8" t="str">
        <f t="shared" ca="1" si="82"/>
        <v/>
      </c>
      <c r="D683" s="276" t="str">
        <f t="shared" ca="1" si="83"/>
        <v/>
      </c>
      <c r="E683" s="161" t="str">
        <f t="shared" ca="1" si="84"/>
        <v/>
      </c>
      <c r="F683" s="8" t="str">
        <f t="shared" ca="1" si="85"/>
        <v/>
      </c>
      <c r="G683" s="1" t="str">
        <f t="shared" ca="1" si="86"/>
        <v/>
      </c>
      <c r="H683" s="1" t="str">
        <f t="shared" ca="1" si="87"/>
        <v/>
      </c>
    </row>
    <row r="684" spans="1:8">
      <c r="A684" s="8" t="str">
        <f t="shared" ca="1" si="80"/>
        <v/>
      </c>
      <c r="B684" s="8" t="str">
        <f t="shared" ca="1" si="81"/>
        <v/>
      </c>
      <c r="C684" s="8" t="str">
        <f t="shared" ca="1" si="82"/>
        <v/>
      </c>
      <c r="D684" s="276" t="str">
        <f t="shared" ca="1" si="83"/>
        <v/>
      </c>
      <c r="E684" s="161" t="str">
        <f t="shared" ca="1" si="84"/>
        <v/>
      </c>
      <c r="F684" s="8" t="str">
        <f t="shared" ca="1" si="85"/>
        <v/>
      </c>
      <c r="G684" s="1" t="str">
        <f t="shared" ca="1" si="86"/>
        <v/>
      </c>
      <c r="H684" s="1" t="str">
        <f t="shared" ca="1" si="87"/>
        <v/>
      </c>
    </row>
    <row r="685" spans="1:8">
      <c r="A685" s="8" t="str">
        <f t="shared" ca="1" si="80"/>
        <v/>
      </c>
      <c r="B685" s="8" t="str">
        <f t="shared" ca="1" si="81"/>
        <v/>
      </c>
      <c r="C685" s="8" t="str">
        <f t="shared" ca="1" si="82"/>
        <v/>
      </c>
      <c r="D685" s="276" t="str">
        <f t="shared" ca="1" si="83"/>
        <v/>
      </c>
      <c r="E685" s="161" t="str">
        <f t="shared" ca="1" si="84"/>
        <v/>
      </c>
      <c r="F685" s="8" t="str">
        <f t="shared" ca="1" si="85"/>
        <v/>
      </c>
      <c r="G685" s="1" t="str">
        <f t="shared" ca="1" si="86"/>
        <v/>
      </c>
      <c r="H685" s="1" t="str">
        <f t="shared" ca="1" si="87"/>
        <v/>
      </c>
    </row>
    <row r="686" spans="1:8">
      <c r="A686" s="8" t="str">
        <f t="shared" ca="1" si="80"/>
        <v/>
      </c>
      <c r="B686" s="8" t="str">
        <f t="shared" ca="1" si="81"/>
        <v/>
      </c>
      <c r="C686" s="8" t="str">
        <f t="shared" ca="1" si="82"/>
        <v/>
      </c>
      <c r="D686" s="276" t="str">
        <f t="shared" ca="1" si="83"/>
        <v/>
      </c>
      <c r="E686" s="161" t="str">
        <f t="shared" ca="1" si="84"/>
        <v/>
      </c>
      <c r="F686" s="8" t="str">
        <f t="shared" ca="1" si="85"/>
        <v/>
      </c>
      <c r="G686" s="1" t="str">
        <f t="shared" ca="1" si="86"/>
        <v/>
      </c>
      <c r="H686" s="1" t="str">
        <f t="shared" ca="1" si="87"/>
        <v/>
      </c>
    </row>
    <row r="687" spans="1:8">
      <c r="A687" s="8" t="str">
        <f t="shared" ca="1" si="80"/>
        <v/>
      </c>
      <c r="B687" s="8" t="str">
        <f t="shared" ca="1" si="81"/>
        <v/>
      </c>
      <c r="C687" s="8" t="str">
        <f t="shared" ca="1" si="82"/>
        <v/>
      </c>
      <c r="D687" s="276" t="str">
        <f t="shared" ca="1" si="83"/>
        <v/>
      </c>
      <c r="E687" s="161" t="str">
        <f t="shared" ca="1" si="84"/>
        <v/>
      </c>
      <c r="F687" s="8" t="str">
        <f t="shared" ca="1" si="85"/>
        <v/>
      </c>
      <c r="G687" s="1" t="str">
        <f t="shared" ca="1" si="86"/>
        <v/>
      </c>
      <c r="H687" s="1" t="str">
        <f t="shared" ca="1" si="87"/>
        <v/>
      </c>
    </row>
    <row r="688" spans="1:8">
      <c r="A688" s="8" t="str">
        <f t="shared" ca="1" si="80"/>
        <v/>
      </c>
      <c r="B688" s="8" t="str">
        <f t="shared" ca="1" si="81"/>
        <v/>
      </c>
      <c r="C688" s="8" t="str">
        <f t="shared" ca="1" si="82"/>
        <v/>
      </c>
      <c r="D688" s="276" t="str">
        <f t="shared" ca="1" si="83"/>
        <v/>
      </c>
      <c r="E688" s="161" t="str">
        <f t="shared" ca="1" si="84"/>
        <v/>
      </c>
      <c r="F688" s="8" t="str">
        <f t="shared" ca="1" si="85"/>
        <v/>
      </c>
      <c r="G688" s="1" t="str">
        <f t="shared" ca="1" si="86"/>
        <v/>
      </c>
      <c r="H688" s="1" t="str">
        <f t="shared" ca="1" si="87"/>
        <v/>
      </c>
    </row>
    <row r="689" spans="1:8">
      <c r="A689" s="8" t="str">
        <f t="shared" ca="1" si="80"/>
        <v/>
      </c>
      <c r="B689" s="8" t="str">
        <f t="shared" ca="1" si="81"/>
        <v/>
      </c>
      <c r="C689" s="8" t="str">
        <f t="shared" ca="1" si="82"/>
        <v/>
      </c>
      <c r="D689" s="276" t="str">
        <f t="shared" ca="1" si="83"/>
        <v/>
      </c>
      <c r="E689" s="161" t="str">
        <f t="shared" ca="1" si="84"/>
        <v/>
      </c>
      <c r="F689" s="8" t="str">
        <f t="shared" ca="1" si="85"/>
        <v/>
      </c>
      <c r="G689" s="1" t="str">
        <f t="shared" ca="1" si="86"/>
        <v/>
      </c>
      <c r="H689" s="1" t="str">
        <f t="shared" ca="1" si="87"/>
        <v/>
      </c>
    </row>
    <row r="690" spans="1:8">
      <c r="A690" s="8" t="str">
        <f t="shared" ca="1" si="80"/>
        <v/>
      </c>
      <c r="B690" s="8" t="str">
        <f t="shared" ca="1" si="81"/>
        <v/>
      </c>
      <c r="C690" s="8" t="str">
        <f t="shared" ca="1" si="82"/>
        <v/>
      </c>
      <c r="D690" s="276" t="str">
        <f t="shared" ca="1" si="83"/>
        <v/>
      </c>
      <c r="E690" s="161" t="str">
        <f t="shared" ca="1" si="84"/>
        <v/>
      </c>
      <c r="F690" s="8" t="str">
        <f t="shared" ca="1" si="85"/>
        <v/>
      </c>
      <c r="G690" s="1" t="str">
        <f t="shared" ca="1" si="86"/>
        <v/>
      </c>
      <c r="H690" s="1" t="str">
        <f t="shared" ca="1" si="87"/>
        <v/>
      </c>
    </row>
    <row r="691" spans="1:8">
      <c r="A691" s="8" t="str">
        <f t="shared" ca="1" si="80"/>
        <v/>
      </c>
      <c r="B691" s="8" t="str">
        <f t="shared" ca="1" si="81"/>
        <v/>
      </c>
      <c r="C691" s="8" t="str">
        <f t="shared" ca="1" si="82"/>
        <v/>
      </c>
      <c r="D691" s="276" t="str">
        <f t="shared" ca="1" si="83"/>
        <v/>
      </c>
      <c r="E691" s="161" t="str">
        <f t="shared" ca="1" si="84"/>
        <v/>
      </c>
      <c r="F691" s="8" t="str">
        <f t="shared" ca="1" si="85"/>
        <v/>
      </c>
      <c r="G691" s="1" t="str">
        <f t="shared" ca="1" si="86"/>
        <v/>
      </c>
      <c r="H691" s="1" t="str">
        <f t="shared" ca="1" si="87"/>
        <v/>
      </c>
    </row>
    <row r="692" spans="1:8">
      <c r="A692" s="8" t="str">
        <f t="shared" ca="1" si="80"/>
        <v/>
      </c>
      <c r="B692" s="8" t="str">
        <f t="shared" ca="1" si="81"/>
        <v/>
      </c>
      <c r="C692" s="8" t="str">
        <f t="shared" ca="1" si="82"/>
        <v/>
      </c>
      <c r="D692" s="276" t="str">
        <f t="shared" ca="1" si="83"/>
        <v/>
      </c>
      <c r="E692" s="161" t="str">
        <f t="shared" ca="1" si="84"/>
        <v/>
      </c>
      <c r="F692" s="8" t="str">
        <f t="shared" ca="1" si="85"/>
        <v/>
      </c>
      <c r="G692" s="1" t="str">
        <f t="shared" ca="1" si="86"/>
        <v/>
      </c>
      <c r="H692" s="1" t="str">
        <f t="shared" ca="1" si="87"/>
        <v/>
      </c>
    </row>
    <row r="693" spans="1:8">
      <c r="A693" s="8" t="str">
        <f t="shared" ca="1" si="80"/>
        <v/>
      </c>
      <c r="B693" s="8" t="str">
        <f t="shared" ca="1" si="81"/>
        <v/>
      </c>
      <c r="C693" s="8" t="str">
        <f t="shared" ca="1" si="82"/>
        <v/>
      </c>
      <c r="D693" s="276" t="str">
        <f t="shared" ca="1" si="83"/>
        <v/>
      </c>
      <c r="E693" s="161" t="str">
        <f t="shared" ca="1" si="84"/>
        <v/>
      </c>
      <c r="F693" s="8" t="str">
        <f t="shared" ca="1" si="85"/>
        <v/>
      </c>
      <c r="G693" s="1" t="str">
        <f t="shared" ca="1" si="86"/>
        <v/>
      </c>
      <c r="H693" s="1" t="str">
        <f t="shared" ca="1" si="87"/>
        <v/>
      </c>
    </row>
    <row r="694" spans="1:8">
      <c r="A694" s="8" t="str">
        <f t="shared" ca="1" si="80"/>
        <v/>
      </c>
      <c r="B694" s="8" t="str">
        <f t="shared" ca="1" si="81"/>
        <v/>
      </c>
      <c r="C694" s="8" t="str">
        <f t="shared" ca="1" si="82"/>
        <v/>
      </c>
      <c r="D694" s="276" t="str">
        <f t="shared" ca="1" si="83"/>
        <v/>
      </c>
      <c r="E694" s="161" t="str">
        <f t="shared" ca="1" si="84"/>
        <v/>
      </c>
      <c r="F694" s="8" t="str">
        <f t="shared" ca="1" si="85"/>
        <v/>
      </c>
      <c r="G694" s="1" t="str">
        <f t="shared" ca="1" si="86"/>
        <v/>
      </c>
      <c r="H694" s="1" t="str">
        <f t="shared" ca="1" si="87"/>
        <v/>
      </c>
    </row>
    <row r="695" spans="1:8">
      <c r="A695" s="8" t="str">
        <f t="shared" ca="1" si="80"/>
        <v/>
      </c>
      <c r="B695" s="8" t="str">
        <f t="shared" ca="1" si="81"/>
        <v/>
      </c>
      <c r="C695" s="8" t="str">
        <f t="shared" ca="1" si="82"/>
        <v/>
      </c>
      <c r="D695" s="276" t="str">
        <f t="shared" ca="1" si="83"/>
        <v/>
      </c>
      <c r="E695" s="161" t="str">
        <f t="shared" ca="1" si="84"/>
        <v/>
      </c>
      <c r="F695" s="8" t="str">
        <f t="shared" ca="1" si="85"/>
        <v/>
      </c>
      <c r="G695" s="1" t="str">
        <f t="shared" ca="1" si="86"/>
        <v/>
      </c>
      <c r="H695" s="1" t="str">
        <f t="shared" ca="1" si="87"/>
        <v/>
      </c>
    </row>
    <row r="696" spans="1:8">
      <c r="A696" s="8" t="str">
        <f t="shared" ca="1" si="80"/>
        <v/>
      </c>
      <c r="B696" s="8" t="str">
        <f t="shared" ca="1" si="81"/>
        <v/>
      </c>
      <c r="C696" s="8" t="str">
        <f t="shared" ca="1" si="82"/>
        <v/>
      </c>
      <c r="D696" s="276" t="str">
        <f t="shared" ca="1" si="83"/>
        <v/>
      </c>
      <c r="E696" s="161" t="str">
        <f t="shared" ca="1" si="84"/>
        <v/>
      </c>
      <c r="F696" s="8" t="str">
        <f t="shared" ca="1" si="85"/>
        <v/>
      </c>
      <c r="G696" s="1" t="str">
        <f t="shared" ca="1" si="86"/>
        <v/>
      </c>
      <c r="H696" s="1" t="str">
        <f t="shared" ca="1" si="87"/>
        <v/>
      </c>
    </row>
    <row r="697" spans="1:8">
      <c r="A697" s="8" t="str">
        <f t="shared" ca="1" si="80"/>
        <v/>
      </c>
      <c r="B697" s="8" t="str">
        <f t="shared" ca="1" si="81"/>
        <v/>
      </c>
      <c r="C697" s="8" t="str">
        <f t="shared" ca="1" si="82"/>
        <v/>
      </c>
      <c r="D697" s="276" t="str">
        <f t="shared" ca="1" si="83"/>
        <v/>
      </c>
      <c r="E697" s="161" t="str">
        <f t="shared" ca="1" si="84"/>
        <v/>
      </c>
      <c r="F697" s="8" t="str">
        <f t="shared" ca="1" si="85"/>
        <v/>
      </c>
      <c r="G697" s="1" t="str">
        <f t="shared" ca="1" si="86"/>
        <v/>
      </c>
      <c r="H697" s="1" t="str">
        <f t="shared" ca="1" si="87"/>
        <v/>
      </c>
    </row>
    <row r="698" spans="1:8">
      <c r="A698" s="8" t="str">
        <f t="shared" ca="1" si="80"/>
        <v/>
      </c>
      <c r="B698" s="8" t="str">
        <f t="shared" ca="1" si="81"/>
        <v/>
      </c>
      <c r="C698" s="8" t="str">
        <f t="shared" ca="1" si="82"/>
        <v/>
      </c>
      <c r="D698" s="276" t="str">
        <f t="shared" ca="1" si="83"/>
        <v/>
      </c>
      <c r="E698" s="161" t="str">
        <f t="shared" ca="1" si="84"/>
        <v/>
      </c>
      <c r="F698" s="8" t="str">
        <f t="shared" ca="1" si="85"/>
        <v/>
      </c>
      <c r="G698" s="1" t="str">
        <f t="shared" ca="1" si="86"/>
        <v/>
      </c>
      <c r="H698" s="1" t="str">
        <f t="shared" ca="1" si="87"/>
        <v/>
      </c>
    </row>
    <row r="699" spans="1:8">
      <c r="A699" s="8" t="str">
        <f t="shared" ca="1" si="80"/>
        <v/>
      </c>
      <c r="B699" s="8" t="str">
        <f t="shared" ca="1" si="81"/>
        <v/>
      </c>
      <c r="C699" s="8" t="str">
        <f t="shared" ca="1" si="82"/>
        <v/>
      </c>
      <c r="D699" s="276" t="str">
        <f t="shared" ca="1" si="83"/>
        <v/>
      </c>
      <c r="E699" s="161" t="str">
        <f t="shared" ca="1" si="84"/>
        <v/>
      </c>
      <c r="F699" s="8" t="str">
        <f t="shared" ca="1" si="85"/>
        <v/>
      </c>
      <c r="G699" s="1" t="str">
        <f t="shared" ca="1" si="86"/>
        <v/>
      </c>
      <c r="H699" s="1" t="str">
        <f t="shared" ca="1" si="87"/>
        <v/>
      </c>
    </row>
    <row r="700" spans="1:8">
      <c r="A700" s="8" t="str">
        <f t="shared" ca="1" si="80"/>
        <v/>
      </c>
      <c r="B700" s="8" t="str">
        <f t="shared" ca="1" si="81"/>
        <v/>
      </c>
      <c r="C700" s="8" t="str">
        <f t="shared" ca="1" si="82"/>
        <v/>
      </c>
      <c r="D700" s="276" t="str">
        <f t="shared" ca="1" si="83"/>
        <v/>
      </c>
      <c r="E700" s="161" t="str">
        <f t="shared" ca="1" si="84"/>
        <v/>
      </c>
      <c r="F700" s="8" t="str">
        <f t="shared" ca="1" si="85"/>
        <v/>
      </c>
      <c r="G700" s="1" t="str">
        <f t="shared" ca="1" si="86"/>
        <v/>
      </c>
      <c r="H700" s="1" t="str">
        <f t="shared" ca="1" si="87"/>
        <v/>
      </c>
    </row>
    <row r="701" spans="1:8">
      <c r="A701" s="8" t="str">
        <f t="shared" ca="1" si="80"/>
        <v/>
      </c>
      <c r="B701" s="8" t="str">
        <f t="shared" ca="1" si="81"/>
        <v/>
      </c>
      <c r="C701" s="8" t="str">
        <f t="shared" ca="1" si="82"/>
        <v/>
      </c>
      <c r="D701" s="276" t="str">
        <f t="shared" ca="1" si="83"/>
        <v/>
      </c>
      <c r="E701" s="161" t="str">
        <f t="shared" ca="1" si="84"/>
        <v/>
      </c>
      <c r="F701" s="8" t="str">
        <f t="shared" ca="1" si="85"/>
        <v/>
      </c>
      <c r="G701" s="1" t="str">
        <f t="shared" ca="1" si="86"/>
        <v/>
      </c>
      <c r="H701" s="1" t="str">
        <f t="shared" ca="1" si="87"/>
        <v/>
      </c>
    </row>
    <row r="702" spans="1:8">
      <c r="A702" s="8" t="str">
        <f t="shared" ca="1" si="80"/>
        <v/>
      </c>
      <c r="B702" s="8" t="str">
        <f t="shared" ca="1" si="81"/>
        <v/>
      </c>
      <c r="C702" s="8" t="str">
        <f t="shared" ca="1" si="82"/>
        <v/>
      </c>
      <c r="D702" s="276" t="str">
        <f t="shared" ca="1" si="83"/>
        <v/>
      </c>
      <c r="E702" s="161" t="str">
        <f t="shared" ca="1" si="84"/>
        <v/>
      </c>
      <c r="F702" s="8" t="str">
        <f t="shared" ca="1" si="85"/>
        <v/>
      </c>
      <c r="G702" s="1" t="str">
        <f t="shared" ca="1" si="86"/>
        <v/>
      </c>
      <c r="H702" s="1" t="str">
        <f t="shared" ca="1" si="87"/>
        <v/>
      </c>
    </row>
    <row r="703" spans="1:8">
      <c r="A703" s="8" t="str">
        <f t="shared" ca="1" si="80"/>
        <v/>
      </c>
      <c r="B703" s="8" t="str">
        <f t="shared" ca="1" si="81"/>
        <v/>
      </c>
      <c r="C703" s="8" t="str">
        <f t="shared" ca="1" si="82"/>
        <v/>
      </c>
      <c r="D703" s="276" t="str">
        <f t="shared" ca="1" si="83"/>
        <v/>
      </c>
      <c r="E703" s="161" t="str">
        <f t="shared" ca="1" si="84"/>
        <v/>
      </c>
      <c r="F703" s="8" t="str">
        <f t="shared" ca="1" si="85"/>
        <v/>
      </c>
      <c r="G703" s="1" t="str">
        <f t="shared" ca="1" si="86"/>
        <v/>
      </c>
      <c r="H703" s="1" t="str">
        <f t="shared" ca="1" si="87"/>
        <v/>
      </c>
    </row>
    <row r="704" spans="1:8">
      <c r="A704" s="8" t="str">
        <f t="shared" ca="1" si="80"/>
        <v/>
      </c>
      <c r="B704" s="8" t="str">
        <f t="shared" ca="1" si="81"/>
        <v/>
      </c>
      <c r="C704" s="8" t="str">
        <f t="shared" ca="1" si="82"/>
        <v/>
      </c>
      <c r="D704" s="276" t="str">
        <f t="shared" ca="1" si="83"/>
        <v/>
      </c>
      <c r="E704" s="161" t="str">
        <f t="shared" ca="1" si="84"/>
        <v/>
      </c>
      <c r="F704" s="8" t="str">
        <f t="shared" ca="1" si="85"/>
        <v/>
      </c>
      <c r="G704" s="1" t="str">
        <f t="shared" ca="1" si="86"/>
        <v/>
      </c>
      <c r="H704" s="1" t="str">
        <f t="shared" ca="1" si="87"/>
        <v/>
      </c>
    </row>
    <row r="705" spans="1:8">
      <c r="A705" s="8" t="str">
        <f t="shared" ca="1" si="80"/>
        <v/>
      </c>
      <c r="B705" s="8" t="str">
        <f t="shared" ca="1" si="81"/>
        <v/>
      </c>
      <c r="C705" s="8" t="str">
        <f t="shared" ca="1" si="82"/>
        <v/>
      </c>
      <c r="D705" s="276" t="str">
        <f t="shared" ca="1" si="83"/>
        <v/>
      </c>
      <c r="E705" s="161" t="str">
        <f t="shared" ca="1" si="84"/>
        <v/>
      </c>
      <c r="F705" s="8" t="str">
        <f t="shared" ca="1" si="85"/>
        <v/>
      </c>
      <c r="G705" s="1" t="str">
        <f t="shared" ca="1" si="86"/>
        <v/>
      </c>
      <c r="H705" s="1" t="str">
        <f t="shared" ca="1" si="87"/>
        <v/>
      </c>
    </row>
    <row r="706" spans="1:8">
      <c r="A706" s="8" t="str">
        <f t="shared" ca="1" si="80"/>
        <v/>
      </c>
      <c r="B706" s="8" t="str">
        <f t="shared" ca="1" si="81"/>
        <v/>
      </c>
      <c r="C706" s="8" t="str">
        <f t="shared" ca="1" si="82"/>
        <v/>
      </c>
      <c r="D706" s="276" t="str">
        <f t="shared" ca="1" si="83"/>
        <v/>
      </c>
      <c r="E706" s="161" t="str">
        <f t="shared" ca="1" si="84"/>
        <v/>
      </c>
      <c r="F706" s="8" t="str">
        <f t="shared" ca="1" si="85"/>
        <v/>
      </c>
      <c r="G706" s="1" t="str">
        <f t="shared" ca="1" si="86"/>
        <v/>
      </c>
      <c r="H706" s="1" t="str">
        <f t="shared" ca="1" si="87"/>
        <v/>
      </c>
    </row>
    <row r="707" spans="1:8">
      <c r="A707" s="8" t="str">
        <f t="shared" ca="1" si="80"/>
        <v/>
      </c>
      <c r="B707" s="8" t="str">
        <f t="shared" ca="1" si="81"/>
        <v/>
      </c>
      <c r="C707" s="8" t="str">
        <f t="shared" ca="1" si="82"/>
        <v/>
      </c>
      <c r="D707" s="276" t="str">
        <f t="shared" ca="1" si="83"/>
        <v/>
      </c>
      <c r="E707" s="161" t="str">
        <f t="shared" ca="1" si="84"/>
        <v/>
      </c>
      <c r="F707" s="8" t="str">
        <f t="shared" ca="1" si="85"/>
        <v/>
      </c>
      <c r="G707" s="1" t="str">
        <f t="shared" ca="1" si="86"/>
        <v/>
      </c>
      <c r="H707" s="1" t="str">
        <f t="shared" ca="1" si="87"/>
        <v/>
      </c>
    </row>
    <row r="708" spans="1:8">
      <c r="A708" s="8" t="str">
        <f t="shared" ca="1" si="80"/>
        <v/>
      </c>
      <c r="B708" s="8" t="str">
        <f t="shared" ca="1" si="81"/>
        <v/>
      </c>
      <c r="C708" s="8" t="str">
        <f t="shared" ca="1" si="82"/>
        <v/>
      </c>
      <c r="D708" s="276" t="str">
        <f t="shared" ca="1" si="83"/>
        <v/>
      </c>
      <c r="E708" s="161" t="str">
        <f t="shared" ca="1" si="84"/>
        <v/>
      </c>
      <c r="F708" s="8" t="str">
        <f t="shared" ca="1" si="85"/>
        <v/>
      </c>
      <c r="G708" s="1" t="str">
        <f t="shared" ca="1" si="86"/>
        <v/>
      </c>
      <c r="H708" s="1" t="str">
        <f t="shared" ca="1" si="87"/>
        <v/>
      </c>
    </row>
    <row r="709" spans="1:8">
      <c r="A709" s="8" t="str">
        <f t="shared" ca="1" si="80"/>
        <v/>
      </c>
      <c r="B709" s="8" t="str">
        <f t="shared" ca="1" si="81"/>
        <v/>
      </c>
      <c r="C709" s="8" t="str">
        <f t="shared" ca="1" si="82"/>
        <v/>
      </c>
      <c r="D709" s="276" t="str">
        <f t="shared" ca="1" si="83"/>
        <v/>
      </c>
      <c r="E709" s="161" t="str">
        <f t="shared" ca="1" si="84"/>
        <v/>
      </c>
      <c r="F709" s="8" t="str">
        <f t="shared" ca="1" si="85"/>
        <v/>
      </c>
      <c r="G709" s="1" t="str">
        <f t="shared" ca="1" si="86"/>
        <v/>
      </c>
      <c r="H709" s="1" t="str">
        <f t="shared" ca="1" si="87"/>
        <v/>
      </c>
    </row>
    <row r="710" spans="1:8">
      <c r="A710" s="8" t="str">
        <f t="shared" ca="1" si="80"/>
        <v/>
      </c>
      <c r="B710" s="8" t="str">
        <f t="shared" ca="1" si="81"/>
        <v/>
      </c>
      <c r="C710" s="8" t="str">
        <f t="shared" ca="1" si="82"/>
        <v/>
      </c>
      <c r="D710" s="276" t="str">
        <f t="shared" ca="1" si="83"/>
        <v/>
      </c>
      <c r="E710" s="161" t="str">
        <f t="shared" ca="1" si="84"/>
        <v/>
      </c>
      <c r="F710" s="8" t="str">
        <f t="shared" ca="1" si="85"/>
        <v/>
      </c>
      <c r="G710" s="1" t="str">
        <f t="shared" ca="1" si="86"/>
        <v/>
      </c>
      <c r="H710" s="1" t="str">
        <f t="shared" ca="1" si="87"/>
        <v/>
      </c>
    </row>
    <row r="711" spans="1:8">
      <c r="A711" s="8" t="str">
        <f t="shared" ca="1" si="80"/>
        <v/>
      </c>
      <c r="B711" s="8" t="str">
        <f t="shared" ca="1" si="81"/>
        <v/>
      </c>
      <c r="C711" s="8" t="str">
        <f t="shared" ca="1" si="82"/>
        <v/>
      </c>
      <c r="D711" s="276" t="str">
        <f t="shared" ca="1" si="83"/>
        <v/>
      </c>
      <c r="E711" s="161" t="str">
        <f t="shared" ca="1" si="84"/>
        <v/>
      </c>
      <c r="F711" s="8" t="str">
        <f t="shared" ca="1" si="85"/>
        <v/>
      </c>
      <c r="G711" s="1" t="str">
        <f t="shared" ca="1" si="86"/>
        <v/>
      </c>
      <c r="H711" s="1" t="str">
        <f t="shared" ca="1" si="87"/>
        <v/>
      </c>
    </row>
    <row r="712" spans="1:8">
      <c r="A712" s="8" t="str">
        <f t="shared" ref="A712:A775" ca="1" si="88">IFERROR(INDIRECT("'Прайс-лист общий'!A"&amp;$G712,TRUE),"")</f>
        <v/>
      </c>
      <c r="B712" s="8" t="str">
        <f t="shared" ref="B712:B775" ca="1" si="89">IFERROR(INDIRECT("'Прайс-лист общий'!B"&amp;$G712,TRUE),"")</f>
        <v/>
      </c>
      <c r="C712" s="8" t="str">
        <f t="shared" ref="C712:C775" ca="1" si="90">IFERROR(INDIRECT("'Прайс-лист общий'!p"&amp;$G712,TRUE),"")</f>
        <v/>
      </c>
      <c r="D712" s="276" t="str">
        <f t="shared" ref="D712:D775" ca="1" si="91">IFERROR(INDIRECT("'Прайс-лист общий'!q"&amp;$G712,TRUE),"")</f>
        <v/>
      </c>
      <c r="E712" s="161" t="str">
        <f t="shared" ref="E712:E775" ca="1" si="92">IFERROR(INDIRECT("'Прайс-лист общий'!r"&amp;$G712,TRUE),"")</f>
        <v/>
      </c>
      <c r="F712" s="8" t="str">
        <f t="shared" ref="F712:F775" ca="1" si="93">IFERROR(INDIRECT("'Прайс-лист общий'!f"&amp;$G712,TRUE)*D712,"")</f>
        <v/>
      </c>
      <c r="G712" s="1" t="str">
        <f t="shared" ref="G712:G775" ca="1" si="94">IFERROR(SMALL(H:H,ROW(H706)),"")</f>
        <v/>
      </c>
      <c r="H712" s="1" t="str">
        <f t="shared" ref="H712:H775" ca="1" si="95">IF(INDIRECT("'Прайс-лист общий'!q"&amp;ROW(H713),TRUE)&gt;0,ROW(H713),"")</f>
        <v/>
      </c>
    </row>
    <row r="713" spans="1:8">
      <c r="A713" s="8" t="str">
        <f t="shared" ca="1" si="88"/>
        <v/>
      </c>
      <c r="B713" s="8" t="str">
        <f t="shared" ca="1" si="89"/>
        <v/>
      </c>
      <c r="C713" s="8" t="str">
        <f t="shared" ca="1" si="90"/>
        <v/>
      </c>
      <c r="D713" s="276" t="str">
        <f t="shared" ca="1" si="91"/>
        <v/>
      </c>
      <c r="E713" s="161" t="str">
        <f t="shared" ca="1" si="92"/>
        <v/>
      </c>
      <c r="F713" s="8" t="str">
        <f t="shared" ca="1" si="93"/>
        <v/>
      </c>
      <c r="G713" s="1" t="str">
        <f t="shared" ca="1" si="94"/>
        <v/>
      </c>
      <c r="H713" s="1" t="str">
        <f t="shared" ca="1" si="95"/>
        <v/>
      </c>
    </row>
    <row r="714" spans="1:8">
      <c r="A714" s="8" t="str">
        <f t="shared" ca="1" si="88"/>
        <v/>
      </c>
      <c r="B714" s="8" t="str">
        <f t="shared" ca="1" si="89"/>
        <v/>
      </c>
      <c r="C714" s="8" t="str">
        <f t="shared" ca="1" si="90"/>
        <v/>
      </c>
      <c r="D714" s="276" t="str">
        <f t="shared" ca="1" si="91"/>
        <v/>
      </c>
      <c r="E714" s="161" t="str">
        <f t="shared" ca="1" si="92"/>
        <v/>
      </c>
      <c r="F714" s="8" t="str">
        <f t="shared" ca="1" si="93"/>
        <v/>
      </c>
      <c r="G714" s="1" t="str">
        <f t="shared" ca="1" si="94"/>
        <v/>
      </c>
      <c r="H714" s="1" t="str">
        <f t="shared" ca="1" si="95"/>
        <v/>
      </c>
    </row>
    <row r="715" spans="1:8">
      <c r="A715" s="8" t="str">
        <f t="shared" ca="1" si="88"/>
        <v/>
      </c>
      <c r="B715" s="8" t="str">
        <f t="shared" ca="1" si="89"/>
        <v/>
      </c>
      <c r="C715" s="8" t="str">
        <f t="shared" ca="1" si="90"/>
        <v/>
      </c>
      <c r="D715" s="276" t="str">
        <f t="shared" ca="1" si="91"/>
        <v/>
      </c>
      <c r="E715" s="161" t="str">
        <f t="shared" ca="1" si="92"/>
        <v/>
      </c>
      <c r="F715" s="8" t="str">
        <f t="shared" ca="1" si="93"/>
        <v/>
      </c>
      <c r="G715" s="1" t="str">
        <f t="shared" ca="1" si="94"/>
        <v/>
      </c>
      <c r="H715" s="1" t="str">
        <f t="shared" ca="1" si="95"/>
        <v/>
      </c>
    </row>
    <row r="716" spans="1:8">
      <c r="A716" s="8" t="str">
        <f t="shared" ca="1" si="88"/>
        <v/>
      </c>
      <c r="B716" s="8" t="str">
        <f t="shared" ca="1" si="89"/>
        <v/>
      </c>
      <c r="C716" s="8" t="str">
        <f t="shared" ca="1" si="90"/>
        <v/>
      </c>
      <c r="D716" s="276" t="str">
        <f t="shared" ca="1" si="91"/>
        <v/>
      </c>
      <c r="E716" s="161" t="str">
        <f t="shared" ca="1" si="92"/>
        <v/>
      </c>
      <c r="F716" s="8" t="str">
        <f t="shared" ca="1" si="93"/>
        <v/>
      </c>
      <c r="G716" s="1" t="str">
        <f t="shared" ca="1" si="94"/>
        <v/>
      </c>
      <c r="H716" s="1" t="str">
        <f t="shared" ca="1" si="95"/>
        <v/>
      </c>
    </row>
    <row r="717" spans="1:8">
      <c r="A717" s="8" t="str">
        <f t="shared" ca="1" si="88"/>
        <v/>
      </c>
      <c r="B717" s="8" t="str">
        <f t="shared" ca="1" si="89"/>
        <v/>
      </c>
      <c r="C717" s="8" t="str">
        <f t="shared" ca="1" si="90"/>
        <v/>
      </c>
      <c r="D717" s="276" t="str">
        <f t="shared" ca="1" si="91"/>
        <v/>
      </c>
      <c r="E717" s="161" t="str">
        <f t="shared" ca="1" si="92"/>
        <v/>
      </c>
      <c r="F717" s="8" t="str">
        <f t="shared" ca="1" si="93"/>
        <v/>
      </c>
      <c r="G717" s="1" t="str">
        <f t="shared" ca="1" si="94"/>
        <v/>
      </c>
      <c r="H717" s="1" t="str">
        <f t="shared" ca="1" si="95"/>
        <v/>
      </c>
    </row>
    <row r="718" spans="1:8">
      <c r="A718" s="8" t="str">
        <f t="shared" ca="1" si="88"/>
        <v/>
      </c>
      <c r="B718" s="8" t="str">
        <f t="shared" ca="1" si="89"/>
        <v/>
      </c>
      <c r="C718" s="8" t="str">
        <f t="shared" ca="1" si="90"/>
        <v/>
      </c>
      <c r="D718" s="276" t="str">
        <f t="shared" ca="1" si="91"/>
        <v/>
      </c>
      <c r="E718" s="161" t="str">
        <f t="shared" ca="1" si="92"/>
        <v/>
      </c>
      <c r="F718" s="8" t="str">
        <f t="shared" ca="1" si="93"/>
        <v/>
      </c>
      <c r="G718" s="1" t="str">
        <f t="shared" ca="1" si="94"/>
        <v/>
      </c>
      <c r="H718" s="1" t="str">
        <f t="shared" ca="1" si="95"/>
        <v/>
      </c>
    </row>
    <row r="719" spans="1:8">
      <c r="A719" s="8" t="str">
        <f t="shared" ca="1" si="88"/>
        <v/>
      </c>
      <c r="B719" s="8" t="str">
        <f t="shared" ca="1" si="89"/>
        <v/>
      </c>
      <c r="C719" s="8" t="str">
        <f t="shared" ca="1" si="90"/>
        <v/>
      </c>
      <c r="D719" s="276" t="str">
        <f t="shared" ca="1" si="91"/>
        <v/>
      </c>
      <c r="E719" s="161" t="str">
        <f t="shared" ca="1" si="92"/>
        <v/>
      </c>
      <c r="F719" s="8" t="str">
        <f t="shared" ca="1" si="93"/>
        <v/>
      </c>
      <c r="G719" s="1" t="str">
        <f t="shared" ca="1" si="94"/>
        <v/>
      </c>
      <c r="H719" s="1" t="str">
        <f t="shared" ca="1" si="95"/>
        <v/>
      </c>
    </row>
    <row r="720" spans="1:8">
      <c r="A720" s="8" t="str">
        <f t="shared" ca="1" si="88"/>
        <v/>
      </c>
      <c r="B720" s="8" t="str">
        <f t="shared" ca="1" si="89"/>
        <v/>
      </c>
      <c r="C720" s="8" t="str">
        <f t="shared" ca="1" si="90"/>
        <v/>
      </c>
      <c r="D720" s="276" t="str">
        <f t="shared" ca="1" si="91"/>
        <v/>
      </c>
      <c r="E720" s="161" t="str">
        <f t="shared" ca="1" si="92"/>
        <v/>
      </c>
      <c r="F720" s="8" t="str">
        <f t="shared" ca="1" si="93"/>
        <v/>
      </c>
      <c r="G720" s="1" t="str">
        <f t="shared" ca="1" si="94"/>
        <v/>
      </c>
      <c r="H720" s="1" t="str">
        <f t="shared" ca="1" si="95"/>
        <v/>
      </c>
    </row>
    <row r="721" spans="1:8">
      <c r="A721" s="8" t="str">
        <f t="shared" ca="1" si="88"/>
        <v/>
      </c>
      <c r="B721" s="8" t="str">
        <f t="shared" ca="1" si="89"/>
        <v/>
      </c>
      <c r="C721" s="8" t="str">
        <f t="shared" ca="1" si="90"/>
        <v/>
      </c>
      <c r="D721" s="276" t="str">
        <f t="shared" ca="1" si="91"/>
        <v/>
      </c>
      <c r="E721" s="161" t="str">
        <f t="shared" ca="1" si="92"/>
        <v/>
      </c>
      <c r="F721" s="8" t="str">
        <f t="shared" ca="1" si="93"/>
        <v/>
      </c>
      <c r="G721" s="1" t="str">
        <f t="shared" ca="1" si="94"/>
        <v/>
      </c>
      <c r="H721" s="1" t="str">
        <f t="shared" ca="1" si="95"/>
        <v/>
      </c>
    </row>
    <row r="722" spans="1:8">
      <c r="A722" s="8" t="str">
        <f t="shared" ca="1" si="88"/>
        <v/>
      </c>
      <c r="B722" s="8" t="str">
        <f t="shared" ca="1" si="89"/>
        <v/>
      </c>
      <c r="C722" s="8" t="str">
        <f t="shared" ca="1" si="90"/>
        <v/>
      </c>
      <c r="D722" s="276" t="str">
        <f t="shared" ca="1" si="91"/>
        <v/>
      </c>
      <c r="E722" s="161" t="str">
        <f t="shared" ca="1" si="92"/>
        <v/>
      </c>
      <c r="F722" s="8" t="str">
        <f t="shared" ca="1" si="93"/>
        <v/>
      </c>
      <c r="G722" s="1" t="str">
        <f t="shared" ca="1" si="94"/>
        <v/>
      </c>
      <c r="H722" s="1" t="str">
        <f t="shared" ca="1" si="95"/>
        <v/>
      </c>
    </row>
    <row r="723" spans="1:8">
      <c r="A723" s="8" t="str">
        <f t="shared" ca="1" si="88"/>
        <v/>
      </c>
      <c r="B723" s="8" t="str">
        <f t="shared" ca="1" si="89"/>
        <v/>
      </c>
      <c r="C723" s="8" t="str">
        <f t="shared" ca="1" si="90"/>
        <v/>
      </c>
      <c r="D723" s="276" t="str">
        <f t="shared" ca="1" si="91"/>
        <v/>
      </c>
      <c r="E723" s="161" t="str">
        <f t="shared" ca="1" si="92"/>
        <v/>
      </c>
      <c r="F723" s="8" t="str">
        <f t="shared" ca="1" si="93"/>
        <v/>
      </c>
      <c r="G723" s="1" t="str">
        <f t="shared" ca="1" si="94"/>
        <v/>
      </c>
      <c r="H723" s="1" t="str">
        <f t="shared" ca="1" si="95"/>
        <v/>
      </c>
    </row>
    <row r="724" spans="1:8">
      <c r="A724" s="8" t="str">
        <f t="shared" ca="1" si="88"/>
        <v/>
      </c>
      <c r="B724" s="8" t="str">
        <f t="shared" ca="1" si="89"/>
        <v/>
      </c>
      <c r="C724" s="8" t="str">
        <f t="shared" ca="1" si="90"/>
        <v/>
      </c>
      <c r="D724" s="276" t="str">
        <f t="shared" ca="1" si="91"/>
        <v/>
      </c>
      <c r="E724" s="161" t="str">
        <f t="shared" ca="1" si="92"/>
        <v/>
      </c>
      <c r="F724" s="8" t="str">
        <f t="shared" ca="1" si="93"/>
        <v/>
      </c>
      <c r="G724" s="1" t="str">
        <f t="shared" ca="1" si="94"/>
        <v/>
      </c>
      <c r="H724" s="1" t="str">
        <f t="shared" ca="1" si="95"/>
        <v/>
      </c>
    </row>
    <row r="725" spans="1:8">
      <c r="A725" s="8" t="str">
        <f t="shared" ca="1" si="88"/>
        <v/>
      </c>
      <c r="B725" s="8" t="str">
        <f t="shared" ca="1" si="89"/>
        <v/>
      </c>
      <c r="C725" s="8" t="str">
        <f t="shared" ca="1" si="90"/>
        <v/>
      </c>
      <c r="D725" s="276" t="str">
        <f t="shared" ca="1" si="91"/>
        <v/>
      </c>
      <c r="E725" s="161" t="str">
        <f t="shared" ca="1" si="92"/>
        <v/>
      </c>
      <c r="F725" s="8" t="str">
        <f t="shared" ca="1" si="93"/>
        <v/>
      </c>
      <c r="G725" s="1" t="str">
        <f t="shared" ca="1" si="94"/>
        <v/>
      </c>
      <c r="H725" s="1" t="str">
        <f t="shared" ca="1" si="95"/>
        <v/>
      </c>
    </row>
    <row r="726" spans="1:8">
      <c r="A726" s="8" t="str">
        <f t="shared" ca="1" si="88"/>
        <v/>
      </c>
      <c r="B726" s="8" t="str">
        <f t="shared" ca="1" si="89"/>
        <v/>
      </c>
      <c r="C726" s="8" t="str">
        <f t="shared" ca="1" si="90"/>
        <v/>
      </c>
      <c r="D726" s="276" t="str">
        <f t="shared" ca="1" si="91"/>
        <v/>
      </c>
      <c r="E726" s="161" t="str">
        <f t="shared" ca="1" si="92"/>
        <v/>
      </c>
      <c r="F726" s="8" t="str">
        <f t="shared" ca="1" si="93"/>
        <v/>
      </c>
      <c r="G726" s="1" t="str">
        <f t="shared" ca="1" si="94"/>
        <v/>
      </c>
      <c r="H726" s="1" t="str">
        <f t="shared" ca="1" si="95"/>
        <v/>
      </c>
    </row>
    <row r="727" spans="1:8">
      <c r="A727" s="8" t="str">
        <f t="shared" ca="1" si="88"/>
        <v/>
      </c>
      <c r="B727" s="8" t="str">
        <f t="shared" ca="1" si="89"/>
        <v/>
      </c>
      <c r="C727" s="8" t="str">
        <f t="shared" ca="1" si="90"/>
        <v/>
      </c>
      <c r="D727" s="276" t="str">
        <f t="shared" ca="1" si="91"/>
        <v/>
      </c>
      <c r="E727" s="161" t="str">
        <f t="shared" ca="1" si="92"/>
        <v/>
      </c>
      <c r="F727" s="8" t="str">
        <f t="shared" ca="1" si="93"/>
        <v/>
      </c>
      <c r="G727" s="1" t="str">
        <f t="shared" ca="1" si="94"/>
        <v/>
      </c>
      <c r="H727" s="1" t="str">
        <f t="shared" ca="1" si="95"/>
        <v/>
      </c>
    </row>
    <row r="728" spans="1:8">
      <c r="A728" s="8" t="str">
        <f t="shared" ca="1" si="88"/>
        <v/>
      </c>
      <c r="B728" s="8" t="str">
        <f t="shared" ca="1" si="89"/>
        <v/>
      </c>
      <c r="C728" s="8" t="str">
        <f t="shared" ca="1" si="90"/>
        <v/>
      </c>
      <c r="D728" s="276" t="str">
        <f t="shared" ca="1" si="91"/>
        <v/>
      </c>
      <c r="E728" s="161" t="str">
        <f t="shared" ca="1" si="92"/>
        <v/>
      </c>
      <c r="F728" s="8" t="str">
        <f t="shared" ca="1" si="93"/>
        <v/>
      </c>
      <c r="G728" s="1" t="str">
        <f t="shared" ca="1" si="94"/>
        <v/>
      </c>
      <c r="H728" s="1" t="str">
        <f t="shared" ca="1" si="95"/>
        <v/>
      </c>
    </row>
    <row r="729" spans="1:8">
      <c r="A729" s="8" t="str">
        <f t="shared" ca="1" si="88"/>
        <v/>
      </c>
      <c r="B729" s="8" t="str">
        <f t="shared" ca="1" si="89"/>
        <v/>
      </c>
      <c r="C729" s="8" t="str">
        <f t="shared" ca="1" si="90"/>
        <v/>
      </c>
      <c r="D729" s="276" t="str">
        <f t="shared" ca="1" si="91"/>
        <v/>
      </c>
      <c r="E729" s="161" t="str">
        <f t="shared" ca="1" si="92"/>
        <v/>
      </c>
      <c r="F729" s="8" t="str">
        <f t="shared" ca="1" si="93"/>
        <v/>
      </c>
      <c r="G729" s="1" t="str">
        <f t="shared" ca="1" si="94"/>
        <v/>
      </c>
      <c r="H729" s="1" t="str">
        <f t="shared" ca="1" si="95"/>
        <v/>
      </c>
    </row>
    <row r="730" spans="1:8">
      <c r="A730" s="8" t="str">
        <f t="shared" ca="1" si="88"/>
        <v/>
      </c>
      <c r="B730" s="8" t="str">
        <f t="shared" ca="1" si="89"/>
        <v/>
      </c>
      <c r="C730" s="8" t="str">
        <f t="shared" ca="1" si="90"/>
        <v/>
      </c>
      <c r="D730" s="276" t="str">
        <f t="shared" ca="1" si="91"/>
        <v/>
      </c>
      <c r="E730" s="161" t="str">
        <f t="shared" ca="1" si="92"/>
        <v/>
      </c>
      <c r="F730" s="8" t="str">
        <f t="shared" ca="1" si="93"/>
        <v/>
      </c>
      <c r="G730" s="1" t="str">
        <f t="shared" ca="1" si="94"/>
        <v/>
      </c>
      <c r="H730" s="1" t="str">
        <f t="shared" ca="1" si="95"/>
        <v/>
      </c>
    </row>
    <row r="731" spans="1:8">
      <c r="A731" s="8" t="str">
        <f t="shared" ca="1" si="88"/>
        <v/>
      </c>
      <c r="B731" s="8" t="str">
        <f t="shared" ca="1" si="89"/>
        <v/>
      </c>
      <c r="C731" s="8" t="str">
        <f t="shared" ca="1" si="90"/>
        <v/>
      </c>
      <c r="D731" s="276" t="str">
        <f t="shared" ca="1" si="91"/>
        <v/>
      </c>
      <c r="E731" s="161" t="str">
        <f t="shared" ca="1" si="92"/>
        <v/>
      </c>
      <c r="F731" s="8" t="str">
        <f t="shared" ca="1" si="93"/>
        <v/>
      </c>
      <c r="G731" s="1" t="str">
        <f t="shared" ca="1" si="94"/>
        <v/>
      </c>
      <c r="H731" s="1" t="str">
        <f t="shared" ca="1" si="95"/>
        <v/>
      </c>
    </row>
    <row r="732" spans="1:8">
      <c r="A732" s="8" t="str">
        <f t="shared" ca="1" si="88"/>
        <v/>
      </c>
      <c r="B732" s="8" t="str">
        <f t="shared" ca="1" si="89"/>
        <v/>
      </c>
      <c r="C732" s="8" t="str">
        <f t="shared" ca="1" si="90"/>
        <v/>
      </c>
      <c r="D732" s="276" t="str">
        <f t="shared" ca="1" si="91"/>
        <v/>
      </c>
      <c r="E732" s="161" t="str">
        <f t="shared" ca="1" si="92"/>
        <v/>
      </c>
      <c r="F732" s="8" t="str">
        <f t="shared" ca="1" si="93"/>
        <v/>
      </c>
      <c r="G732" s="1" t="str">
        <f t="shared" ca="1" si="94"/>
        <v/>
      </c>
      <c r="H732" s="1" t="str">
        <f t="shared" ca="1" si="95"/>
        <v/>
      </c>
    </row>
    <row r="733" spans="1:8">
      <c r="A733" s="8" t="str">
        <f t="shared" ca="1" si="88"/>
        <v/>
      </c>
      <c r="B733" s="8" t="str">
        <f t="shared" ca="1" si="89"/>
        <v/>
      </c>
      <c r="C733" s="8" t="str">
        <f t="shared" ca="1" si="90"/>
        <v/>
      </c>
      <c r="D733" s="276" t="str">
        <f t="shared" ca="1" si="91"/>
        <v/>
      </c>
      <c r="E733" s="161" t="str">
        <f t="shared" ca="1" si="92"/>
        <v/>
      </c>
      <c r="F733" s="8" t="str">
        <f t="shared" ca="1" si="93"/>
        <v/>
      </c>
      <c r="G733" s="1" t="str">
        <f t="shared" ca="1" si="94"/>
        <v/>
      </c>
      <c r="H733" s="1" t="str">
        <f t="shared" ca="1" si="95"/>
        <v/>
      </c>
    </row>
    <row r="734" spans="1:8">
      <c r="A734" s="8" t="str">
        <f t="shared" ca="1" si="88"/>
        <v/>
      </c>
      <c r="B734" s="8" t="str">
        <f t="shared" ca="1" si="89"/>
        <v/>
      </c>
      <c r="C734" s="8" t="str">
        <f t="shared" ca="1" si="90"/>
        <v/>
      </c>
      <c r="D734" s="276" t="str">
        <f t="shared" ca="1" si="91"/>
        <v/>
      </c>
      <c r="E734" s="161" t="str">
        <f t="shared" ca="1" si="92"/>
        <v/>
      </c>
      <c r="F734" s="8" t="str">
        <f t="shared" ca="1" si="93"/>
        <v/>
      </c>
      <c r="G734" s="1" t="str">
        <f t="shared" ca="1" si="94"/>
        <v/>
      </c>
      <c r="H734" s="1" t="str">
        <f t="shared" ca="1" si="95"/>
        <v/>
      </c>
    </row>
    <row r="735" spans="1:8">
      <c r="A735" s="8" t="str">
        <f t="shared" ca="1" si="88"/>
        <v/>
      </c>
      <c r="B735" s="8" t="str">
        <f t="shared" ca="1" si="89"/>
        <v/>
      </c>
      <c r="C735" s="8" t="str">
        <f t="shared" ca="1" si="90"/>
        <v/>
      </c>
      <c r="D735" s="276" t="str">
        <f t="shared" ca="1" si="91"/>
        <v/>
      </c>
      <c r="E735" s="161" t="str">
        <f t="shared" ca="1" si="92"/>
        <v/>
      </c>
      <c r="F735" s="8" t="str">
        <f t="shared" ca="1" si="93"/>
        <v/>
      </c>
      <c r="G735" s="1" t="str">
        <f t="shared" ca="1" si="94"/>
        <v/>
      </c>
      <c r="H735" s="1" t="str">
        <f t="shared" ca="1" si="95"/>
        <v/>
      </c>
    </row>
    <row r="736" spans="1:8">
      <c r="A736" s="8" t="str">
        <f t="shared" ca="1" si="88"/>
        <v/>
      </c>
      <c r="B736" s="8" t="str">
        <f t="shared" ca="1" si="89"/>
        <v/>
      </c>
      <c r="C736" s="8" t="str">
        <f t="shared" ca="1" si="90"/>
        <v/>
      </c>
      <c r="D736" s="276" t="str">
        <f t="shared" ca="1" si="91"/>
        <v/>
      </c>
      <c r="E736" s="161" t="str">
        <f t="shared" ca="1" si="92"/>
        <v/>
      </c>
      <c r="F736" s="8" t="str">
        <f t="shared" ca="1" si="93"/>
        <v/>
      </c>
      <c r="G736" s="1" t="str">
        <f t="shared" ca="1" si="94"/>
        <v/>
      </c>
      <c r="H736" s="1" t="str">
        <f t="shared" ca="1" si="95"/>
        <v/>
      </c>
    </row>
    <row r="737" spans="1:8">
      <c r="A737" s="8" t="str">
        <f t="shared" ca="1" si="88"/>
        <v/>
      </c>
      <c r="B737" s="8" t="str">
        <f t="shared" ca="1" si="89"/>
        <v/>
      </c>
      <c r="C737" s="8" t="str">
        <f t="shared" ca="1" si="90"/>
        <v/>
      </c>
      <c r="D737" s="276" t="str">
        <f t="shared" ca="1" si="91"/>
        <v/>
      </c>
      <c r="E737" s="161" t="str">
        <f t="shared" ca="1" si="92"/>
        <v/>
      </c>
      <c r="F737" s="8" t="str">
        <f t="shared" ca="1" si="93"/>
        <v/>
      </c>
      <c r="G737" s="1" t="str">
        <f t="shared" ca="1" si="94"/>
        <v/>
      </c>
      <c r="H737" s="1" t="str">
        <f t="shared" ca="1" si="95"/>
        <v/>
      </c>
    </row>
    <row r="738" spans="1:8">
      <c r="A738" s="8" t="str">
        <f t="shared" ca="1" si="88"/>
        <v/>
      </c>
      <c r="B738" s="8" t="str">
        <f t="shared" ca="1" si="89"/>
        <v/>
      </c>
      <c r="C738" s="8" t="str">
        <f t="shared" ca="1" si="90"/>
        <v/>
      </c>
      <c r="D738" s="276" t="str">
        <f t="shared" ca="1" si="91"/>
        <v/>
      </c>
      <c r="E738" s="161" t="str">
        <f t="shared" ca="1" si="92"/>
        <v/>
      </c>
      <c r="F738" s="8" t="str">
        <f t="shared" ca="1" si="93"/>
        <v/>
      </c>
      <c r="G738" s="1" t="str">
        <f t="shared" ca="1" si="94"/>
        <v/>
      </c>
      <c r="H738" s="1" t="str">
        <f t="shared" ca="1" si="95"/>
        <v/>
      </c>
    </row>
    <row r="739" spans="1:8">
      <c r="A739" s="8" t="str">
        <f t="shared" ca="1" si="88"/>
        <v/>
      </c>
      <c r="B739" s="8" t="str">
        <f t="shared" ca="1" si="89"/>
        <v/>
      </c>
      <c r="C739" s="8" t="str">
        <f t="shared" ca="1" si="90"/>
        <v/>
      </c>
      <c r="D739" s="276" t="str">
        <f t="shared" ca="1" si="91"/>
        <v/>
      </c>
      <c r="E739" s="161" t="str">
        <f t="shared" ca="1" si="92"/>
        <v/>
      </c>
      <c r="F739" s="8" t="str">
        <f t="shared" ca="1" si="93"/>
        <v/>
      </c>
      <c r="G739" s="1" t="str">
        <f t="shared" ca="1" si="94"/>
        <v/>
      </c>
      <c r="H739" s="1" t="str">
        <f t="shared" ca="1" si="95"/>
        <v/>
      </c>
    </row>
    <row r="740" spans="1:8">
      <c r="A740" s="8" t="str">
        <f t="shared" ca="1" si="88"/>
        <v/>
      </c>
      <c r="B740" s="8" t="str">
        <f t="shared" ca="1" si="89"/>
        <v/>
      </c>
      <c r="C740" s="8" t="str">
        <f t="shared" ca="1" si="90"/>
        <v/>
      </c>
      <c r="D740" s="276" t="str">
        <f t="shared" ca="1" si="91"/>
        <v/>
      </c>
      <c r="E740" s="161" t="str">
        <f t="shared" ca="1" si="92"/>
        <v/>
      </c>
      <c r="F740" s="8" t="str">
        <f t="shared" ca="1" si="93"/>
        <v/>
      </c>
      <c r="G740" s="1" t="str">
        <f t="shared" ca="1" si="94"/>
        <v/>
      </c>
      <c r="H740" s="1" t="str">
        <f t="shared" ca="1" si="95"/>
        <v/>
      </c>
    </row>
    <row r="741" spans="1:8">
      <c r="A741" s="8" t="str">
        <f t="shared" ca="1" si="88"/>
        <v/>
      </c>
      <c r="B741" s="8" t="str">
        <f t="shared" ca="1" si="89"/>
        <v/>
      </c>
      <c r="C741" s="8" t="str">
        <f t="shared" ca="1" si="90"/>
        <v/>
      </c>
      <c r="D741" s="276" t="str">
        <f t="shared" ca="1" si="91"/>
        <v/>
      </c>
      <c r="E741" s="161" t="str">
        <f t="shared" ca="1" si="92"/>
        <v/>
      </c>
      <c r="F741" s="8" t="str">
        <f t="shared" ca="1" si="93"/>
        <v/>
      </c>
      <c r="G741" s="1" t="str">
        <f t="shared" ca="1" si="94"/>
        <v/>
      </c>
      <c r="H741" s="1" t="str">
        <f t="shared" ca="1" si="95"/>
        <v/>
      </c>
    </row>
    <row r="742" spans="1:8">
      <c r="A742" s="8" t="str">
        <f t="shared" ca="1" si="88"/>
        <v/>
      </c>
      <c r="B742" s="8" t="str">
        <f t="shared" ca="1" si="89"/>
        <v/>
      </c>
      <c r="C742" s="8" t="str">
        <f t="shared" ca="1" si="90"/>
        <v/>
      </c>
      <c r="D742" s="276" t="str">
        <f t="shared" ca="1" si="91"/>
        <v/>
      </c>
      <c r="E742" s="161" t="str">
        <f t="shared" ca="1" si="92"/>
        <v/>
      </c>
      <c r="F742" s="8" t="str">
        <f t="shared" ca="1" si="93"/>
        <v/>
      </c>
      <c r="G742" s="1" t="str">
        <f t="shared" ca="1" si="94"/>
        <v/>
      </c>
      <c r="H742" s="1" t="str">
        <f t="shared" ca="1" si="95"/>
        <v/>
      </c>
    </row>
    <row r="743" spans="1:8">
      <c r="A743" s="8" t="str">
        <f t="shared" ca="1" si="88"/>
        <v/>
      </c>
      <c r="B743" s="8" t="str">
        <f t="shared" ca="1" si="89"/>
        <v/>
      </c>
      <c r="C743" s="8" t="str">
        <f t="shared" ca="1" si="90"/>
        <v/>
      </c>
      <c r="D743" s="276" t="str">
        <f t="shared" ca="1" si="91"/>
        <v/>
      </c>
      <c r="E743" s="161" t="str">
        <f t="shared" ca="1" si="92"/>
        <v/>
      </c>
      <c r="F743" s="8" t="str">
        <f t="shared" ca="1" si="93"/>
        <v/>
      </c>
      <c r="G743" s="1" t="str">
        <f t="shared" ca="1" si="94"/>
        <v/>
      </c>
      <c r="H743" s="1" t="str">
        <f t="shared" ca="1" si="95"/>
        <v/>
      </c>
    </row>
    <row r="744" spans="1:8">
      <c r="A744" s="8" t="str">
        <f t="shared" ca="1" si="88"/>
        <v/>
      </c>
      <c r="B744" s="8" t="str">
        <f t="shared" ca="1" si="89"/>
        <v/>
      </c>
      <c r="C744" s="8" t="str">
        <f t="shared" ca="1" si="90"/>
        <v/>
      </c>
      <c r="D744" s="276" t="str">
        <f t="shared" ca="1" si="91"/>
        <v/>
      </c>
      <c r="E744" s="161" t="str">
        <f t="shared" ca="1" si="92"/>
        <v/>
      </c>
      <c r="F744" s="8" t="str">
        <f t="shared" ca="1" si="93"/>
        <v/>
      </c>
      <c r="G744" s="1" t="str">
        <f t="shared" ca="1" si="94"/>
        <v/>
      </c>
      <c r="H744" s="1" t="str">
        <f t="shared" ca="1" si="95"/>
        <v/>
      </c>
    </row>
    <row r="745" spans="1:8">
      <c r="A745" s="8" t="str">
        <f t="shared" ca="1" si="88"/>
        <v/>
      </c>
      <c r="B745" s="8" t="str">
        <f t="shared" ca="1" si="89"/>
        <v/>
      </c>
      <c r="C745" s="8" t="str">
        <f t="shared" ca="1" si="90"/>
        <v/>
      </c>
      <c r="D745" s="276" t="str">
        <f t="shared" ca="1" si="91"/>
        <v/>
      </c>
      <c r="E745" s="161" t="str">
        <f t="shared" ca="1" si="92"/>
        <v/>
      </c>
      <c r="F745" s="8" t="str">
        <f t="shared" ca="1" si="93"/>
        <v/>
      </c>
      <c r="G745" s="1" t="str">
        <f t="shared" ca="1" si="94"/>
        <v/>
      </c>
      <c r="H745" s="1" t="str">
        <f t="shared" ca="1" si="95"/>
        <v/>
      </c>
    </row>
    <row r="746" spans="1:8">
      <c r="A746" s="8" t="str">
        <f t="shared" ca="1" si="88"/>
        <v/>
      </c>
      <c r="B746" s="8" t="str">
        <f t="shared" ca="1" si="89"/>
        <v/>
      </c>
      <c r="C746" s="8" t="str">
        <f t="shared" ca="1" si="90"/>
        <v/>
      </c>
      <c r="D746" s="276" t="str">
        <f t="shared" ca="1" si="91"/>
        <v/>
      </c>
      <c r="E746" s="161" t="str">
        <f t="shared" ca="1" si="92"/>
        <v/>
      </c>
      <c r="F746" s="8" t="str">
        <f t="shared" ca="1" si="93"/>
        <v/>
      </c>
      <c r="G746" s="1" t="str">
        <f t="shared" ca="1" si="94"/>
        <v/>
      </c>
      <c r="H746" s="1" t="str">
        <f t="shared" ca="1" si="95"/>
        <v/>
      </c>
    </row>
    <row r="747" spans="1:8">
      <c r="A747" s="8" t="str">
        <f t="shared" ca="1" si="88"/>
        <v/>
      </c>
      <c r="B747" s="8" t="str">
        <f t="shared" ca="1" si="89"/>
        <v/>
      </c>
      <c r="C747" s="8" t="str">
        <f t="shared" ca="1" si="90"/>
        <v/>
      </c>
      <c r="D747" s="276" t="str">
        <f t="shared" ca="1" si="91"/>
        <v/>
      </c>
      <c r="E747" s="161" t="str">
        <f t="shared" ca="1" si="92"/>
        <v/>
      </c>
      <c r="F747" s="8" t="str">
        <f t="shared" ca="1" si="93"/>
        <v/>
      </c>
      <c r="G747" s="1" t="str">
        <f t="shared" ca="1" si="94"/>
        <v/>
      </c>
      <c r="H747" s="1" t="str">
        <f t="shared" ca="1" si="95"/>
        <v/>
      </c>
    </row>
    <row r="748" spans="1:8">
      <c r="A748" s="8" t="str">
        <f t="shared" ca="1" si="88"/>
        <v/>
      </c>
      <c r="B748" s="8" t="str">
        <f t="shared" ca="1" si="89"/>
        <v/>
      </c>
      <c r="C748" s="8" t="str">
        <f t="shared" ca="1" si="90"/>
        <v/>
      </c>
      <c r="D748" s="276" t="str">
        <f t="shared" ca="1" si="91"/>
        <v/>
      </c>
      <c r="E748" s="161" t="str">
        <f t="shared" ca="1" si="92"/>
        <v/>
      </c>
      <c r="F748" s="8" t="str">
        <f t="shared" ca="1" si="93"/>
        <v/>
      </c>
      <c r="G748" s="1" t="str">
        <f t="shared" ca="1" si="94"/>
        <v/>
      </c>
      <c r="H748" s="1" t="str">
        <f t="shared" ca="1" si="95"/>
        <v/>
      </c>
    </row>
    <row r="749" spans="1:8">
      <c r="A749" s="8" t="str">
        <f t="shared" ca="1" si="88"/>
        <v/>
      </c>
      <c r="B749" s="8" t="str">
        <f t="shared" ca="1" si="89"/>
        <v/>
      </c>
      <c r="C749" s="8" t="str">
        <f t="shared" ca="1" si="90"/>
        <v/>
      </c>
      <c r="D749" s="276" t="str">
        <f t="shared" ca="1" si="91"/>
        <v/>
      </c>
      <c r="E749" s="161" t="str">
        <f t="shared" ca="1" si="92"/>
        <v/>
      </c>
      <c r="F749" s="8" t="str">
        <f t="shared" ca="1" si="93"/>
        <v/>
      </c>
      <c r="G749" s="1" t="str">
        <f t="shared" ca="1" si="94"/>
        <v/>
      </c>
      <c r="H749" s="1" t="str">
        <f t="shared" ca="1" si="95"/>
        <v/>
      </c>
    </row>
    <row r="750" spans="1:8">
      <c r="A750" s="8" t="str">
        <f t="shared" ca="1" si="88"/>
        <v/>
      </c>
      <c r="B750" s="8" t="str">
        <f t="shared" ca="1" si="89"/>
        <v/>
      </c>
      <c r="C750" s="8" t="str">
        <f t="shared" ca="1" si="90"/>
        <v/>
      </c>
      <c r="D750" s="276" t="str">
        <f t="shared" ca="1" si="91"/>
        <v/>
      </c>
      <c r="E750" s="161" t="str">
        <f t="shared" ca="1" si="92"/>
        <v/>
      </c>
      <c r="F750" s="8" t="str">
        <f t="shared" ca="1" si="93"/>
        <v/>
      </c>
      <c r="G750" s="1" t="str">
        <f t="shared" ca="1" si="94"/>
        <v/>
      </c>
      <c r="H750" s="1" t="str">
        <f t="shared" ca="1" si="95"/>
        <v/>
      </c>
    </row>
    <row r="751" spans="1:8">
      <c r="A751" s="8" t="str">
        <f t="shared" ca="1" si="88"/>
        <v/>
      </c>
      <c r="B751" s="8" t="str">
        <f t="shared" ca="1" si="89"/>
        <v/>
      </c>
      <c r="C751" s="8" t="str">
        <f t="shared" ca="1" si="90"/>
        <v/>
      </c>
      <c r="D751" s="276" t="str">
        <f t="shared" ca="1" si="91"/>
        <v/>
      </c>
      <c r="E751" s="161" t="str">
        <f t="shared" ca="1" si="92"/>
        <v/>
      </c>
      <c r="F751" s="8" t="str">
        <f t="shared" ca="1" si="93"/>
        <v/>
      </c>
      <c r="G751" s="1" t="str">
        <f t="shared" ca="1" si="94"/>
        <v/>
      </c>
      <c r="H751" s="1" t="str">
        <f t="shared" ca="1" si="95"/>
        <v/>
      </c>
    </row>
    <row r="752" spans="1:8">
      <c r="A752" s="8" t="str">
        <f t="shared" ca="1" si="88"/>
        <v/>
      </c>
      <c r="B752" s="8" t="str">
        <f t="shared" ca="1" si="89"/>
        <v/>
      </c>
      <c r="C752" s="8" t="str">
        <f t="shared" ca="1" si="90"/>
        <v/>
      </c>
      <c r="D752" s="276" t="str">
        <f t="shared" ca="1" si="91"/>
        <v/>
      </c>
      <c r="E752" s="161" t="str">
        <f t="shared" ca="1" si="92"/>
        <v/>
      </c>
      <c r="F752" s="8" t="str">
        <f t="shared" ca="1" si="93"/>
        <v/>
      </c>
      <c r="G752" s="1" t="str">
        <f t="shared" ca="1" si="94"/>
        <v/>
      </c>
      <c r="H752" s="1" t="str">
        <f t="shared" ca="1" si="95"/>
        <v/>
      </c>
    </row>
    <row r="753" spans="1:8">
      <c r="A753" s="8" t="str">
        <f t="shared" ca="1" si="88"/>
        <v/>
      </c>
      <c r="B753" s="8" t="str">
        <f t="shared" ca="1" si="89"/>
        <v/>
      </c>
      <c r="C753" s="8" t="str">
        <f t="shared" ca="1" si="90"/>
        <v/>
      </c>
      <c r="D753" s="276" t="str">
        <f t="shared" ca="1" si="91"/>
        <v/>
      </c>
      <c r="E753" s="161" t="str">
        <f t="shared" ca="1" si="92"/>
        <v/>
      </c>
      <c r="F753" s="8" t="str">
        <f t="shared" ca="1" si="93"/>
        <v/>
      </c>
      <c r="G753" s="1" t="str">
        <f t="shared" ca="1" si="94"/>
        <v/>
      </c>
      <c r="H753" s="1" t="str">
        <f t="shared" ca="1" si="95"/>
        <v/>
      </c>
    </row>
    <row r="754" spans="1:8">
      <c r="A754" s="8" t="str">
        <f t="shared" ca="1" si="88"/>
        <v/>
      </c>
      <c r="B754" s="8" t="str">
        <f t="shared" ca="1" si="89"/>
        <v/>
      </c>
      <c r="C754" s="8" t="str">
        <f t="shared" ca="1" si="90"/>
        <v/>
      </c>
      <c r="D754" s="276" t="str">
        <f t="shared" ca="1" si="91"/>
        <v/>
      </c>
      <c r="E754" s="161" t="str">
        <f t="shared" ca="1" si="92"/>
        <v/>
      </c>
      <c r="F754" s="8" t="str">
        <f t="shared" ca="1" si="93"/>
        <v/>
      </c>
      <c r="G754" s="1" t="str">
        <f t="shared" ca="1" si="94"/>
        <v/>
      </c>
      <c r="H754" s="1" t="str">
        <f t="shared" ca="1" si="95"/>
        <v/>
      </c>
    </row>
    <row r="755" spans="1:8">
      <c r="A755" s="8" t="str">
        <f t="shared" ca="1" si="88"/>
        <v/>
      </c>
      <c r="B755" s="8" t="str">
        <f t="shared" ca="1" si="89"/>
        <v/>
      </c>
      <c r="C755" s="8" t="str">
        <f t="shared" ca="1" si="90"/>
        <v/>
      </c>
      <c r="D755" s="276" t="str">
        <f t="shared" ca="1" si="91"/>
        <v/>
      </c>
      <c r="E755" s="161" t="str">
        <f t="shared" ca="1" si="92"/>
        <v/>
      </c>
      <c r="F755" s="8" t="str">
        <f t="shared" ca="1" si="93"/>
        <v/>
      </c>
      <c r="G755" s="1" t="str">
        <f t="shared" ca="1" si="94"/>
        <v/>
      </c>
      <c r="H755" s="1" t="str">
        <f t="shared" ca="1" si="95"/>
        <v/>
      </c>
    </row>
    <row r="756" spans="1:8">
      <c r="A756" s="8" t="str">
        <f t="shared" ca="1" si="88"/>
        <v/>
      </c>
      <c r="B756" s="8" t="str">
        <f t="shared" ca="1" si="89"/>
        <v/>
      </c>
      <c r="C756" s="8" t="str">
        <f t="shared" ca="1" si="90"/>
        <v/>
      </c>
      <c r="D756" s="276" t="str">
        <f t="shared" ca="1" si="91"/>
        <v/>
      </c>
      <c r="E756" s="161" t="str">
        <f t="shared" ca="1" si="92"/>
        <v/>
      </c>
      <c r="F756" s="8" t="str">
        <f t="shared" ca="1" si="93"/>
        <v/>
      </c>
      <c r="G756" s="1" t="str">
        <f t="shared" ca="1" si="94"/>
        <v/>
      </c>
      <c r="H756" s="1" t="str">
        <f t="shared" ca="1" si="95"/>
        <v/>
      </c>
    </row>
    <row r="757" spans="1:8">
      <c r="A757" s="8" t="str">
        <f t="shared" ca="1" si="88"/>
        <v/>
      </c>
      <c r="B757" s="8" t="str">
        <f t="shared" ca="1" si="89"/>
        <v/>
      </c>
      <c r="C757" s="8" t="str">
        <f t="shared" ca="1" si="90"/>
        <v/>
      </c>
      <c r="D757" s="276" t="str">
        <f t="shared" ca="1" si="91"/>
        <v/>
      </c>
      <c r="E757" s="161" t="str">
        <f t="shared" ca="1" si="92"/>
        <v/>
      </c>
      <c r="F757" s="8" t="str">
        <f t="shared" ca="1" si="93"/>
        <v/>
      </c>
      <c r="G757" s="1" t="str">
        <f t="shared" ca="1" si="94"/>
        <v/>
      </c>
      <c r="H757" s="1" t="str">
        <f t="shared" ca="1" si="95"/>
        <v/>
      </c>
    </row>
    <row r="758" spans="1:8">
      <c r="A758" s="8" t="str">
        <f t="shared" ca="1" si="88"/>
        <v/>
      </c>
      <c r="B758" s="8" t="str">
        <f t="shared" ca="1" si="89"/>
        <v/>
      </c>
      <c r="C758" s="8" t="str">
        <f t="shared" ca="1" si="90"/>
        <v/>
      </c>
      <c r="D758" s="276" t="str">
        <f t="shared" ca="1" si="91"/>
        <v/>
      </c>
      <c r="E758" s="161" t="str">
        <f t="shared" ca="1" si="92"/>
        <v/>
      </c>
      <c r="F758" s="8" t="str">
        <f t="shared" ca="1" si="93"/>
        <v/>
      </c>
      <c r="G758" s="1" t="str">
        <f t="shared" ca="1" si="94"/>
        <v/>
      </c>
      <c r="H758" s="1" t="str">
        <f t="shared" ca="1" si="95"/>
        <v/>
      </c>
    </row>
    <row r="759" spans="1:8">
      <c r="A759" s="8" t="str">
        <f t="shared" ca="1" si="88"/>
        <v/>
      </c>
      <c r="B759" s="8" t="str">
        <f t="shared" ca="1" si="89"/>
        <v/>
      </c>
      <c r="C759" s="8" t="str">
        <f t="shared" ca="1" si="90"/>
        <v/>
      </c>
      <c r="D759" s="276" t="str">
        <f t="shared" ca="1" si="91"/>
        <v/>
      </c>
      <c r="E759" s="161" t="str">
        <f t="shared" ca="1" si="92"/>
        <v/>
      </c>
      <c r="F759" s="8" t="str">
        <f t="shared" ca="1" si="93"/>
        <v/>
      </c>
      <c r="G759" s="1" t="str">
        <f t="shared" ca="1" si="94"/>
        <v/>
      </c>
      <c r="H759" s="1" t="str">
        <f t="shared" ca="1" si="95"/>
        <v/>
      </c>
    </row>
    <row r="760" spans="1:8">
      <c r="A760" s="8" t="str">
        <f t="shared" ca="1" si="88"/>
        <v/>
      </c>
      <c r="B760" s="8" t="str">
        <f t="shared" ca="1" si="89"/>
        <v/>
      </c>
      <c r="C760" s="8" t="str">
        <f t="shared" ca="1" si="90"/>
        <v/>
      </c>
      <c r="D760" s="276" t="str">
        <f t="shared" ca="1" si="91"/>
        <v/>
      </c>
      <c r="E760" s="161" t="str">
        <f t="shared" ca="1" si="92"/>
        <v/>
      </c>
      <c r="F760" s="8" t="str">
        <f t="shared" ca="1" si="93"/>
        <v/>
      </c>
      <c r="G760" s="1" t="str">
        <f t="shared" ca="1" si="94"/>
        <v/>
      </c>
      <c r="H760" s="1" t="str">
        <f t="shared" ca="1" si="95"/>
        <v/>
      </c>
    </row>
    <row r="761" spans="1:8">
      <c r="A761" s="8" t="str">
        <f t="shared" ca="1" si="88"/>
        <v/>
      </c>
      <c r="B761" s="8" t="str">
        <f t="shared" ca="1" si="89"/>
        <v/>
      </c>
      <c r="C761" s="8" t="str">
        <f t="shared" ca="1" si="90"/>
        <v/>
      </c>
      <c r="D761" s="276" t="str">
        <f t="shared" ca="1" si="91"/>
        <v/>
      </c>
      <c r="E761" s="161" t="str">
        <f t="shared" ca="1" si="92"/>
        <v/>
      </c>
      <c r="F761" s="8" t="str">
        <f t="shared" ca="1" si="93"/>
        <v/>
      </c>
      <c r="G761" s="1" t="str">
        <f t="shared" ca="1" si="94"/>
        <v/>
      </c>
      <c r="H761" s="1" t="str">
        <f t="shared" ca="1" si="95"/>
        <v/>
      </c>
    </row>
    <row r="762" spans="1:8">
      <c r="A762" s="8" t="str">
        <f t="shared" ca="1" si="88"/>
        <v/>
      </c>
      <c r="B762" s="8" t="str">
        <f t="shared" ca="1" si="89"/>
        <v/>
      </c>
      <c r="C762" s="8" t="str">
        <f t="shared" ca="1" si="90"/>
        <v/>
      </c>
      <c r="D762" s="276" t="str">
        <f t="shared" ca="1" si="91"/>
        <v/>
      </c>
      <c r="E762" s="161" t="str">
        <f t="shared" ca="1" si="92"/>
        <v/>
      </c>
      <c r="F762" s="8" t="str">
        <f t="shared" ca="1" si="93"/>
        <v/>
      </c>
      <c r="G762" s="1" t="str">
        <f t="shared" ca="1" si="94"/>
        <v/>
      </c>
      <c r="H762" s="1" t="str">
        <f t="shared" ca="1" si="95"/>
        <v/>
      </c>
    </row>
    <row r="763" spans="1:8">
      <c r="A763" s="8" t="str">
        <f t="shared" ca="1" si="88"/>
        <v/>
      </c>
      <c r="B763" s="8" t="str">
        <f t="shared" ca="1" si="89"/>
        <v/>
      </c>
      <c r="C763" s="8" t="str">
        <f t="shared" ca="1" si="90"/>
        <v/>
      </c>
      <c r="D763" s="276" t="str">
        <f t="shared" ca="1" si="91"/>
        <v/>
      </c>
      <c r="E763" s="161" t="str">
        <f t="shared" ca="1" si="92"/>
        <v/>
      </c>
      <c r="F763" s="8" t="str">
        <f t="shared" ca="1" si="93"/>
        <v/>
      </c>
      <c r="G763" s="1" t="str">
        <f t="shared" ca="1" si="94"/>
        <v/>
      </c>
      <c r="H763" s="1" t="str">
        <f t="shared" ca="1" si="95"/>
        <v/>
      </c>
    </row>
    <row r="764" spans="1:8">
      <c r="A764" s="8" t="str">
        <f t="shared" ca="1" si="88"/>
        <v/>
      </c>
      <c r="B764" s="8" t="str">
        <f t="shared" ca="1" si="89"/>
        <v/>
      </c>
      <c r="C764" s="8" t="str">
        <f t="shared" ca="1" si="90"/>
        <v/>
      </c>
      <c r="D764" s="276" t="str">
        <f t="shared" ca="1" si="91"/>
        <v/>
      </c>
      <c r="E764" s="161" t="str">
        <f t="shared" ca="1" si="92"/>
        <v/>
      </c>
      <c r="F764" s="8" t="str">
        <f t="shared" ca="1" si="93"/>
        <v/>
      </c>
      <c r="G764" s="1" t="str">
        <f t="shared" ca="1" si="94"/>
        <v/>
      </c>
      <c r="H764" s="1" t="str">
        <f t="shared" ca="1" si="95"/>
        <v/>
      </c>
    </row>
    <row r="765" spans="1:8">
      <c r="A765" s="8" t="str">
        <f t="shared" ca="1" si="88"/>
        <v/>
      </c>
      <c r="B765" s="8" t="str">
        <f t="shared" ca="1" si="89"/>
        <v/>
      </c>
      <c r="C765" s="8" t="str">
        <f t="shared" ca="1" si="90"/>
        <v/>
      </c>
      <c r="D765" s="276" t="str">
        <f t="shared" ca="1" si="91"/>
        <v/>
      </c>
      <c r="E765" s="161" t="str">
        <f t="shared" ca="1" si="92"/>
        <v/>
      </c>
      <c r="F765" s="8" t="str">
        <f t="shared" ca="1" si="93"/>
        <v/>
      </c>
      <c r="G765" s="1" t="str">
        <f t="shared" ca="1" si="94"/>
        <v/>
      </c>
      <c r="H765" s="1" t="str">
        <f t="shared" ca="1" si="95"/>
        <v/>
      </c>
    </row>
    <row r="766" spans="1:8">
      <c r="A766" s="8" t="str">
        <f t="shared" ca="1" si="88"/>
        <v/>
      </c>
      <c r="B766" s="8" t="str">
        <f t="shared" ca="1" si="89"/>
        <v/>
      </c>
      <c r="C766" s="8" t="str">
        <f t="shared" ca="1" si="90"/>
        <v/>
      </c>
      <c r="D766" s="276" t="str">
        <f t="shared" ca="1" si="91"/>
        <v/>
      </c>
      <c r="E766" s="161" t="str">
        <f t="shared" ca="1" si="92"/>
        <v/>
      </c>
      <c r="F766" s="8" t="str">
        <f t="shared" ca="1" si="93"/>
        <v/>
      </c>
      <c r="G766" s="1" t="str">
        <f t="shared" ca="1" si="94"/>
        <v/>
      </c>
      <c r="H766" s="1" t="str">
        <f t="shared" ca="1" si="95"/>
        <v/>
      </c>
    </row>
    <row r="767" spans="1:8">
      <c r="A767" s="8" t="str">
        <f t="shared" ca="1" si="88"/>
        <v/>
      </c>
      <c r="B767" s="8" t="str">
        <f t="shared" ca="1" si="89"/>
        <v/>
      </c>
      <c r="C767" s="8" t="str">
        <f t="shared" ca="1" si="90"/>
        <v/>
      </c>
      <c r="D767" s="276" t="str">
        <f t="shared" ca="1" si="91"/>
        <v/>
      </c>
      <c r="E767" s="161" t="str">
        <f t="shared" ca="1" si="92"/>
        <v/>
      </c>
      <c r="F767" s="8" t="str">
        <f t="shared" ca="1" si="93"/>
        <v/>
      </c>
      <c r="G767" s="1" t="str">
        <f t="shared" ca="1" si="94"/>
        <v/>
      </c>
      <c r="H767" s="1" t="str">
        <f t="shared" ca="1" si="95"/>
        <v/>
      </c>
    </row>
    <row r="768" spans="1:8">
      <c r="A768" s="8" t="str">
        <f t="shared" ca="1" si="88"/>
        <v/>
      </c>
      <c r="B768" s="8" t="str">
        <f t="shared" ca="1" si="89"/>
        <v/>
      </c>
      <c r="C768" s="8" t="str">
        <f t="shared" ca="1" si="90"/>
        <v/>
      </c>
      <c r="D768" s="276" t="str">
        <f t="shared" ca="1" si="91"/>
        <v/>
      </c>
      <c r="E768" s="161" t="str">
        <f t="shared" ca="1" si="92"/>
        <v/>
      </c>
      <c r="F768" s="8" t="str">
        <f t="shared" ca="1" si="93"/>
        <v/>
      </c>
      <c r="G768" s="1" t="str">
        <f t="shared" ca="1" si="94"/>
        <v/>
      </c>
      <c r="H768" s="1" t="str">
        <f t="shared" ca="1" si="95"/>
        <v/>
      </c>
    </row>
    <row r="769" spans="1:8">
      <c r="A769" s="8" t="str">
        <f t="shared" ca="1" si="88"/>
        <v/>
      </c>
      <c r="B769" s="8" t="str">
        <f t="shared" ca="1" si="89"/>
        <v/>
      </c>
      <c r="C769" s="8" t="str">
        <f t="shared" ca="1" si="90"/>
        <v/>
      </c>
      <c r="D769" s="276" t="str">
        <f t="shared" ca="1" si="91"/>
        <v/>
      </c>
      <c r="E769" s="161" t="str">
        <f t="shared" ca="1" si="92"/>
        <v/>
      </c>
      <c r="F769" s="8" t="str">
        <f t="shared" ca="1" si="93"/>
        <v/>
      </c>
      <c r="G769" s="1" t="str">
        <f t="shared" ca="1" si="94"/>
        <v/>
      </c>
      <c r="H769" s="1" t="str">
        <f t="shared" ca="1" si="95"/>
        <v/>
      </c>
    </row>
    <row r="770" spans="1:8">
      <c r="A770" s="8" t="str">
        <f t="shared" ca="1" si="88"/>
        <v/>
      </c>
      <c r="B770" s="8" t="str">
        <f t="shared" ca="1" si="89"/>
        <v/>
      </c>
      <c r="C770" s="8" t="str">
        <f t="shared" ca="1" si="90"/>
        <v/>
      </c>
      <c r="D770" s="276" t="str">
        <f t="shared" ca="1" si="91"/>
        <v/>
      </c>
      <c r="E770" s="161" t="str">
        <f t="shared" ca="1" si="92"/>
        <v/>
      </c>
      <c r="F770" s="8" t="str">
        <f t="shared" ca="1" si="93"/>
        <v/>
      </c>
      <c r="G770" s="1" t="str">
        <f t="shared" ca="1" si="94"/>
        <v/>
      </c>
      <c r="H770" s="1" t="str">
        <f t="shared" ca="1" si="95"/>
        <v/>
      </c>
    </row>
    <row r="771" spans="1:8">
      <c r="A771" s="8" t="str">
        <f t="shared" ca="1" si="88"/>
        <v/>
      </c>
      <c r="B771" s="8" t="str">
        <f t="shared" ca="1" si="89"/>
        <v/>
      </c>
      <c r="C771" s="8" t="str">
        <f t="shared" ca="1" si="90"/>
        <v/>
      </c>
      <c r="D771" s="276" t="str">
        <f t="shared" ca="1" si="91"/>
        <v/>
      </c>
      <c r="E771" s="161" t="str">
        <f t="shared" ca="1" si="92"/>
        <v/>
      </c>
      <c r="F771" s="8" t="str">
        <f t="shared" ca="1" si="93"/>
        <v/>
      </c>
      <c r="G771" s="1" t="str">
        <f t="shared" ca="1" si="94"/>
        <v/>
      </c>
      <c r="H771" s="1" t="str">
        <f t="shared" ca="1" si="95"/>
        <v/>
      </c>
    </row>
    <row r="772" spans="1:8">
      <c r="A772" s="8" t="str">
        <f t="shared" ca="1" si="88"/>
        <v/>
      </c>
      <c r="B772" s="8" t="str">
        <f t="shared" ca="1" si="89"/>
        <v/>
      </c>
      <c r="C772" s="8" t="str">
        <f t="shared" ca="1" si="90"/>
        <v/>
      </c>
      <c r="D772" s="276" t="str">
        <f t="shared" ca="1" si="91"/>
        <v/>
      </c>
      <c r="E772" s="161" t="str">
        <f t="shared" ca="1" si="92"/>
        <v/>
      </c>
      <c r="F772" s="8" t="str">
        <f t="shared" ca="1" si="93"/>
        <v/>
      </c>
      <c r="G772" s="1" t="str">
        <f t="shared" ca="1" si="94"/>
        <v/>
      </c>
      <c r="H772" s="1" t="str">
        <f t="shared" ca="1" si="95"/>
        <v/>
      </c>
    </row>
    <row r="773" spans="1:8">
      <c r="A773" s="8" t="str">
        <f t="shared" ca="1" si="88"/>
        <v/>
      </c>
      <c r="B773" s="8" t="str">
        <f t="shared" ca="1" si="89"/>
        <v/>
      </c>
      <c r="C773" s="8" t="str">
        <f t="shared" ca="1" si="90"/>
        <v/>
      </c>
      <c r="D773" s="276" t="str">
        <f t="shared" ca="1" si="91"/>
        <v/>
      </c>
      <c r="E773" s="161" t="str">
        <f t="shared" ca="1" si="92"/>
        <v/>
      </c>
      <c r="F773" s="8" t="str">
        <f t="shared" ca="1" si="93"/>
        <v/>
      </c>
      <c r="G773" s="1" t="str">
        <f t="shared" ca="1" si="94"/>
        <v/>
      </c>
      <c r="H773" s="1" t="str">
        <f t="shared" ca="1" si="95"/>
        <v/>
      </c>
    </row>
    <row r="774" spans="1:8">
      <c r="A774" s="8" t="str">
        <f t="shared" ca="1" si="88"/>
        <v/>
      </c>
      <c r="B774" s="8" t="str">
        <f t="shared" ca="1" si="89"/>
        <v/>
      </c>
      <c r="C774" s="8" t="str">
        <f t="shared" ca="1" si="90"/>
        <v/>
      </c>
      <c r="D774" s="276" t="str">
        <f t="shared" ca="1" si="91"/>
        <v/>
      </c>
      <c r="E774" s="161" t="str">
        <f t="shared" ca="1" si="92"/>
        <v/>
      </c>
      <c r="F774" s="8" t="str">
        <f t="shared" ca="1" si="93"/>
        <v/>
      </c>
      <c r="G774" s="1" t="str">
        <f t="shared" ca="1" si="94"/>
        <v/>
      </c>
      <c r="H774" s="1" t="str">
        <f t="shared" ca="1" si="95"/>
        <v/>
      </c>
    </row>
    <row r="775" spans="1:8">
      <c r="A775" s="8" t="str">
        <f t="shared" ca="1" si="88"/>
        <v/>
      </c>
      <c r="B775" s="8" t="str">
        <f t="shared" ca="1" si="89"/>
        <v/>
      </c>
      <c r="C775" s="8" t="str">
        <f t="shared" ca="1" si="90"/>
        <v/>
      </c>
      <c r="D775" s="276" t="str">
        <f t="shared" ca="1" si="91"/>
        <v/>
      </c>
      <c r="E775" s="161" t="str">
        <f t="shared" ca="1" si="92"/>
        <v/>
      </c>
      <c r="F775" s="8" t="str">
        <f t="shared" ca="1" si="93"/>
        <v/>
      </c>
      <c r="G775" s="1" t="str">
        <f t="shared" ca="1" si="94"/>
        <v/>
      </c>
      <c r="H775" s="1" t="str">
        <f t="shared" ca="1" si="95"/>
        <v/>
      </c>
    </row>
    <row r="776" spans="1:8">
      <c r="A776" s="8" t="str">
        <f t="shared" ref="A776:A839" ca="1" si="96">IFERROR(INDIRECT("'Прайс-лист общий'!A"&amp;$G776,TRUE),"")</f>
        <v/>
      </c>
      <c r="B776" s="8" t="str">
        <f t="shared" ref="B776:B839" ca="1" si="97">IFERROR(INDIRECT("'Прайс-лист общий'!B"&amp;$G776,TRUE),"")</f>
        <v/>
      </c>
      <c r="C776" s="8" t="str">
        <f t="shared" ref="C776:C839" ca="1" si="98">IFERROR(INDIRECT("'Прайс-лист общий'!p"&amp;$G776,TRUE),"")</f>
        <v/>
      </c>
      <c r="D776" s="276" t="str">
        <f t="shared" ref="D776:D839" ca="1" si="99">IFERROR(INDIRECT("'Прайс-лист общий'!q"&amp;$G776,TRUE),"")</f>
        <v/>
      </c>
      <c r="E776" s="161" t="str">
        <f t="shared" ref="E776:E839" ca="1" si="100">IFERROR(INDIRECT("'Прайс-лист общий'!r"&amp;$G776,TRUE),"")</f>
        <v/>
      </c>
      <c r="F776" s="8" t="str">
        <f t="shared" ref="F776:F839" ca="1" si="101">IFERROR(INDIRECT("'Прайс-лист общий'!f"&amp;$G776,TRUE)*D776,"")</f>
        <v/>
      </c>
      <c r="G776" s="1" t="str">
        <f t="shared" ref="G776:G839" ca="1" si="102">IFERROR(SMALL(H:H,ROW(H770)),"")</f>
        <v/>
      </c>
      <c r="H776" s="1" t="str">
        <f t="shared" ref="H776:H839" ca="1" si="103">IF(INDIRECT("'Прайс-лист общий'!q"&amp;ROW(H777),TRUE)&gt;0,ROW(H777),"")</f>
        <v/>
      </c>
    </row>
    <row r="777" spans="1:8">
      <c r="A777" s="8" t="str">
        <f t="shared" ca="1" si="96"/>
        <v/>
      </c>
      <c r="B777" s="8" t="str">
        <f t="shared" ca="1" si="97"/>
        <v/>
      </c>
      <c r="C777" s="8" t="str">
        <f t="shared" ca="1" si="98"/>
        <v/>
      </c>
      <c r="D777" s="276" t="str">
        <f t="shared" ca="1" si="99"/>
        <v/>
      </c>
      <c r="E777" s="161" t="str">
        <f t="shared" ca="1" si="100"/>
        <v/>
      </c>
      <c r="F777" s="8" t="str">
        <f t="shared" ca="1" si="101"/>
        <v/>
      </c>
      <c r="G777" s="1" t="str">
        <f t="shared" ca="1" si="102"/>
        <v/>
      </c>
      <c r="H777" s="1" t="str">
        <f t="shared" ca="1" si="103"/>
        <v/>
      </c>
    </row>
    <row r="778" spans="1:8">
      <c r="A778" s="8" t="str">
        <f t="shared" ca="1" si="96"/>
        <v/>
      </c>
      <c r="B778" s="8" t="str">
        <f t="shared" ca="1" si="97"/>
        <v/>
      </c>
      <c r="C778" s="8" t="str">
        <f t="shared" ca="1" si="98"/>
        <v/>
      </c>
      <c r="D778" s="276" t="str">
        <f t="shared" ca="1" si="99"/>
        <v/>
      </c>
      <c r="E778" s="161" t="str">
        <f t="shared" ca="1" si="100"/>
        <v/>
      </c>
      <c r="F778" s="8" t="str">
        <f t="shared" ca="1" si="101"/>
        <v/>
      </c>
      <c r="G778" s="1" t="str">
        <f t="shared" ca="1" si="102"/>
        <v/>
      </c>
      <c r="H778" s="1" t="str">
        <f t="shared" ca="1" si="103"/>
        <v/>
      </c>
    </row>
    <row r="779" spans="1:8">
      <c r="A779" s="8" t="str">
        <f t="shared" ca="1" si="96"/>
        <v/>
      </c>
      <c r="B779" s="8" t="str">
        <f t="shared" ca="1" si="97"/>
        <v/>
      </c>
      <c r="C779" s="8" t="str">
        <f t="shared" ca="1" si="98"/>
        <v/>
      </c>
      <c r="D779" s="276" t="str">
        <f t="shared" ca="1" si="99"/>
        <v/>
      </c>
      <c r="E779" s="161" t="str">
        <f t="shared" ca="1" si="100"/>
        <v/>
      </c>
      <c r="F779" s="8" t="str">
        <f t="shared" ca="1" si="101"/>
        <v/>
      </c>
      <c r="G779" s="1" t="str">
        <f t="shared" ca="1" si="102"/>
        <v/>
      </c>
      <c r="H779" s="1" t="str">
        <f t="shared" ca="1" si="103"/>
        <v/>
      </c>
    </row>
    <row r="780" spans="1:8">
      <c r="A780" s="8" t="str">
        <f t="shared" ca="1" si="96"/>
        <v/>
      </c>
      <c r="B780" s="8" t="str">
        <f t="shared" ca="1" si="97"/>
        <v/>
      </c>
      <c r="C780" s="8" t="str">
        <f t="shared" ca="1" si="98"/>
        <v/>
      </c>
      <c r="D780" s="276" t="str">
        <f t="shared" ca="1" si="99"/>
        <v/>
      </c>
      <c r="E780" s="161" t="str">
        <f t="shared" ca="1" si="100"/>
        <v/>
      </c>
      <c r="F780" s="8" t="str">
        <f t="shared" ca="1" si="101"/>
        <v/>
      </c>
      <c r="G780" s="1" t="str">
        <f t="shared" ca="1" si="102"/>
        <v/>
      </c>
      <c r="H780" s="1" t="str">
        <f t="shared" ca="1" si="103"/>
        <v/>
      </c>
    </row>
    <row r="781" spans="1:8">
      <c r="A781" s="8" t="str">
        <f t="shared" ca="1" si="96"/>
        <v/>
      </c>
      <c r="B781" s="8" t="str">
        <f t="shared" ca="1" si="97"/>
        <v/>
      </c>
      <c r="C781" s="8" t="str">
        <f t="shared" ca="1" si="98"/>
        <v/>
      </c>
      <c r="D781" s="276" t="str">
        <f t="shared" ca="1" si="99"/>
        <v/>
      </c>
      <c r="E781" s="161" t="str">
        <f t="shared" ca="1" si="100"/>
        <v/>
      </c>
      <c r="F781" s="8" t="str">
        <f t="shared" ca="1" si="101"/>
        <v/>
      </c>
      <c r="G781" s="1" t="str">
        <f t="shared" ca="1" si="102"/>
        <v/>
      </c>
      <c r="H781" s="1" t="str">
        <f t="shared" ca="1" si="103"/>
        <v/>
      </c>
    </row>
    <row r="782" spans="1:8">
      <c r="A782" s="8" t="str">
        <f t="shared" ca="1" si="96"/>
        <v/>
      </c>
      <c r="B782" s="8" t="str">
        <f t="shared" ca="1" si="97"/>
        <v/>
      </c>
      <c r="C782" s="8" t="str">
        <f t="shared" ca="1" si="98"/>
        <v/>
      </c>
      <c r="D782" s="276" t="str">
        <f t="shared" ca="1" si="99"/>
        <v/>
      </c>
      <c r="E782" s="161" t="str">
        <f t="shared" ca="1" si="100"/>
        <v/>
      </c>
      <c r="F782" s="8" t="str">
        <f t="shared" ca="1" si="101"/>
        <v/>
      </c>
      <c r="G782" s="1" t="str">
        <f t="shared" ca="1" si="102"/>
        <v/>
      </c>
      <c r="H782" s="1" t="str">
        <f t="shared" ca="1" si="103"/>
        <v/>
      </c>
    </row>
    <row r="783" spans="1:8">
      <c r="A783" s="8" t="str">
        <f t="shared" ca="1" si="96"/>
        <v/>
      </c>
      <c r="B783" s="8" t="str">
        <f t="shared" ca="1" si="97"/>
        <v/>
      </c>
      <c r="C783" s="8" t="str">
        <f t="shared" ca="1" si="98"/>
        <v/>
      </c>
      <c r="D783" s="276" t="str">
        <f t="shared" ca="1" si="99"/>
        <v/>
      </c>
      <c r="E783" s="161" t="str">
        <f t="shared" ca="1" si="100"/>
        <v/>
      </c>
      <c r="F783" s="8" t="str">
        <f t="shared" ca="1" si="101"/>
        <v/>
      </c>
      <c r="G783" s="1" t="str">
        <f t="shared" ca="1" si="102"/>
        <v/>
      </c>
      <c r="H783" s="1" t="str">
        <f t="shared" ca="1" si="103"/>
        <v/>
      </c>
    </row>
    <row r="784" spans="1:8">
      <c r="A784" s="8" t="str">
        <f t="shared" ca="1" si="96"/>
        <v/>
      </c>
      <c r="B784" s="8" t="str">
        <f t="shared" ca="1" si="97"/>
        <v/>
      </c>
      <c r="C784" s="8" t="str">
        <f t="shared" ca="1" si="98"/>
        <v/>
      </c>
      <c r="D784" s="276" t="str">
        <f t="shared" ca="1" si="99"/>
        <v/>
      </c>
      <c r="E784" s="161" t="str">
        <f t="shared" ca="1" si="100"/>
        <v/>
      </c>
      <c r="F784" s="8" t="str">
        <f t="shared" ca="1" si="101"/>
        <v/>
      </c>
      <c r="G784" s="1" t="str">
        <f t="shared" ca="1" si="102"/>
        <v/>
      </c>
      <c r="H784" s="1" t="str">
        <f t="shared" ca="1" si="103"/>
        <v/>
      </c>
    </row>
    <row r="785" spans="1:8">
      <c r="A785" s="8" t="str">
        <f t="shared" ca="1" si="96"/>
        <v/>
      </c>
      <c r="B785" s="8" t="str">
        <f t="shared" ca="1" si="97"/>
        <v/>
      </c>
      <c r="C785" s="8" t="str">
        <f t="shared" ca="1" si="98"/>
        <v/>
      </c>
      <c r="D785" s="276" t="str">
        <f t="shared" ca="1" si="99"/>
        <v/>
      </c>
      <c r="E785" s="161" t="str">
        <f t="shared" ca="1" si="100"/>
        <v/>
      </c>
      <c r="F785" s="8" t="str">
        <f t="shared" ca="1" si="101"/>
        <v/>
      </c>
      <c r="G785" s="1" t="str">
        <f t="shared" ca="1" si="102"/>
        <v/>
      </c>
      <c r="H785" s="1" t="str">
        <f t="shared" ca="1" si="103"/>
        <v/>
      </c>
    </row>
    <row r="786" spans="1:8">
      <c r="A786" s="8" t="str">
        <f t="shared" ca="1" si="96"/>
        <v/>
      </c>
      <c r="B786" s="8" t="str">
        <f t="shared" ca="1" si="97"/>
        <v/>
      </c>
      <c r="C786" s="8" t="str">
        <f t="shared" ca="1" si="98"/>
        <v/>
      </c>
      <c r="D786" s="276" t="str">
        <f t="shared" ca="1" si="99"/>
        <v/>
      </c>
      <c r="E786" s="161" t="str">
        <f t="shared" ca="1" si="100"/>
        <v/>
      </c>
      <c r="F786" s="8" t="str">
        <f t="shared" ca="1" si="101"/>
        <v/>
      </c>
      <c r="G786" s="1" t="str">
        <f t="shared" ca="1" si="102"/>
        <v/>
      </c>
      <c r="H786" s="1" t="str">
        <f t="shared" ca="1" si="103"/>
        <v/>
      </c>
    </row>
    <row r="787" spans="1:8">
      <c r="A787" s="8" t="str">
        <f t="shared" ca="1" si="96"/>
        <v/>
      </c>
      <c r="B787" s="8" t="str">
        <f t="shared" ca="1" si="97"/>
        <v/>
      </c>
      <c r="C787" s="8" t="str">
        <f t="shared" ca="1" si="98"/>
        <v/>
      </c>
      <c r="D787" s="276" t="str">
        <f t="shared" ca="1" si="99"/>
        <v/>
      </c>
      <c r="E787" s="161" t="str">
        <f t="shared" ca="1" si="100"/>
        <v/>
      </c>
      <c r="F787" s="8" t="str">
        <f t="shared" ca="1" si="101"/>
        <v/>
      </c>
      <c r="G787" s="1" t="str">
        <f t="shared" ca="1" si="102"/>
        <v/>
      </c>
      <c r="H787" s="1" t="str">
        <f t="shared" ca="1" si="103"/>
        <v/>
      </c>
    </row>
    <row r="788" spans="1:8">
      <c r="A788" s="8" t="str">
        <f t="shared" ca="1" si="96"/>
        <v/>
      </c>
      <c r="B788" s="8" t="str">
        <f t="shared" ca="1" si="97"/>
        <v/>
      </c>
      <c r="C788" s="8" t="str">
        <f t="shared" ca="1" si="98"/>
        <v/>
      </c>
      <c r="D788" s="276" t="str">
        <f t="shared" ca="1" si="99"/>
        <v/>
      </c>
      <c r="E788" s="161" t="str">
        <f t="shared" ca="1" si="100"/>
        <v/>
      </c>
      <c r="F788" s="8" t="str">
        <f t="shared" ca="1" si="101"/>
        <v/>
      </c>
      <c r="G788" s="1" t="str">
        <f t="shared" ca="1" si="102"/>
        <v/>
      </c>
      <c r="H788" s="1" t="str">
        <f t="shared" ca="1" si="103"/>
        <v/>
      </c>
    </row>
    <row r="789" spans="1:8">
      <c r="A789" s="8" t="str">
        <f t="shared" ca="1" si="96"/>
        <v/>
      </c>
      <c r="B789" s="8" t="str">
        <f t="shared" ca="1" si="97"/>
        <v/>
      </c>
      <c r="C789" s="8" t="str">
        <f t="shared" ca="1" si="98"/>
        <v/>
      </c>
      <c r="D789" s="276" t="str">
        <f t="shared" ca="1" si="99"/>
        <v/>
      </c>
      <c r="E789" s="161" t="str">
        <f t="shared" ca="1" si="100"/>
        <v/>
      </c>
      <c r="F789" s="8" t="str">
        <f t="shared" ca="1" si="101"/>
        <v/>
      </c>
      <c r="G789" s="1" t="str">
        <f t="shared" ca="1" si="102"/>
        <v/>
      </c>
      <c r="H789" s="1" t="str">
        <f t="shared" ca="1" si="103"/>
        <v/>
      </c>
    </row>
    <row r="790" spans="1:8">
      <c r="A790" s="8" t="str">
        <f t="shared" ca="1" si="96"/>
        <v/>
      </c>
      <c r="B790" s="8" t="str">
        <f t="shared" ca="1" si="97"/>
        <v/>
      </c>
      <c r="C790" s="8" t="str">
        <f t="shared" ca="1" si="98"/>
        <v/>
      </c>
      <c r="D790" s="276" t="str">
        <f t="shared" ca="1" si="99"/>
        <v/>
      </c>
      <c r="E790" s="161" t="str">
        <f t="shared" ca="1" si="100"/>
        <v/>
      </c>
      <c r="F790" s="8" t="str">
        <f t="shared" ca="1" si="101"/>
        <v/>
      </c>
      <c r="G790" s="1" t="str">
        <f t="shared" ca="1" si="102"/>
        <v/>
      </c>
      <c r="H790" s="1" t="str">
        <f t="shared" ca="1" si="103"/>
        <v/>
      </c>
    </row>
    <row r="791" spans="1:8">
      <c r="A791" s="8" t="str">
        <f t="shared" ca="1" si="96"/>
        <v/>
      </c>
      <c r="B791" s="8" t="str">
        <f t="shared" ca="1" si="97"/>
        <v/>
      </c>
      <c r="C791" s="8" t="str">
        <f t="shared" ca="1" si="98"/>
        <v/>
      </c>
      <c r="D791" s="276" t="str">
        <f t="shared" ca="1" si="99"/>
        <v/>
      </c>
      <c r="E791" s="161" t="str">
        <f t="shared" ca="1" si="100"/>
        <v/>
      </c>
      <c r="F791" s="8" t="str">
        <f t="shared" ca="1" si="101"/>
        <v/>
      </c>
      <c r="G791" s="1" t="str">
        <f t="shared" ca="1" si="102"/>
        <v/>
      </c>
      <c r="H791" s="1" t="str">
        <f t="shared" ca="1" si="103"/>
        <v/>
      </c>
    </row>
    <row r="792" spans="1:8">
      <c r="A792" s="8" t="str">
        <f t="shared" ca="1" si="96"/>
        <v/>
      </c>
      <c r="B792" s="8" t="str">
        <f t="shared" ca="1" si="97"/>
        <v/>
      </c>
      <c r="C792" s="8" t="str">
        <f t="shared" ca="1" si="98"/>
        <v/>
      </c>
      <c r="D792" s="276" t="str">
        <f t="shared" ca="1" si="99"/>
        <v/>
      </c>
      <c r="E792" s="161" t="str">
        <f t="shared" ca="1" si="100"/>
        <v/>
      </c>
      <c r="F792" s="8" t="str">
        <f t="shared" ca="1" si="101"/>
        <v/>
      </c>
      <c r="G792" s="1" t="str">
        <f t="shared" ca="1" si="102"/>
        <v/>
      </c>
      <c r="H792" s="1" t="str">
        <f t="shared" ca="1" si="103"/>
        <v/>
      </c>
    </row>
    <row r="793" spans="1:8">
      <c r="A793" s="8" t="str">
        <f t="shared" ca="1" si="96"/>
        <v/>
      </c>
      <c r="B793" s="8" t="str">
        <f t="shared" ca="1" si="97"/>
        <v/>
      </c>
      <c r="C793" s="8" t="str">
        <f t="shared" ca="1" si="98"/>
        <v/>
      </c>
      <c r="D793" s="276" t="str">
        <f t="shared" ca="1" si="99"/>
        <v/>
      </c>
      <c r="E793" s="161" t="str">
        <f t="shared" ca="1" si="100"/>
        <v/>
      </c>
      <c r="F793" s="8" t="str">
        <f t="shared" ca="1" si="101"/>
        <v/>
      </c>
      <c r="G793" s="1" t="str">
        <f t="shared" ca="1" si="102"/>
        <v/>
      </c>
      <c r="H793" s="1" t="str">
        <f t="shared" ca="1" si="103"/>
        <v/>
      </c>
    </row>
    <row r="794" spans="1:8">
      <c r="A794" s="8" t="str">
        <f t="shared" ca="1" si="96"/>
        <v/>
      </c>
      <c r="B794" s="8" t="str">
        <f t="shared" ca="1" si="97"/>
        <v/>
      </c>
      <c r="C794" s="8" t="str">
        <f t="shared" ca="1" si="98"/>
        <v/>
      </c>
      <c r="D794" s="276" t="str">
        <f t="shared" ca="1" si="99"/>
        <v/>
      </c>
      <c r="E794" s="161" t="str">
        <f t="shared" ca="1" si="100"/>
        <v/>
      </c>
      <c r="F794" s="8" t="str">
        <f t="shared" ca="1" si="101"/>
        <v/>
      </c>
      <c r="G794" s="1" t="str">
        <f t="shared" ca="1" si="102"/>
        <v/>
      </c>
      <c r="H794" s="1" t="str">
        <f t="shared" ca="1" si="103"/>
        <v/>
      </c>
    </row>
    <row r="795" spans="1:8">
      <c r="A795" s="8" t="str">
        <f t="shared" ca="1" si="96"/>
        <v/>
      </c>
      <c r="B795" s="8" t="str">
        <f t="shared" ca="1" si="97"/>
        <v/>
      </c>
      <c r="C795" s="8" t="str">
        <f t="shared" ca="1" si="98"/>
        <v/>
      </c>
      <c r="D795" s="276" t="str">
        <f t="shared" ca="1" si="99"/>
        <v/>
      </c>
      <c r="E795" s="161" t="str">
        <f t="shared" ca="1" si="100"/>
        <v/>
      </c>
      <c r="F795" s="8" t="str">
        <f t="shared" ca="1" si="101"/>
        <v/>
      </c>
      <c r="G795" s="1" t="str">
        <f t="shared" ca="1" si="102"/>
        <v/>
      </c>
      <c r="H795" s="1" t="str">
        <f t="shared" ca="1" si="103"/>
        <v/>
      </c>
    </row>
    <row r="796" spans="1:8">
      <c r="A796" s="8" t="str">
        <f t="shared" ca="1" si="96"/>
        <v/>
      </c>
      <c r="B796" s="8" t="str">
        <f t="shared" ca="1" si="97"/>
        <v/>
      </c>
      <c r="C796" s="8" t="str">
        <f t="shared" ca="1" si="98"/>
        <v/>
      </c>
      <c r="D796" s="276" t="str">
        <f t="shared" ca="1" si="99"/>
        <v/>
      </c>
      <c r="E796" s="161" t="str">
        <f t="shared" ca="1" si="100"/>
        <v/>
      </c>
      <c r="F796" s="8" t="str">
        <f t="shared" ca="1" si="101"/>
        <v/>
      </c>
      <c r="G796" s="1" t="str">
        <f t="shared" ca="1" si="102"/>
        <v/>
      </c>
      <c r="H796" s="1" t="str">
        <f t="shared" ca="1" si="103"/>
        <v/>
      </c>
    </row>
    <row r="797" spans="1:8">
      <c r="A797" s="8" t="str">
        <f t="shared" ca="1" si="96"/>
        <v/>
      </c>
      <c r="B797" s="8" t="str">
        <f t="shared" ca="1" si="97"/>
        <v/>
      </c>
      <c r="C797" s="8" t="str">
        <f t="shared" ca="1" si="98"/>
        <v/>
      </c>
      <c r="D797" s="276" t="str">
        <f t="shared" ca="1" si="99"/>
        <v/>
      </c>
      <c r="E797" s="161" t="str">
        <f t="shared" ca="1" si="100"/>
        <v/>
      </c>
      <c r="F797" s="8" t="str">
        <f t="shared" ca="1" si="101"/>
        <v/>
      </c>
      <c r="G797" s="1" t="str">
        <f t="shared" ca="1" si="102"/>
        <v/>
      </c>
      <c r="H797" s="1" t="str">
        <f t="shared" ca="1" si="103"/>
        <v/>
      </c>
    </row>
    <row r="798" spans="1:8">
      <c r="A798" s="8" t="str">
        <f t="shared" ca="1" si="96"/>
        <v/>
      </c>
      <c r="B798" s="8" t="str">
        <f t="shared" ca="1" si="97"/>
        <v/>
      </c>
      <c r="C798" s="8" t="str">
        <f t="shared" ca="1" si="98"/>
        <v/>
      </c>
      <c r="D798" s="276" t="str">
        <f t="shared" ca="1" si="99"/>
        <v/>
      </c>
      <c r="E798" s="161" t="str">
        <f t="shared" ca="1" si="100"/>
        <v/>
      </c>
      <c r="F798" s="8" t="str">
        <f t="shared" ca="1" si="101"/>
        <v/>
      </c>
      <c r="G798" s="1" t="str">
        <f t="shared" ca="1" si="102"/>
        <v/>
      </c>
      <c r="H798" s="1" t="str">
        <f t="shared" ca="1" si="103"/>
        <v/>
      </c>
    </row>
    <row r="799" spans="1:8">
      <c r="A799" s="8" t="str">
        <f t="shared" ca="1" si="96"/>
        <v/>
      </c>
      <c r="B799" s="8" t="str">
        <f t="shared" ca="1" si="97"/>
        <v/>
      </c>
      <c r="C799" s="8" t="str">
        <f t="shared" ca="1" si="98"/>
        <v/>
      </c>
      <c r="D799" s="276" t="str">
        <f t="shared" ca="1" si="99"/>
        <v/>
      </c>
      <c r="E799" s="161" t="str">
        <f t="shared" ca="1" si="100"/>
        <v/>
      </c>
      <c r="F799" s="8" t="str">
        <f t="shared" ca="1" si="101"/>
        <v/>
      </c>
      <c r="G799" s="1" t="str">
        <f t="shared" ca="1" si="102"/>
        <v/>
      </c>
      <c r="H799" s="1" t="str">
        <f t="shared" ca="1" si="103"/>
        <v/>
      </c>
    </row>
    <row r="800" spans="1:8">
      <c r="A800" s="8" t="str">
        <f t="shared" ca="1" si="96"/>
        <v/>
      </c>
      <c r="B800" s="8" t="str">
        <f t="shared" ca="1" si="97"/>
        <v/>
      </c>
      <c r="C800" s="8" t="str">
        <f t="shared" ca="1" si="98"/>
        <v/>
      </c>
      <c r="D800" s="276" t="str">
        <f t="shared" ca="1" si="99"/>
        <v/>
      </c>
      <c r="E800" s="161" t="str">
        <f t="shared" ca="1" si="100"/>
        <v/>
      </c>
      <c r="F800" s="8" t="str">
        <f t="shared" ca="1" si="101"/>
        <v/>
      </c>
      <c r="G800" s="1" t="str">
        <f t="shared" ca="1" si="102"/>
        <v/>
      </c>
      <c r="H800" s="1" t="str">
        <f t="shared" ca="1" si="103"/>
        <v/>
      </c>
    </row>
    <row r="801" spans="1:8">
      <c r="A801" s="8" t="str">
        <f t="shared" ca="1" si="96"/>
        <v/>
      </c>
      <c r="B801" s="8" t="str">
        <f t="shared" ca="1" si="97"/>
        <v/>
      </c>
      <c r="C801" s="8" t="str">
        <f t="shared" ca="1" si="98"/>
        <v/>
      </c>
      <c r="D801" s="276" t="str">
        <f t="shared" ca="1" si="99"/>
        <v/>
      </c>
      <c r="E801" s="161" t="str">
        <f t="shared" ca="1" si="100"/>
        <v/>
      </c>
      <c r="F801" s="8" t="str">
        <f t="shared" ca="1" si="101"/>
        <v/>
      </c>
      <c r="G801" s="1" t="str">
        <f t="shared" ca="1" si="102"/>
        <v/>
      </c>
      <c r="H801" s="1" t="str">
        <f t="shared" ca="1" si="103"/>
        <v/>
      </c>
    </row>
    <row r="802" spans="1:8">
      <c r="A802" s="8" t="str">
        <f t="shared" ca="1" si="96"/>
        <v/>
      </c>
      <c r="B802" s="8" t="str">
        <f t="shared" ca="1" si="97"/>
        <v/>
      </c>
      <c r="C802" s="8" t="str">
        <f t="shared" ca="1" si="98"/>
        <v/>
      </c>
      <c r="D802" s="276" t="str">
        <f t="shared" ca="1" si="99"/>
        <v/>
      </c>
      <c r="E802" s="161" t="str">
        <f t="shared" ca="1" si="100"/>
        <v/>
      </c>
      <c r="F802" s="8" t="str">
        <f t="shared" ca="1" si="101"/>
        <v/>
      </c>
      <c r="G802" s="1" t="str">
        <f t="shared" ca="1" si="102"/>
        <v/>
      </c>
      <c r="H802" s="1" t="str">
        <f t="shared" ca="1" si="103"/>
        <v/>
      </c>
    </row>
    <row r="803" spans="1:8">
      <c r="A803" s="8" t="str">
        <f t="shared" ca="1" si="96"/>
        <v/>
      </c>
      <c r="B803" s="8" t="str">
        <f t="shared" ca="1" si="97"/>
        <v/>
      </c>
      <c r="C803" s="8" t="str">
        <f t="shared" ca="1" si="98"/>
        <v/>
      </c>
      <c r="D803" s="276" t="str">
        <f t="shared" ca="1" si="99"/>
        <v/>
      </c>
      <c r="E803" s="161" t="str">
        <f t="shared" ca="1" si="100"/>
        <v/>
      </c>
      <c r="F803" s="8" t="str">
        <f t="shared" ca="1" si="101"/>
        <v/>
      </c>
      <c r="G803" s="1" t="str">
        <f t="shared" ca="1" si="102"/>
        <v/>
      </c>
      <c r="H803" s="1" t="str">
        <f t="shared" ca="1" si="103"/>
        <v/>
      </c>
    </row>
    <row r="804" spans="1:8">
      <c r="A804" s="8" t="str">
        <f t="shared" ca="1" si="96"/>
        <v/>
      </c>
      <c r="B804" s="8" t="str">
        <f t="shared" ca="1" si="97"/>
        <v/>
      </c>
      <c r="C804" s="8" t="str">
        <f t="shared" ca="1" si="98"/>
        <v/>
      </c>
      <c r="D804" s="276" t="str">
        <f t="shared" ca="1" si="99"/>
        <v/>
      </c>
      <c r="E804" s="161" t="str">
        <f t="shared" ca="1" si="100"/>
        <v/>
      </c>
      <c r="F804" s="8" t="str">
        <f t="shared" ca="1" si="101"/>
        <v/>
      </c>
      <c r="G804" s="1" t="str">
        <f t="shared" ca="1" si="102"/>
        <v/>
      </c>
      <c r="H804" s="1" t="str">
        <f t="shared" ca="1" si="103"/>
        <v/>
      </c>
    </row>
    <row r="805" spans="1:8">
      <c r="A805" s="8" t="str">
        <f t="shared" ca="1" si="96"/>
        <v/>
      </c>
      <c r="B805" s="8" t="str">
        <f t="shared" ca="1" si="97"/>
        <v/>
      </c>
      <c r="C805" s="8" t="str">
        <f t="shared" ca="1" si="98"/>
        <v/>
      </c>
      <c r="D805" s="276" t="str">
        <f t="shared" ca="1" si="99"/>
        <v/>
      </c>
      <c r="E805" s="161" t="str">
        <f t="shared" ca="1" si="100"/>
        <v/>
      </c>
      <c r="F805" s="8" t="str">
        <f t="shared" ca="1" si="101"/>
        <v/>
      </c>
      <c r="G805" s="1" t="str">
        <f t="shared" ca="1" si="102"/>
        <v/>
      </c>
      <c r="H805" s="1" t="str">
        <f t="shared" ca="1" si="103"/>
        <v/>
      </c>
    </row>
    <row r="806" spans="1:8">
      <c r="A806" s="8" t="str">
        <f t="shared" ca="1" si="96"/>
        <v/>
      </c>
      <c r="B806" s="8" t="str">
        <f t="shared" ca="1" si="97"/>
        <v/>
      </c>
      <c r="C806" s="8" t="str">
        <f t="shared" ca="1" si="98"/>
        <v/>
      </c>
      <c r="D806" s="276" t="str">
        <f t="shared" ca="1" si="99"/>
        <v/>
      </c>
      <c r="E806" s="161" t="str">
        <f t="shared" ca="1" si="100"/>
        <v/>
      </c>
      <c r="F806" s="8" t="str">
        <f t="shared" ca="1" si="101"/>
        <v/>
      </c>
      <c r="G806" s="1" t="str">
        <f t="shared" ca="1" si="102"/>
        <v/>
      </c>
      <c r="H806" s="1" t="str">
        <f t="shared" ca="1" si="103"/>
        <v/>
      </c>
    </row>
    <row r="807" spans="1:8">
      <c r="A807" s="8" t="str">
        <f t="shared" ca="1" si="96"/>
        <v/>
      </c>
      <c r="B807" s="8" t="str">
        <f t="shared" ca="1" si="97"/>
        <v/>
      </c>
      <c r="C807" s="8" t="str">
        <f t="shared" ca="1" si="98"/>
        <v/>
      </c>
      <c r="D807" s="276" t="str">
        <f t="shared" ca="1" si="99"/>
        <v/>
      </c>
      <c r="E807" s="161" t="str">
        <f t="shared" ca="1" si="100"/>
        <v/>
      </c>
      <c r="F807" s="8" t="str">
        <f t="shared" ca="1" si="101"/>
        <v/>
      </c>
      <c r="G807" s="1" t="str">
        <f t="shared" ca="1" si="102"/>
        <v/>
      </c>
      <c r="H807" s="1" t="str">
        <f t="shared" ca="1" si="103"/>
        <v/>
      </c>
    </row>
    <row r="808" spans="1:8">
      <c r="A808" s="8" t="str">
        <f t="shared" ca="1" si="96"/>
        <v/>
      </c>
      <c r="B808" s="8" t="str">
        <f t="shared" ca="1" si="97"/>
        <v/>
      </c>
      <c r="C808" s="8" t="str">
        <f t="shared" ca="1" si="98"/>
        <v/>
      </c>
      <c r="D808" s="276" t="str">
        <f t="shared" ca="1" si="99"/>
        <v/>
      </c>
      <c r="E808" s="161" t="str">
        <f t="shared" ca="1" si="100"/>
        <v/>
      </c>
      <c r="F808" s="8" t="str">
        <f t="shared" ca="1" si="101"/>
        <v/>
      </c>
      <c r="G808" s="1" t="str">
        <f t="shared" ca="1" si="102"/>
        <v/>
      </c>
      <c r="H808" s="1" t="str">
        <f t="shared" ca="1" si="103"/>
        <v/>
      </c>
    </row>
    <row r="809" spans="1:8">
      <c r="A809" s="8" t="str">
        <f t="shared" ca="1" si="96"/>
        <v/>
      </c>
      <c r="B809" s="8" t="str">
        <f t="shared" ca="1" si="97"/>
        <v/>
      </c>
      <c r="C809" s="8" t="str">
        <f t="shared" ca="1" si="98"/>
        <v/>
      </c>
      <c r="D809" s="276" t="str">
        <f t="shared" ca="1" si="99"/>
        <v/>
      </c>
      <c r="E809" s="161" t="str">
        <f t="shared" ca="1" si="100"/>
        <v/>
      </c>
      <c r="F809" s="8" t="str">
        <f t="shared" ca="1" si="101"/>
        <v/>
      </c>
      <c r="G809" s="1" t="str">
        <f t="shared" ca="1" si="102"/>
        <v/>
      </c>
      <c r="H809" s="1" t="str">
        <f t="shared" ca="1" si="103"/>
        <v/>
      </c>
    </row>
    <row r="810" spans="1:8">
      <c r="A810" s="8" t="str">
        <f t="shared" ca="1" si="96"/>
        <v/>
      </c>
      <c r="B810" s="8" t="str">
        <f t="shared" ca="1" si="97"/>
        <v/>
      </c>
      <c r="C810" s="8" t="str">
        <f t="shared" ca="1" si="98"/>
        <v/>
      </c>
      <c r="D810" s="276" t="str">
        <f t="shared" ca="1" si="99"/>
        <v/>
      </c>
      <c r="E810" s="161" t="str">
        <f t="shared" ca="1" si="100"/>
        <v/>
      </c>
      <c r="F810" s="8" t="str">
        <f t="shared" ca="1" si="101"/>
        <v/>
      </c>
      <c r="G810" s="1" t="str">
        <f t="shared" ca="1" si="102"/>
        <v/>
      </c>
      <c r="H810" s="1" t="str">
        <f t="shared" ca="1" si="103"/>
        <v/>
      </c>
    </row>
    <row r="811" spans="1:8">
      <c r="A811" s="8" t="str">
        <f t="shared" ca="1" si="96"/>
        <v/>
      </c>
      <c r="B811" s="8" t="str">
        <f t="shared" ca="1" si="97"/>
        <v/>
      </c>
      <c r="C811" s="8" t="str">
        <f t="shared" ca="1" si="98"/>
        <v/>
      </c>
      <c r="D811" s="276" t="str">
        <f t="shared" ca="1" si="99"/>
        <v/>
      </c>
      <c r="E811" s="161" t="str">
        <f t="shared" ca="1" si="100"/>
        <v/>
      </c>
      <c r="F811" s="8" t="str">
        <f t="shared" ca="1" si="101"/>
        <v/>
      </c>
      <c r="G811" s="1" t="str">
        <f t="shared" ca="1" si="102"/>
        <v/>
      </c>
      <c r="H811" s="1" t="str">
        <f t="shared" ca="1" si="103"/>
        <v/>
      </c>
    </row>
    <row r="812" spans="1:8">
      <c r="A812" s="8" t="str">
        <f t="shared" ca="1" si="96"/>
        <v/>
      </c>
      <c r="B812" s="8" t="str">
        <f t="shared" ca="1" si="97"/>
        <v/>
      </c>
      <c r="C812" s="8" t="str">
        <f t="shared" ca="1" si="98"/>
        <v/>
      </c>
      <c r="D812" s="276" t="str">
        <f t="shared" ca="1" si="99"/>
        <v/>
      </c>
      <c r="E812" s="161" t="str">
        <f t="shared" ca="1" si="100"/>
        <v/>
      </c>
      <c r="F812" s="8" t="str">
        <f t="shared" ca="1" si="101"/>
        <v/>
      </c>
      <c r="G812" s="1" t="str">
        <f t="shared" ca="1" si="102"/>
        <v/>
      </c>
      <c r="H812" s="1" t="str">
        <f t="shared" ca="1" si="103"/>
        <v/>
      </c>
    </row>
    <row r="813" spans="1:8">
      <c r="A813" s="8" t="str">
        <f t="shared" ca="1" si="96"/>
        <v/>
      </c>
      <c r="B813" s="8" t="str">
        <f t="shared" ca="1" si="97"/>
        <v/>
      </c>
      <c r="C813" s="8" t="str">
        <f t="shared" ca="1" si="98"/>
        <v/>
      </c>
      <c r="D813" s="276" t="str">
        <f t="shared" ca="1" si="99"/>
        <v/>
      </c>
      <c r="E813" s="161" t="str">
        <f t="shared" ca="1" si="100"/>
        <v/>
      </c>
      <c r="F813" s="8" t="str">
        <f t="shared" ca="1" si="101"/>
        <v/>
      </c>
      <c r="G813" s="1" t="str">
        <f t="shared" ca="1" si="102"/>
        <v/>
      </c>
      <c r="H813" s="1" t="str">
        <f t="shared" ca="1" si="103"/>
        <v/>
      </c>
    </row>
    <row r="814" spans="1:8">
      <c r="A814" s="8" t="str">
        <f t="shared" ca="1" si="96"/>
        <v/>
      </c>
      <c r="B814" s="8" t="str">
        <f t="shared" ca="1" si="97"/>
        <v/>
      </c>
      <c r="C814" s="8" t="str">
        <f t="shared" ca="1" si="98"/>
        <v/>
      </c>
      <c r="D814" s="276" t="str">
        <f t="shared" ca="1" si="99"/>
        <v/>
      </c>
      <c r="E814" s="161" t="str">
        <f t="shared" ca="1" si="100"/>
        <v/>
      </c>
      <c r="F814" s="8" t="str">
        <f t="shared" ca="1" si="101"/>
        <v/>
      </c>
      <c r="G814" s="1" t="str">
        <f t="shared" ca="1" si="102"/>
        <v/>
      </c>
      <c r="H814" s="1" t="str">
        <f t="shared" ca="1" si="103"/>
        <v/>
      </c>
    </row>
    <row r="815" spans="1:8">
      <c r="A815" s="8" t="str">
        <f t="shared" ca="1" si="96"/>
        <v/>
      </c>
      <c r="B815" s="8" t="str">
        <f t="shared" ca="1" si="97"/>
        <v/>
      </c>
      <c r="C815" s="8" t="str">
        <f t="shared" ca="1" si="98"/>
        <v/>
      </c>
      <c r="D815" s="276" t="str">
        <f t="shared" ca="1" si="99"/>
        <v/>
      </c>
      <c r="E815" s="161" t="str">
        <f t="shared" ca="1" si="100"/>
        <v/>
      </c>
      <c r="F815" s="8" t="str">
        <f t="shared" ca="1" si="101"/>
        <v/>
      </c>
      <c r="G815" s="1" t="str">
        <f t="shared" ca="1" si="102"/>
        <v/>
      </c>
      <c r="H815" s="1" t="str">
        <f t="shared" ca="1" si="103"/>
        <v/>
      </c>
    </row>
    <row r="816" spans="1:8">
      <c r="A816" s="8" t="str">
        <f t="shared" ca="1" si="96"/>
        <v/>
      </c>
      <c r="B816" s="8" t="str">
        <f t="shared" ca="1" si="97"/>
        <v/>
      </c>
      <c r="C816" s="8" t="str">
        <f t="shared" ca="1" si="98"/>
        <v/>
      </c>
      <c r="D816" s="276" t="str">
        <f t="shared" ca="1" si="99"/>
        <v/>
      </c>
      <c r="E816" s="161" t="str">
        <f t="shared" ca="1" si="100"/>
        <v/>
      </c>
      <c r="F816" s="8" t="str">
        <f t="shared" ca="1" si="101"/>
        <v/>
      </c>
      <c r="G816" s="1" t="str">
        <f t="shared" ca="1" si="102"/>
        <v/>
      </c>
      <c r="H816" s="1" t="str">
        <f t="shared" ca="1" si="103"/>
        <v/>
      </c>
    </row>
    <row r="817" spans="1:8">
      <c r="A817" s="8" t="str">
        <f t="shared" ca="1" si="96"/>
        <v/>
      </c>
      <c r="B817" s="8" t="str">
        <f t="shared" ca="1" si="97"/>
        <v/>
      </c>
      <c r="C817" s="8" t="str">
        <f t="shared" ca="1" si="98"/>
        <v/>
      </c>
      <c r="D817" s="276" t="str">
        <f t="shared" ca="1" si="99"/>
        <v/>
      </c>
      <c r="E817" s="161" t="str">
        <f t="shared" ca="1" si="100"/>
        <v/>
      </c>
      <c r="F817" s="8" t="str">
        <f t="shared" ca="1" si="101"/>
        <v/>
      </c>
      <c r="G817" s="1" t="str">
        <f t="shared" ca="1" si="102"/>
        <v/>
      </c>
      <c r="H817" s="1" t="str">
        <f t="shared" ca="1" si="103"/>
        <v/>
      </c>
    </row>
    <row r="818" spans="1:8">
      <c r="A818" s="8" t="str">
        <f t="shared" ca="1" si="96"/>
        <v/>
      </c>
      <c r="B818" s="8" t="str">
        <f t="shared" ca="1" si="97"/>
        <v/>
      </c>
      <c r="C818" s="8" t="str">
        <f t="shared" ca="1" si="98"/>
        <v/>
      </c>
      <c r="D818" s="276" t="str">
        <f t="shared" ca="1" si="99"/>
        <v/>
      </c>
      <c r="E818" s="161" t="str">
        <f t="shared" ca="1" si="100"/>
        <v/>
      </c>
      <c r="F818" s="8" t="str">
        <f t="shared" ca="1" si="101"/>
        <v/>
      </c>
      <c r="G818" s="1" t="str">
        <f t="shared" ca="1" si="102"/>
        <v/>
      </c>
      <c r="H818" s="1" t="str">
        <f t="shared" ca="1" si="103"/>
        <v/>
      </c>
    </row>
    <row r="819" spans="1:8">
      <c r="A819" s="8" t="str">
        <f t="shared" ca="1" si="96"/>
        <v/>
      </c>
      <c r="B819" s="8" t="str">
        <f t="shared" ca="1" si="97"/>
        <v/>
      </c>
      <c r="C819" s="8" t="str">
        <f t="shared" ca="1" si="98"/>
        <v/>
      </c>
      <c r="D819" s="276" t="str">
        <f t="shared" ca="1" si="99"/>
        <v/>
      </c>
      <c r="E819" s="161" t="str">
        <f t="shared" ca="1" si="100"/>
        <v/>
      </c>
      <c r="F819" s="8" t="str">
        <f t="shared" ca="1" si="101"/>
        <v/>
      </c>
      <c r="G819" s="1" t="str">
        <f t="shared" ca="1" si="102"/>
        <v/>
      </c>
      <c r="H819" s="1" t="str">
        <f t="shared" ca="1" si="103"/>
        <v/>
      </c>
    </row>
    <row r="820" spans="1:8">
      <c r="A820" s="8" t="str">
        <f t="shared" ca="1" si="96"/>
        <v/>
      </c>
      <c r="B820" s="8" t="str">
        <f t="shared" ca="1" si="97"/>
        <v/>
      </c>
      <c r="C820" s="8" t="str">
        <f t="shared" ca="1" si="98"/>
        <v/>
      </c>
      <c r="D820" s="276" t="str">
        <f t="shared" ca="1" si="99"/>
        <v/>
      </c>
      <c r="E820" s="161" t="str">
        <f t="shared" ca="1" si="100"/>
        <v/>
      </c>
      <c r="F820" s="8" t="str">
        <f t="shared" ca="1" si="101"/>
        <v/>
      </c>
      <c r="G820" s="1" t="str">
        <f t="shared" ca="1" si="102"/>
        <v/>
      </c>
      <c r="H820" s="1" t="str">
        <f t="shared" ca="1" si="103"/>
        <v/>
      </c>
    </row>
    <row r="821" spans="1:8">
      <c r="A821" s="8" t="str">
        <f t="shared" ca="1" si="96"/>
        <v/>
      </c>
      <c r="B821" s="8" t="str">
        <f t="shared" ca="1" si="97"/>
        <v/>
      </c>
      <c r="C821" s="8" t="str">
        <f t="shared" ca="1" si="98"/>
        <v/>
      </c>
      <c r="D821" s="276" t="str">
        <f t="shared" ca="1" si="99"/>
        <v/>
      </c>
      <c r="E821" s="161" t="str">
        <f t="shared" ca="1" si="100"/>
        <v/>
      </c>
      <c r="F821" s="8" t="str">
        <f t="shared" ca="1" si="101"/>
        <v/>
      </c>
      <c r="G821" s="1" t="str">
        <f t="shared" ca="1" si="102"/>
        <v/>
      </c>
      <c r="H821" s="1" t="str">
        <f t="shared" ca="1" si="103"/>
        <v/>
      </c>
    </row>
    <row r="822" spans="1:8">
      <c r="A822" s="8" t="str">
        <f t="shared" ca="1" si="96"/>
        <v/>
      </c>
      <c r="B822" s="8" t="str">
        <f t="shared" ca="1" si="97"/>
        <v/>
      </c>
      <c r="C822" s="8" t="str">
        <f t="shared" ca="1" si="98"/>
        <v/>
      </c>
      <c r="D822" s="276" t="str">
        <f t="shared" ca="1" si="99"/>
        <v/>
      </c>
      <c r="E822" s="161" t="str">
        <f t="shared" ca="1" si="100"/>
        <v/>
      </c>
      <c r="F822" s="8" t="str">
        <f t="shared" ca="1" si="101"/>
        <v/>
      </c>
      <c r="G822" s="1" t="str">
        <f t="shared" ca="1" si="102"/>
        <v/>
      </c>
      <c r="H822" s="1" t="str">
        <f t="shared" ca="1" si="103"/>
        <v/>
      </c>
    </row>
    <row r="823" spans="1:8">
      <c r="A823" s="8" t="str">
        <f t="shared" ca="1" si="96"/>
        <v/>
      </c>
      <c r="B823" s="8" t="str">
        <f t="shared" ca="1" si="97"/>
        <v/>
      </c>
      <c r="C823" s="8" t="str">
        <f t="shared" ca="1" si="98"/>
        <v/>
      </c>
      <c r="D823" s="276" t="str">
        <f t="shared" ca="1" si="99"/>
        <v/>
      </c>
      <c r="E823" s="161" t="str">
        <f t="shared" ca="1" si="100"/>
        <v/>
      </c>
      <c r="F823" s="8" t="str">
        <f t="shared" ca="1" si="101"/>
        <v/>
      </c>
      <c r="G823" s="1" t="str">
        <f t="shared" ca="1" si="102"/>
        <v/>
      </c>
      <c r="H823" s="1" t="str">
        <f t="shared" ca="1" si="103"/>
        <v/>
      </c>
    </row>
    <row r="824" spans="1:8">
      <c r="A824" s="8" t="str">
        <f t="shared" ca="1" si="96"/>
        <v/>
      </c>
      <c r="B824" s="8" t="str">
        <f t="shared" ca="1" si="97"/>
        <v/>
      </c>
      <c r="C824" s="8" t="str">
        <f t="shared" ca="1" si="98"/>
        <v/>
      </c>
      <c r="D824" s="276" t="str">
        <f t="shared" ca="1" si="99"/>
        <v/>
      </c>
      <c r="E824" s="161" t="str">
        <f t="shared" ca="1" si="100"/>
        <v/>
      </c>
      <c r="F824" s="8" t="str">
        <f t="shared" ca="1" si="101"/>
        <v/>
      </c>
      <c r="G824" s="1" t="str">
        <f t="shared" ca="1" si="102"/>
        <v/>
      </c>
      <c r="H824" s="1" t="str">
        <f t="shared" ca="1" si="103"/>
        <v/>
      </c>
    </row>
    <row r="825" spans="1:8">
      <c r="A825" s="8" t="str">
        <f t="shared" ca="1" si="96"/>
        <v/>
      </c>
      <c r="B825" s="8" t="str">
        <f t="shared" ca="1" si="97"/>
        <v/>
      </c>
      <c r="C825" s="8" t="str">
        <f t="shared" ca="1" si="98"/>
        <v/>
      </c>
      <c r="D825" s="276" t="str">
        <f t="shared" ca="1" si="99"/>
        <v/>
      </c>
      <c r="E825" s="161" t="str">
        <f t="shared" ca="1" si="100"/>
        <v/>
      </c>
      <c r="F825" s="8" t="str">
        <f t="shared" ca="1" si="101"/>
        <v/>
      </c>
      <c r="G825" s="1" t="str">
        <f t="shared" ca="1" si="102"/>
        <v/>
      </c>
      <c r="H825" s="1" t="str">
        <f t="shared" ca="1" si="103"/>
        <v/>
      </c>
    </row>
    <row r="826" spans="1:8">
      <c r="A826" s="8" t="str">
        <f t="shared" ca="1" si="96"/>
        <v/>
      </c>
      <c r="B826" s="8" t="str">
        <f t="shared" ca="1" si="97"/>
        <v/>
      </c>
      <c r="C826" s="8" t="str">
        <f t="shared" ca="1" si="98"/>
        <v/>
      </c>
      <c r="D826" s="276" t="str">
        <f t="shared" ca="1" si="99"/>
        <v/>
      </c>
      <c r="E826" s="161" t="str">
        <f t="shared" ca="1" si="100"/>
        <v/>
      </c>
      <c r="F826" s="8" t="str">
        <f t="shared" ca="1" si="101"/>
        <v/>
      </c>
      <c r="G826" s="1" t="str">
        <f t="shared" ca="1" si="102"/>
        <v/>
      </c>
      <c r="H826" s="1" t="str">
        <f t="shared" ca="1" si="103"/>
        <v/>
      </c>
    </row>
    <row r="827" spans="1:8">
      <c r="A827" s="8" t="str">
        <f t="shared" ca="1" si="96"/>
        <v/>
      </c>
      <c r="B827" s="8" t="str">
        <f t="shared" ca="1" si="97"/>
        <v/>
      </c>
      <c r="C827" s="8" t="str">
        <f t="shared" ca="1" si="98"/>
        <v/>
      </c>
      <c r="D827" s="276" t="str">
        <f t="shared" ca="1" si="99"/>
        <v/>
      </c>
      <c r="E827" s="161" t="str">
        <f t="shared" ca="1" si="100"/>
        <v/>
      </c>
      <c r="F827" s="8" t="str">
        <f t="shared" ca="1" si="101"/>
        <v/>
      </c>
      <c r="G827" s="1" t="str">
        <f t="shared" ca="1" si="102"/>
        <v/>
      </c>
      <c r="H827" s="1" t="str">
        <f t="shared" ca="1" si="103"/>
        <v/>
      </c>
    </row>
    <row r="828" spans="1:8">
      <c r="A828" s="8" t="str">
        <f t="shared" ca="1" si="96"/>
        <v/>
      </c>
      <c r="B828" s="8" t="str">
        <f t="shared" ca="1" si="97"/>
        <v/>
      </c>
      <c r="C828" s="8" t="str">
        <f t="shared" ca="1" si="98"/>
        <v/>
      </c>
      <c r="D828" s="276" t="str">
        <f t="shared" ca="1" si="99"/>
        <v/>
      </c>
      <c r="E828" s="161" t="str">
        <f t="shared" ca="1" si="100"/>
        <v/>
      </c>
      <c r="F828" s="8" t="str">
        <f t="shared" ca="1" si="101"/>
        <v/>
      </c>
      <c r="G828" s="1" t="str">
        <f t="shared" ca="1" si="102"/>
        <v/>
      </c>
      <c r="H828" s="1" t="str">
        <f t="shared" ca="1" si="103"/>
        <v/>
      </c>
    </row>
    <row r="829" spans="1:8">
      <c r="A829" s="8" t="str">
        <f t="shared" ca="1" si="96"/>
        <v/>
      </c>
      <c r="B829" s="8" t="str">
        <f t="shared" ca="1" si="97"/>
        <v/>
      </c>
      <c r="C829" s="8" t="str">
        <f t="shared" ca="1" si="98"/>
        <v/>
      </c>
      <c r="D829" s="276" t="str">
        <f t="shared" ca="1" si="99"/>
        <v/>
      </c>
      <c r="E829" s="161" t="str">
        <f t="shared" ca="1" si="100"/>
        <v/>
      </c>
      <c r="F829" s="8" t="str">
        <f t="shared" ca="1" si="101"/>
        <v/>
      </c>
      <c r="G829" s="1" t="str">
        <f t="shared" ca="1" si="102"/>
        <v/>
      </c>
      <c r="H829" s="1" t="str">
        <f t="shared" ca="1" si="103"/>
        <v/>
      </c>
    </row>
    <row r="830" spans="1:8">
      <c r="A830" s="8" t="str">
        <f t="shared" ca="1" si="96"/>
        <v/>
      </c>
      <c r="B830" s="8" t="str">
        <f t="shared" ca="1" si="97"/>
        <v/>
      </c>
      <c r="C830" s="8" t="str">
        <f t="shared" ca="1" si="98"/>
        <v/>
      </c>
      <c r="D830" s="276" t="str">
        <f t="shared" ca="1" si="99"/>
        <v/>
      </c>
      <c r="E830" s="161" t="str">
        <f t="shared" ca="1" si="100"/>
        <v/>
      </c>
      <c r="F830" s="8" t="str">
        <f t="shared" ca="1" si="101"/>
        <v/>
      </c>
      <c r="G830" s="1" t="str">
        <f t="shared" ca="1" si="102"/>
        <v/>
      </c>
      <c r="H830" s="1" t="str">
        <f t="shared" ca="1" si="103"/>
        <v/>
      </c>
    </row>
    <row r="831" spans="1:8">
      <c r="A831" s="8" t="str">
        <f t="shared" ca="1" si="96"/>
        <v/>
      </c>
      <c r="B831" s="8" t="str">
        <f t="shared" ca="1" si="97"/>
        <v/>
      </c>
      <c r="C831" s="8" t="str">
        <f t="shared" ca="1" si="98"/>
        <v/>
      </c>
      <c r="D831" s="276" t="str">
        <f t="shared" ca="1" si="99"/>
        <v/>
      </c>
      <c r="E831" s="161" t="str">
        <f t="shared" ca="1" si="100"/>
        <v/>
      </c>
      <c r="F831" s="8" t="str">
        <f t="shared" ca="1" si="101"/>
        <v/>
      </c>
      <c r="G831" s="1" t="str">
        <f t="shared" ca="1" si="102"/>
        <v/>
      </c>
      <c r="H831" s="1" t="str">
        <f t="shared" ca="1" si="103"/>
        <v/>
      </c>
    </row>
    <row r="832" spans="1:8">
      <c r="A832" s="8" t="str">
        <f t="shared" ca="1" si="96"/>
        <v/>
      </c>
      <c r="B832" s="8" t="str">
        <f t="shared" ca="1" si="97"/>
        <v/>
      </c>
      <c r="C832" s="8" t="str">
        <f t="shared" ca="1" si="98"/>
        <v/>
      </c>
      <c r="D832" s="276" t="str">
        <f t="shared" ca="1" si="99"/>
        <v/>
      </c>
      <c r="E832" s="161" t="str">
        <f t="shared" ca="1" si="100"/>
        <v/>
      </c>
      <c r="F832" s="8" t="str">
        <f t="shared" ca="1" si="101"/>
        <v/>
      </c>
      <c r="G832" s="1" t="str">
        <f t="shared" ca="1" si="102"/>
        <v/>
      </c>
      <c r="H832" s="1" t="str">
        <f t="shared" ca="1" si="103"/>
        <v/>
      </c>
    </row>
    <row r="833" spans="1:8">
      <c r="A833" s="8" t="str">
        <f t="shared" ca="1" si="96"/>
        <v/>
      </c>
      <c r="B833" s="8" t="str">
        <f t="shared" ca="1" si="97"/>
        <v/>
      </c>
      <c r="C833" s="8" t="str">
        <f t="shared" ca="1" si="98"/>
        <v/>
      </c>
      <c r="D833" s="276" t="str">
        <f t="shared" ca="1" si="99"/>
        <v/>
      </c>
      <c r="E833" s="161" t="str">
        <f t="shared" ca="1" si="100"/>
        <v/>
      </c>
      <c r="F833" s="8" t="str">
        <f t="shared" ca="1" si="101"/>
        <v/>
      </c>
      <c r="G833" s="1" t="str">
        <f t="shared" ca="1" si="102"/>
        <v/>
      </c>
      <c r="H833" s="1" t="str">
        <f t="shared" ca="1" si="103"/>
        <v/>
      </c>
    </row>
    <row r="834" spans="1:8">
      <c r="A834" s="8" t="str">
        <f t="shared" ca="1" si="96"/>
        <v/>
      </c>
      <c r="B834" s="8" t="str">
        <f t="shared" ca="1" si="97"/>
        <v/>
      </c>
      <c r="C834" s="8" t="str">
        <f t="shared" ca="1" si="98"/>
        <v/>
      </c>
      <c r="D834" s="276" t="str">
        <f t="shared" ca="1" si="99"/>
        <v/>
      </c>
      <c r="E834" s="161" t="str">
        <f t="shared" ca="1" si="100"/>
        <v/>
      </c>
      <c r="F834" s="8" t="str">
        <f t="shared" ca="1" si="101"/>
        <v/>
      </c>
      <c r="G834" s="1" t="str">
        <f t="shared" ca="1" si="102"/>
        <v/>
      </c>
      <c r="H834" s="1" t="str">
        <f t="shared" ca="1" si="103"/>
        <v/>
      </c>
    </row>
    <row r="835" spans="1:8">
      <c r="A835" s="8" t="str">
        <f t="shared" ca="1" si="96"/>
        <v/>
      </c>
      <c r="B835" s="8" t="str">
        <f t="shared" ca="1" si="97"/>
        <v/>
      </c>
      <c r="C835" s="8" t="str">
        <f t="shared" ca="1" si="98"/>
        <v/>
      </c>
      <c r="D835" s="276" t="str">
        <f t="shared" ca="1" si="99"/>
        <v/>
      </c>
      <c r="E835" s="161" t="str">
        <f t="shared" ca="1" si="100"/>
        <v/>
      </c>
      <c r="F835" s="8" t="str">
        <f t="shared" ca="1" si="101"/>
        <v/>
      </c>
      <c r="G835" s="1" t="str">
        <f t="shared" ca="1" si="102"/>
        <v/>
      </c>
      <c r="H835" s="1" t="str">
        <f t="shared" ca="1" si="103"/>
        <v/>
      </c>
    </row>
    <row r="836" spans="1:8">
      <c r="A836" s="8" t="str">
        <f t="shared" ca="1" si="96"/>
        <v/>
      </c>
      <c r="B836" s="8" t="str">
        <f t="shared" ca="1" si="97"/>
        <v/>
      </c>
      <c r="C836" s="8" t="str">
        <f t="shared" ca="1" si="98"/>
        <v/>
      </c>
      <c r="D836" s="276" t="str">
        <f t="shared" ca="1" si="99"/>
        <v/>
      </c>
      <c r="E836" s="161" t="str">
        <f t="shared" ca="1" si="100"/>
        <v/>
      </c>
      <c r="F836" s="8" t="str">
        <f t="shared" ca="1" si="101"/>
        <v/>
      </c>
      <c r="G836" s="1" t="str">
        <f t="shared" ca="1" si="102"/>
        <v/>
      </c>
      <c r="H836" s="1" t="str">
        <f t="shared" ca="1" si="103"/>
        <v/>
      </c>
    </row>
    <row r="837" spans="1:8">
      <c r="A837" s="8" t="str">
        <f t="shared" ca="1" si="96"/>
        <v/>
      </c>
      <c r="B837" s="8" t="str">
        <f t="shared" ca="1" si="97"/>
        <v/>
      </c>
      <c r="C837" s="8" t="str">
        <f t="shared" ca="1" si="98"/>
        <v/>
      </c>
      <c r="D837" s="276" t="str">
        <f t="shared" ca="1" si="99"/>
        <v/>
      </c>
      <c r="E837" s="161" t="str">
        <f t="shared" ca="1" si="100"/>
        <v/>
      </c>
      <c r="F837" s="8" t="str">
        <f t="shared" ca="1" si="101"/>
        <v/>
      </c>
      <c r="G837" s="1" t="str">
        <f t="shared" ca="1" si="102"/>
        <v/>
      </c>
      <c r="H837" s="1" t="str">
        <f t="shared" ca="1" si="103"/>
        <v/>
      </c>
    </row>
    <row r="838" spans="1:8">
      <c r="A838" s="8" t="str">
        <f t="shared" ca="1" si="96"/>
        <v/>
      </c>
      <c r="B838" s="8" t="str">
        <f t="shared" ca="1" si="97"/>
        <v/>
      </c>
      <c r="C838" s="8" t="str">
        <f t="shared" ca="1" si="98"/>
        <v/>
      </c>
      <c r="D838" s="276" t="str">
        <f t="shared" ca="1" si="99"/>
        <v/>
      </c>
      <c r="E838" s="161" t="str">
        <f t="shared" ca="1" si="100"/>
        <v/>
      </c>
      <c r="F838" s="8" t="str">
        <f t="shared" ca="1" si="101"/>
        <v/>
      </c>
      <c r="G838" s="1" t="str">
        <f t="shared" ca="1" si="102"/>
        <v/>
      </c>
      <c r="H838" s="1" t="str">
        <f t="shared" ca="1" si="103"/>
        <v/>
      </c>
    </row>
    <row r="839" spans="1:8">
      <c r="A839" s="8" t="str">
        <f t="shared" ca="1" si="96"/>
        <v/>
      </c>
      <c r="B839" s="8" t="str">
        <f t="shared" ca="1" si="97"/>
        <v/>
      </c>
      <c r="C839" s="8" t="str">
        <f t="shared" ca="1" si="98"/>
        <v/>
      </c>
      <c r="D839" s="276" t="str">
        <f t="shared" ca="1" si="99"/>
        <v/>
      </c>
      <c r="E839" s="161" t="str">
        <f t="shared" ca="1" si="100"/>
        <v/>
      </c>
      <c r="F839" s="8" t="str">
        <f t="shared" ca="1" si="101"/>
        <v/>
      </c>
      <c r="G839" s="1" t="str">
        <f t="shared" ca="1" si="102"/>
        <v/>
      </c>
      <c r="H839" s="1" t="str">
        <f t="shared" ca="1" si="103"/>
        <v/>
      </c>
    </row>
    <row r="840" spans="1:8">
      <c r="A840" s="8" t="str">
        <f t="shared" ref="A840:A903" ca="1" si="104">IFERROR(INDIRECT("'Прайс-лист общий'!A"&amp;$G840,TRUE),"")</f>
        <v/>
      </c>
      <c r="B840" s="8" t="str">
        <f t="shared" ref="B840:B903" ca="1" si="105">IFERROR(INDIRECT("'Прайс-лист общий'!B"&amp;$G840,TRUE),"")</f>
        <v/>
      </c>
      <c r="C840" s="8" t="str">
        <f t="shared" ref="C840:C903" ca="1" si="106">IFERROR(INDIRECT("'Прайс-лист общий'!p"&amp;$G840,TRUE),"")</f>
        <v/>
      </c>
      <c r="D840" s="276" t="str">
        <f t="shared" ref="D840:D903" ca="1" si="107">IFERROR(INDIRECT("'Прайс-лист общий'!q"&amp;$G840,TRUE),"")</f>
        <v/>
      </c>
      <c r="E840" s="161" t="str">
        <f t="shared" ref="E840:E903" ca="1" si="108">IFERROR(INDIRECT("'Прайс-лист общий'!r"&amp;$G840,TRUE),"")</f>
        <v/>
      </c>
      <c r="F840" s="8" t="str">
        <f t="shared" ref="F840:F903" ca="1" si="109">IFERROR(INDIRECT("'Прайс-лист общий'!f"&amp;$G840,TRUE)*D840,"")</f>
        <v/>
      </c>
      <c r="G840" s="1" t="str">
        <f t="shared" ref="G840:G903" ca="1" si="110">IFERROR(SMALL(H:H,ROW(H834)),"")</f>
        <v/>
      </c>
      <c r="H840" s="1" t="str">
        <f t="shared" ref="H840:H903" ca="1" si="111">IF(INDIRECT("'Прайс-лист общий'!q"&amp;ROW(H841),TRUE)&gt;0,ROW(H841),"")</f>
        <v/>
      </c>
    </row>
    <row r="841" spans="1:8">
      <c r="A841" s="8" t="str">
        <f t="shared" ca="1" si="104"/>
        <v/>
      </c>
      <c r="B841" s="8" t="str">
        <f t="shared" ca="1" si="105"/>
        <v/>
      </c>
      <c r="C841" s="8" t="str">
        <f t="shared" ca="1" si="106"/>
        <v/>
      </c>
      <c r="D841" s="276" t="str">
        <f t="shared" ca="1" si="107"/>
        <v/>
      </c>
      <c r="E841" s="161" t="str">
        <f t="shared" ca="1" si="108"/>
        <v/>
      </c>
      <c r="F841" s="8" t="str">
        <f t="shared" ca="1" si="109"/>
        <v/>
      </c>
      <c r="G841" s="1" t="str">
        <f t="shared" ca="1" si="110"/>
        <v/>
      </c>
      <c r="H841" s="1" t="str">
        <f t="shared" ca="1" si="111"/>
        <v/>
      </c>
    </row>
    <row r="842" spans="1:8">
      <c r="A842" s="8" t="str">
        <f t="shared" ca="1" si="104"/>
        <v/>
      </c>
      <c r="B842" s="8" t="str">
        <f t="shared" ca="1" si="105"/>
        <v/>
      </c>
      <c r="C842" s="8" t="str">
        <f t="shared" ca="1" si="106"/>
        <v/>
      </c>
      <c r="D842" s="276" t="str">
        <f t="shared" ca="1" si="107"/>
        <v/>
      </c>
      <c r="E842" s="161" t="str">
        <f t="shared" ca="1" si="108"/>
        <v/>
      </c>
      <c r="F842" s="8" t="str">
        <f t="shared" ca="1" si="109"/>
        <v/>
      </c>
      <c r="G842" s="1" t="str">
        <f t="shared" ca="1" si="110"/>
        <v/>
      </c>
      <c r="H842" s="1" t="str">
        <f t="shared" ca="1" si="111"/>
        <v/>
      </c>
    </row>
    <row r="843" spans="1:8">
      <c r="A843" s="8" t="str">
        <f t="shared" ca="1" si="104"/>
        <v/>
      </c>
      <c r="B843" s="8" t="str">
        <f t="shared" ca="1" si="105"/>
        <v/>
      </c>
      <c r="C843" s="8" t="str">
        <f t="shared" ca="1" si="106"/>
        <v/>
      </c>
      <c r="D843" s="276" t="str">
        <f t="shared" ca="1" si="107"/>
        <v/>
      </c>
      <c r="E843" s="161" t="str">
        <f t="shared" ca="1" si="108"/>
        <v/>
      </c>
      <c r="F843" s="8" t="str">
        <f t="shared" ca="1" si="109"/>
        <v/>
      </c>
      <c r="G843" s="1" t="str">
        <f t="shared" ca="1" si="110"/>
        <v/>
      </c>
      <c r="H843" s="1" t="str">
        <f t="shared" ca="1" si="111"/>
        <v/>
      </c>
    </row>
    <row r="844" spans="1:8">
      <c r="A844" s="8" t="str">
        <f t="shared" ca="1" si="104"/>
        <v/>
      </c>
      <c r="B844" s="8" t="str">
        <f t="shared" ca="1" si="105"/>
        <v/>
      </c>
      <c r="C844" s="8" t="str">
        <f t="shared" ca="1" si="106"/>
        <v/>
      </c>
      <c r="D844" s="276" t="str">
        <f t="shared" ca="1" si="107"/>
        <v/>
      </c>
      <c r="E844" s="161" t="str">
        <f t="shared" ca="1" si="108"/>
        <v/>
      </c>
      <c r="F844" s="8" t="str">
        <f t="shared" ca="1" si="109"/>
        <v/>
      </c>
      <c r="G844" s="1" t="str">
        <f t="shared" ca="1" si="110"/>
        <v/>
      </c>
      <c r="H844" s="1" t="str">
        <f t="shared" ca="1" si="111"/>
        <v/>
      </c>
    </row>
    <row r="845" spans="1:8">
      <c r="A845" s="8" t="str">
        <f t="shared" ca="1" si="104"/>
        <v/>
      </c>
      <c r="B845" s="8" t="str">
        <f t="shared" ca="1" si="105"/>
        <v/>
      </c>
      <c r="C845" s="8" t="str">
        <f t="shared" ca="1" si="106"/>
        <v/>
      </c>
      <c r="D845" s="276" t="str">
        <f t="shared" ca="1" si="107"/>
        <v/>
      </c>
      <c r="E845" s="161" t="str">
        <f t="shared" ca="1" si="108"/>
        <v/>
      </c>
      <c r="F845" s="8" t="str">
        <f t="shared" ca="1" si="109"/>
        <v/>
      </c>
      <c r="G845" s="1" t="str">
        <f t="shared" ca="1" si="110"/>
        <v/>
      </c>
      <c r="H845" s="1" t="str">
        <f t="shared" ca="1" si="111"/>
        <v/>
      </c>
    </row>
    <row r="846" spans="1:8">
      <c r="A846" s="8" t="str">
        <f t="shared" ca="1" si="104"/>
        <v/>
      </c>
      <c r="B846" s="8" t="str">
        <f t="shared" ca="1" si="105"/>
        <v/>
      </c>
      <c r="C846" s="8" t="str">
        <f t="shared" ca="1" si="106"/>
        <v/>
      </c>
      <c r="D846" s="276" t="str">
        <f t="shared" ca="1" si="107"/>
        <v/>
      </c>
      <c r="E846" s="161" t="str">
        <f t="shared" ca="1" si="108"/>
        <v/>
      </c>
      <c r="F846" s="8" t="str">
        <f t="shared" ca="1" si="109"/>
        <v/>
      </c>
      <c r="G846" s="1" t="str">
        <f t="shared" ca="1" si="110"/>
        <v/>
      </c>
      <c r="H846" s="1" t="str">
        <f t="shared" ca="1" si="111"/>
        <v/>
      </c>
    </row>
    <row r="847" spans="1:8">
      <c r="A847" s="8" t="str">
        <f t="shared" ca="1" si="104"/>
        <v/>
      </c>
      <c r="B847" s="8" t="str">
        <f t="shared" ca="1" si="105"/>
        <v/>
      </c>
      <c r="C847" s="8" t="str">
        <f t="shared" ca="1" si="106"/>
        <v/>
      </c>
      <c r="D847" s="276" t="str">
        <f t="shared" ca="1" si="107"/>
        <v/>
      </c>
      <c r="E847" s="161" t="str">
        <f t="shared" ca="1" si="108"/>
        <v/>
      </c>
      <c r="F847" s="8" t="str">
        <f t="shared" ca="1" si="109"/>
        <v/>
      </c>
      <c r="G847" s="1" t="str">
        <f t="shared" ca="1" si="110"/>
        <v/>
      </c>
      <c r="H847" s="1" t="str">
        <f t="shared" ca="1" si="111"/>
        <v/>
      </c>
    </row>
    <row r="848" spans="1:8">
      <c r="A848" s="8" t="str">
        <f t="shared" ca="1" si="104"/>
        <v/>
      </c>
      <c r="B848" s="8" t="str">
        <f t="shared" ca="1" si="105"/>
        <v/>
      </c>
      <c r="C848" s="8" t="str">
        <f t="shared" ca="1" si="106"/>
        <v/>
      </c>
      <c r="D848" s="276" t="str">
        <f t="shared" ca="1" si="107"/>
        <v/>
      </c>
      <c r="E848" s="161" t="str">
        <f t="shared" ca="1" si="108"/>
        <v/>
      </c>
      <c r="F848" s="8" t="str">
        <f t="shared" ca="1" si="109"/>
        <v/>
      </c>
      <c r="G848" s="1" t="str">
        <f t="shared" ca="1" si="110"/>
        <v/>
      </c>
      <c r="H848" s="1" t="str">
        <f t="shared" ca="1" si="111"/>
        <v/>
      </c>
    </row>
    <row r="849" spans="1:8">
      <c r="A849" s="8" t="str">
        <f t="shared" ca="1" si="104"/>
        <v/>
      </c>
      <c r="B849" s="8" t="str">
        <f t="shared" ca="1" si="105"/>
        <v/>
      </c>
      <c r="C849" s="8" t="str">
        <f t="shared" ca="1" si="106"/>
        <v/>
      </c>
      <c r="D849" s="276" t="str">
        <f t="shared" ca="1" si="107"/>
        <v/>
      </c>
      <c r="E849" s="161" t="str">
        <f t="shared" ca="1" si="108"/>
        <v/>
      </c>
      <c r="F849" s="8" t="str">
        <f t="shared" ca="1" si="109"/>
        <v/>
      </c>
      <c r="G849" s="1" t="str">
        <f t="shared" ca="1" si="110"/>
        <v/>
      </c>
      <c r="H849" s="1" t="str">
        <f t="shared" ca="1" si="111"/>
        <v/>
      </c>
    </row>
    <row r="850" spans="1:8">
      <c r="A850" s="8" t="str">
        <f t="shared" ca="1" si="104"/>
        <v/>
      </c>
      <c r="B850" s="8" t="str">
        <f t="shared" ca="1" si="105"/>
        <v/>
      </c>
      <c r="C850" s="8" t="str">
        <f t="shared" ca="1" si="106"/>
        <v/>
      </c>
      <c r="D850" s="276" t="str">
        <f t="shared" ca="1" si="107"/>
        <v/>
      </c>
      <c r="E850" s="161" t="str">
        <f t="shared" ca="1" si="108"/>
        <v/>
      </c>
      <c r="F850" s="8" t="str">
        <f t="shared" ca="1" si="109"/>
        <v/>
      </c>
      <c r="G850" s="1" t="str">
        <f t="shared" ca="1" si="110"/>
        <v/>
      </c>
      <c r="H850" s="1" t="str">
        <f t="shared" ca="1" si="111"/>
        <v/>
      </c>
    </row>
    <row r="851" spans="1:8">
      <c r="A851" s="8" t="str">
        <f t="shared" ca="1" si="104"/>
        <v/>
      </c>
      <c r="B851" s="8" t="str">
        <f t="shared" ca="1" si="105"/>
        <v/>
      </c>
      <c r="C851" s="8" t="str">
        <f t="shared" ca="1" si="106"/>
        <v/>
      </c>
      <c r="D851" s="276" t="str">
        <f t="shared" ca="1" si="107"/>
        <v/>
      </c>
      <c r="E851" s="161" t="str">
        <f t="shared" ca="1" si="108"/>
        <v/>
      </c>
      <c r="F851" s="8" t="str">
        <f t="shared" ca="1" si="109"/>
        <v/>
      </c>
      <c r="G851" s="1" t="str">
        <f t="shared" ca="1" si="110"/>
        <v/>
      </c>
      <c r="H851" s="1" t="str">
        <f t="shared" ca="1" si="111"/>
        <v/>
      </c>
    </row>
    <row r="852" spans="1:8">
      <c r="A852" s="8" t="str">
        <f t="shared" ca="1" si="104"/>
        <v/>
      </c>
      <c r="B852" s="8" t="str">
        <f t="shared" ca="1" si="105"/>
        <v/>
      </c>
      <c r="C852" s="8" t="str">
        <f t="shared" ca="1" si="106"/>
        <v/>
      </c>
      <c r="D852" s="276" t="str">
        <f t="shared" ca="1" si="107"/>
        <v/>
      </c>
      <c r="E852" s="161" t="str">
        <f t="shared" ca="1" si="108"/>
        <v/>
      </c>
      <c r="F852" s="8" t="str">
        <f t="shared" ca="1" si="109"/>
        <v/>
      </c>
      <c r="G852" s="1" t="str">
        <f t="shared" ca="1" si="110"/>
        <v/>
      </c>
      <c r="H852" s="1" t="str">
        <f t="shared" ca="1" si="111"/>
        <v/>
      </c>
    </row>
    <row r="853" spans="1:8">
      <c r="A853" s="8" t="str">
        <f t="shared" ca="1" si="104"/>
        <v/>
      </c>
      <c r="B853" s="8" t="str">
        <f t="shared" ca="1" si="105"/>
        <v/>
      </c>
      <c r="C853" s="8" t="str">
        <f t="shared" ca="1" si="106"/>
        <v/>
      </c>
      <c r="D853" s="276" t="str">
        <f t="shared" ca="1" si="107"/>
        <v/>
      </c>
      <c r="E853" s="161" t="str">
        <f t="shared" ca="1" si="108"/>
        <v/>
      </c>
      <c r="F853" s="8" t="str">
        <f t="shared" ca="1" si="109"/>
        <v/>
      </c>
      <c r="G853" s="1" t="str">
        <f t="shared" ca="1" si="110"/>
        <v/>
      </c>
      <c r="H853" s="1" t="str">
        <f t="shared" ca="1" si="111"/>
        <v/>
      </c>
    </row>
    <row r="854" spans="1:8">
      <c r="A854" s="8" t="str">
        <f t="shared" ca="1" si="104"/>
        <v/>
      </c>
      <c r="B854" s="8" t="str">
        <f t="shared" ca="1" si="105"/>
        <v/>
      </c>
      <c r="C854" s="8" t="str">
        <f t="shared" ca="1" si="106"/>
        <v/>
      </c>
      <c r="D854" s="276" t="str">
        <f t="shared" ca="1" si="107"/>
        <v/>
      </c>
      <c r="E854" s="161" t="str">
        <f t="shared" ca="1" si="108"/>
        <v/>
      </c>
      <c r="F854" s="8" t="str">
        <f t="shared" ca="1" si="109"/>
        <v/>
      </c>
      <c r="G854" s="1" t="str">
        <f t="shared" ca="1" si="110"/>
        <v/>
      </c>
      <c r="H854" s="1" t="str">
        <f t="shared" ca="1" si="111"/>
        <v/>
      </c>
    </row>
    <row r="855" spans="1:8">
      <c r="A855" s="8" t="str">
        <f t="shared" ca="1" si="104"/>
        <v/>
      </c>
      <c r="B855" s="8" t="str">
        <f t="shared" ca="1" si="105"/>
        <v/>
      </c>
      <c r="C855" s="8" t="str">
        <f t="shared" ca="1" si="106"/>
        <v/>
      </c>
      <c r="D855" s="276" t="str">
        <f t="shared" ca="1" si="107"/>
        <v/>
      </c>
      <c r="E855" s="161" t="str">
        <f t="shared" ca="1" si="108"/>
        <v/>
      </c>
      <c r="F855" s="8" t="str">
        <f t="shared" ca="1" si="109"/>
        <v/>
      </c>
      <c r="G855" s="1" t="str">
        <f t="shared" ca="1" si="110"/>
        <v/>
      </c>
      <c r="H855" s="1" t="str">
        <f t="shared" ca="1" si="111"/>
        <v/>
      </c>
    </row>
    <row r="856" spans="1:8">
      <c r="A856" s="8" t="str">
        <f t="shared" ca="1" si="104"/>
        <v/>
      </c>
      <c r="B856" s="8" t="str">
        <f t="shared" ca="1" si="105"/>
        <v/>
      </c>
      <c r="C856" s="8" t="str">
        <f t="shared" ca="1" si="106"/>
        <v/>
      </c>
      <c r="D856" s="276" t="str">
        <f t="shared" ca="1" si="107"/>
        <v/>
      </c>
      <c r="E856" s="161" t="str">
        <f t="shared" ca="1" si="108"/>
        <v/>
      </c>
      <c r="F856" s="8" t="str">
        <f t="shared" ca="1" si="109"/>
        <v/>
      </c>
      <c r="G856" s="1" t="str">
        <f t="shared" ca="1" si="110"/>
        <v/>
      </c>
      <c r="H856" s="1" t="str">
        <f t="shared" ca="1" si="111"/>
        <v/>
      </c>
    </row>
    <row r="857" spans="1:8">
      <c r="A857" s="8" t="str">
        <f t="shared" ca="1" si="104"/>
        <v/>
      </c>
      <c r="B857" s="8" t="str">
        <f t="shared" ca="1" si="105"/>
        <v/>
      </c>
      <c r="C857" s="8" t="str">
        <f t="shared" ca="1" si="106"/>
        <v/>
      </c>
      <c r="D857" s="276" t="str">
        <f t="shared" ca="1" si="107"/>
        <v/>
      </c>
      <c r="E857" s="161" t="str">
        <f t="shared" ca="1" si="108"/>
        <v/>
      </c>
      <c r="F857" s="8" t="str">
        <f t="shared" ca="1" si="109"/>
        <v/>
      </c>
      <c r="G857" s="1" t="str">
        <f t="shared" ca="1" si="110"/>
        <v/>
      </c>
      <c r="H857" s="1" t="str">
        <f t="shared" ca="1" si="111"/>
        <v/>
      </c>
    </row>
    <row r="858" spans="1:8">
      <c r="A858" s="8" t="str">
        <f t="shared" ca="1" si="104"/>
        <v/>
      </c>
      <c r="B858" s="8" t="str">
        <f t="shared" ca="1" si="105"/>
        <v/>
      </c>
      <c r="C858" s="8" t="str">
        <f t="shared" ca="1" si="106"/>
        <v/>
      </c>
      <c r="D858" s="276" t="str">
        <f t="shared" ca="1" si="107"/>
        <v/>
      </c>
      <c r="E858" s="161" t="str">
        <f t="shared" ca="1" si="108"/>
        <v/>
      </c>
      <c r="F858" s="8" t="str">
        <f t="shared" ca="1" si="109"/>
        <v/>
      </c>
      <c r="G858" s="1" t="str">
        <f t="shared" ca="1" si="110"/>
        <v/>
      </c>
      <c r="H858" s="1" t="str">
        <f t="shared" ca="1" si="111"/>
        <v/>
      </c>
    </row>
    <row r="859" spans="1:8">
      <c r="A859" s="8" t="str">
        <f t="shared" ca="1" si="104"/>
        <v/>
      </c>
      <c r="B859" s="8" t="str">
        <f t="shared" ca="1" si="105"/>
        <v/>
      </c>
      <c r="C859" s="8" t="str">
        <f t="shared" ca="1" si="106"/>
        <v/>
      </c>
      <c r="D859" s="276" t="str">
        <f t="shared" ca="1" si="107"/>
        <v/>
      </c>
      <c r="E859" s="161" t="str">
        <f t="shared" ca="1" si="108"/>
        <v/>
      </c>
      <c r="F859" s="8" t="str">
        <f t="shared" ca="1" si="109"/>
        <v/>
      </c>
      <c r="G859" s="1" t="str">
        <f t="shared" ca="1" si="110"/>
        <v/>
      </c>
      <c r="H859" s="1" t="str">
        <f t="shared" ca="1" si="111"/>
        <v/>
      </c>
    </row>
    <row r="860" spans="1:8">
      <c r="A860" s="8" t="str">
        <f t="shared" ca="1" si="104"/>
        <v/>
      </c>
      <c r="B860" s="8" t="str">
        <f t="shared" ca="1" si="105"/>
        <v/>
      </c>
      <c r="C860" s="8" t="str">
        <f t="shared" ca="1" si="106"/>
        <v/>
      </c>
      <c r="D860" s="276" t="str">
        <f t="shared" ca="1" si="107"/>
        <v/>
      </c>
      <c r="E860" s="161" t="str">
        <f t="shared" ca="1" si="108"/>
        <v/>
      </c>
      <c r="F860" s="8" t="str">
        <f t="shared" ca="1" si="109"/>
        <v/>
      </c>
      <c r="G860" s="1" t="str">
        <f t="shared" ca="1" si="110"/>
        <v/>
      </c>
      <c r="H860" s="1" t="str">
        <f t="shared" ca="1" si="111"/>
        <v/>
      </c>
    </row>
    <row r="861" spans="1:8">
      <c r="A861" s="8" t="str">
        <f t="shared" ca="1" si="104"/>
        <v/>
      </c>
      <c r="B861" s="8" t="str">
        <f t="shared" ca="1" si="105"/>
        <v/>
      </c>
      <c r="C861" s="8" t="str">
        <f t="shared" ca="1" si="106"/>
        <v/>
      </c>
      <c r="D861" s="276" t="str">
        <f t="shared" ca="1" si="107"/>
        <v/>
      </c>
      <c r="E861" s="161" t="str">
        <f t="shared" ca="1" si="108"/>
        <v/>
      </c>
      <c r="F861" s="8" t="str">
        <f t="shared" ca="1" si="109"/>
        <v/>
      </c>
      <c r="G861" s="1" t="str">
        <f t="shared" ca="1" si="110"/>
        <v/>
      </c>
      <c r="H861" s="1" t="str">
        <f t="shared" ca="1" si="111"/>
        <v/>
      </c>
    </row>
    <row r="862" spans="1:8">
      <c r="A862" s="8" t="str">
        <f t="shared" ca="1" si="104"/>
        <v/>
      </c>
      <c r="B862" s="8" t="str">
        <f t="shared" ca="1" si="105"/>
        <v/>
      </c>
      <c r="C862" s="8" t="str">
        <f t="shared" ca="1" si="106"/>
        <v/>
      </c>
      <c r="D862" s="276" t="str">
        <f t="shared" ca="1" si="107"/>
        <v/>
      </c>
      <c r="E862" s="161" t="str">
        <f t="shared" ca="1" si="108"/>
        <v/>
      </c>
      <c r="F862" s="8" t="str">
        <f t="shared" ca="1" si="109"/>
        <v/>
      </c>
      <c r="G862" s="1" t="str">
        <f t="shared" ca="1" si="110"/>
        <v/>
      </c>
      <c r="H862" s="1" t="str">
        <f t="shared" ca="1" si="111"/>
        <v/>
      </c>
    </row>
    <row r="863" spans="1:8">
      <c r="A863" s="8" t="str">
        <f t="shared" ca="1" si="104"/>
        <v/>
      </c>
      <c r="B863" s="8" t="str">
        <f t="shared" ca="1" si="105"/>
        <v/>
      </c>
      <c r="C863" s="8" t="str">
        <f t="shared" ca="1" si="106"/>
        <v/>
      </c>
      <c r="D863" s="276" t="str">
        <f t="shared" ca="1" si="107"/>
        <v/>
      </c>
      <c r="E863" s="161" t="str">
        <f t="shared" ca="1" si="108"/>
        <v/>
      </c>
      <c r="F863" s="8" t="str">
        <f t="shared" ca="1" si="109"/>
        <v/>
      </c>
      <c r="G863" s="1" t="str">
        <f t="shared" ca="1" si="110"/>
        <v/>
      </c>
      <c r="H863" s="1" t="str">
        <f t="shared" ca="1" si="111"/>
        <v/>
      </c>
    </row>
    <row r="864" spans="1:8">
      <c r="A864" s="8" t="str">
        <f t="shared" ca="1" si="104"/>
        <v/>
      </c>
      <c r="B864" s="8" t="str">
        <f t="shared" ca="1" si="105"/>
        <v/>
      </c>
      <c r="C864" s="8" t="str">
        <f t="shared" ca="1" si="106"/>
        <v/>
      </c>
      <c r="D864" s="276" t="str">
        <f t="shared" ca="1" si="107"/>
        <v/>
      </c>
      <c r="E864" s="161" t="str">
        <f t="shared" ca="1" si="108"/>
        <v/>
      </c>
      <c r="F864" s="8" t="str">
        <f t="shared" ca="1" si="109"/>
        <v/>
      </c>
      <c r="G864" s="1" t="str">
        <f t="shared" ca="1" si="110"/>
        <v/>
      </c>
      <c r="H864" s="1" t="str">
        <f t="shared" ca="1" si="111"/>
        <v/>
      </c>
    </row>
    <row r="865" spans="1:8">
      <c r="A865" s="8" t="str">
        <f t="shared" ca="1" si="104"/>
        <v/>
      </c>
      <c r="B865" s="8" t="str">
        <f t="shared" ca="1" si="105"/>
        <v/>
      </c>
      <c r="C865" s="8" t="str">
        <f t="shared" ca="1" si="106"/>
        <v/>
      </c>
      <c r="D865" s="276" t="str">
        <f t="shared" ca="1" si="107"/>
        <v/>
      </c>
      <c r="E865" s="161" t="str">
        <f t="shared" ca="1" si="108"/>
        <v/>
      </c>
      <c r="F865" s="8" t="str">
        <f t="shared" ca="1" si="109"/>
        <v/>
      </c>
      <c r="G865" s="1" t="str">
        <f t="shared" ca="1" si="110"/>
        <v/>
      </c>
      <c r="H865" s="1" t="str">
        <f t="shared" ca="1" si="111"/>
        <v/>
      </c>
    </row>
    <row r="866" spans="1:8">
      <c r="A866" s="8" t="str">
        <f t="shared" ca="1" si="104"/>
        <v/>
      </c>
      <c r="B866" s="8" t="str">
        <f t="shared" ca="1" si="105"/>
        <v/>
      </c>
      <c r="C866" s="8" t="str">
        <f t="shared" ca="1" si="106"/>
        <v/>
      </c>
      <c r="D866" s="276" t="str">
        <f t="shared" ca="1" si="107"/>
        <v/>
      </c>
      <c r="E866" s="161" t="str">
        <f t="shared" ca="1" si="108"/>
        <v/>
      </c>
      <c r="F866" s="8" t="str">
        <f t="shared" ca="1" si="109"/>
        <v/>
      </c>
      <c r="G866" s="1" t="str">
        <f t="shared" ca="1" si="110"/>
        <v/>
      </c>
      <c r="H866" s="1" t="str">
        <f t="shared" ca="1" si="111"/>
        <v/>
      </c>
    </row>
    <row r="867" spans="1:8">
      <c r="A867" s="8" t="str">
        <f t="shared" ca="1" si="104"/>
        <v/>
      </c>
      <c r="B867" s="8" t="str">
        <f t="shared" ca="1" si="105"/>
        <v/>
      </c>
      <c r="C867" s="8" t="str">
        <f t="shared" ca="1" si="106"/>
        <v/>
      </c>
      <c r="D867" s="276" t="str">
        <f t="shared" ca="1" si="107"/>
        <v/>
      </c>
      <c r="E867" s="161" t="str">
        <f t="shared" ca="1" si="108"/>
        <v/>
      </c>
      <c r="F867" s="8" t="str">
        <f t="shared" ca="1" si="109"/>
        <v/>
      </c>
      <c r="G867" s="1" t="str">
        <f t="shared" ca="1" si="110"/>
        <v/>
      </c>
      <c r="H867" s="1" t="str">
        <f t="shared" ca="1" si="111"/>
        <v/>
      </c>
    </row>
    <row r="868" spans="1:8">
      <c r="A868" s="8" t="str">
        <f t="shared" ca="1" si="104"/>
        <v/>
      </c>
      <c r="B868" s="8" t="str">
        <f t="shared" ca="1" si="105"/>
        <v/>
      </c>
      <c r="C868" s="8" t="str">
        <f t="shared" ca="1" si="106"/>
        <v/>
      </c>
      <c r="D868" s="276" t="str">
        <f t="shared" ca="1" si="107"/>
        <v/>
      </c>
      <c r="E868" s="161" t="str">
        <f t="shared" ca="1" si="108"/>
        <v/>
      </c>
      <c r="F868" s="8" t="str">
        <f t="shared" ca="1" si="109"/>
        <v/>
      </c>
      <c r="G868" s="1" t="str">
        <f t="shared" ca="1" si="110"/>
        <v/>
      </c>
      <c r="H868" s="1" t="str">
        <f t="shared" ca="1" si="111"/>
        <v/>
      </c>
    </row>
    <row r="869" spans="1:8">
      <c r="A869" s="8" t="str">
        <f t="shared" ca="1" si="104"/>
        <v/>
      </c>
      <c r="B869" s="8" t="str">
        <f t="shared" ca="1" si="105"/>
        <v/>
      </c>
      <c r="C869" s="8" t="str">
        <f t="shared" ca="1" si="106"/>
        <v/>
      </c>
      <c r="D869" s="276" t="str">
        <f t="shared" ca="1" si="107"/>
        <v/>
      </c>
      <c r="E869" s="161" t="str">
        <f t="shared" ca="1" si="108"/>
        <v/>
      </c>
      <c r="F869" s="8" t="str">
        <f t="shared" ca="1" si="109"/>
        <v/>
      </c>
      <c r="G869" s="1" t="str">
        <f t="shared" ca="1" si="110"/>
        <v/>
      </c>
      <c r="H869" s="1" t="str">
        <f t="shared" ca="1" si="111"/>
        <v/>
      </c>
    </row>
    <row r="870" spans="1:8">
      <c r="A870" s="8" t="str">
        <f t="shared" ca="1" si="104"/>
        <v/>
      </c>
      <c r="B870" s="8" t="str">
        <f t="shared" ca="1" si="105"/>
        <v/>
      </c>
      <c r="C870" s="8" t="str">
        <f t="shared" ca="1" si="106"/>
        <v/>
      </c>
      <c r="D870" s="276" t="str">
        <f t="shared" ca="1" si="107"/>
        <v/>
      </c>
      <c r="E870" s="161" t="str">
        <f t="shared" ca="1" si="108"/>
        <v/>
      </c>
      <c r="F870" s="8" t="str">
        <f t="shared" ca="1" si="109"/>
        <v/>
      </c>
      <c r="G870" s="1" t="str">
        <f t="shared" ca="1" si="110"/>
        <v/>
      </c>
      <c r="H870" s="1" t="str">
        <f t="shared" ca="1" si="111"/>
        <v/>
      </c>
    </row>
    <row r="871" spans="1:8">
      <c r="A871" s="8" t="str">
        <f t="shared" ca="1" si="104"/>
        <v/>
      </c>
      <c r="B871" s="8" t="str">
        <f t="shared" ca="1" si="105"/>
        <v/>
      </c>
      <c r="C871" s="8" t="str">
        <f t="shared" ca="1" si="106"/>
        <v/>
      </c>
      <c r="D871" s="276" t="str">
        <f t="shared" ca="1" si="107"/>
        <v/>
      </c>
      <c r="E871" s="161" t="str">
        <f t="shared" ca="1" si="108"/>
        <v/>
      </c>
      <c r="F871" s="8" t="str">
        <f t="shared" ca="1" si="109"/>
        <v/>
      </c>
      <c r="G871" s="1" t="str">
        <f t="shared" ca="1" si="110"/>
        <v/>
      </c>
      <c r="H871" s="1" t="str">
        <f t="shared" ca="1" si="111"/>
        <v/>
      </c>
    </row>
    <row r="872" spans="1:8">
      <c r="A872" s="8" t="str">
        <f t="shared" ca="1" si="104"/>
        <v/>
      </c>
      <c r="B872" s="8" t="str">
        <f t="shared" ca="1" si="105"/>
        <v/>
      </c>
      <c r="C872" s="8" t="str">
        <f t="shared" ca="1" si="106"/>
        <v/>
      </c>
      <c r="D872" s="276" t="str">
        <f t="shared" ca="1" si="107"/>
        <v/>
      </c>
      <c r="E872" s="161" t="str">
        <f t="shared" ca="1" si="108"/>
        <v/>
      </c>
      <c r="F872" s="8" t="str">
        <f t="shared" ca="1" si="109"/>
        <v/>
      </c>
      <c r="G872" s="1" t="str">
        <f t="shared" ca="1" si="110"/>
        <v/>
      </c>
      <c r="H872" s="1" t="str">
        <f t="shared" ca="1" si="111"/>
        <v/>
      </c>
    </row>
    <row r="873" spans="1:8">
      <c r="A873" s="8" t="str">
        <f t="shared" ca="1" si="104"/>
        <v/>
      </c>
      <c r="B873" s="8" t="str">
        <f t="shared" ca="1" si="105"/>
        <v/>
      </c>
      <c r="C873" s="8" t="str">
        <f t="shared" ca="1" si="106"/>
        <v/>
      </c>
      <c r="D873" s="276" t="str">
        <f t="shared" ca="1" si="107"/>
        <v/>
      </c>
      <c r="E873" s="161" t="str">
        <f t="shared" ca="1" si="108"/>
        <v/>
      </c>
      <c r="F873" s="8" t="str">
        <f t="shared" ca="1" si="109"/>
        <v/>
      </c>
      <c r="G873" s="1" t="str">
        <f t="shared" ca="1" si="110"/>
        <v/>
      </c>
      <c r="H873" s="1" t="str">
        <f t="shared" ca="1" si="111"/>
        <v/>
      </c>
    </row>
    <row r="874" spans="1:8">
      <c r="A874" s="8" t="str">
        <f t="shared" ca="1" si="104"/>
        <v/>
      </c>
      <c r="B874" s="8" t="str">
        <f t="shared" ca="1" si="105"/>
        <v/>
      </c>
      <c r="C874" s="8" t="str">
        <f t="shared" ca="1" si="106"/>
        <v/>
      </c>
      <c r="D874" s="276" t="str">
        <f t="shared" ca="1" si="107"/>
        <v/>
      </c>
      <c r="E874" s="161" t="str">
        <f t="shared" ca="1" si="108"/>
        <v/>
      </c>
      <c r="F874" s="8" t="str">
        <f t="shared" ca="1" si="109"/>
        <v/>
      </c>
      <c r="G874" s="1" t="str">
        <f t="shared" ca="1" si="110"/>
        <v/>
      </c>
      <c r="H874" s="1" t="str">
        <f t="shared" ca="1" si="111"/>
        <v/>
      </c>
    </row>
    <row r="875" spans="1:8">
      <c r="A875" s="8" t="str">
        <f t="shared" ca="1" si="104"/>
        <v/>
      </c>
      <c r="B875" s="8" t="str">
        <f t="shared" ca="1" si="105"/>
        <v/>
      </c>
      <c r="C875" s="8" t="str">
        <f t="shared" ca="1" si="106"/>
        <v/>
      </c>
      <c r="D875" s="276" t="str">
        <f t="shared" ca="1" si="107"/>
        <v/>
      </c>
      <c r="E875" s="161" t="str">
        <f t="shared" ca="1" si="108"/>
        <v/>
      </c>
      <c r="F875" s="8" t="str">
        <f t="shared" ca="1" si="109"/>
        <v/>
      </c>
      <c r="G875" s="1" t="str">
        <f t="shared" ca="1" si="110"/>
        <v/>
      </c>
      <c r="H875" s="1" t="str">
        <f t="shared" ca="1" si="111"/>
        <v/>
      </c>
    </row>
    <row r="876" spans="1:8">
      <c r="A876" s="8" t="str">
        <f t="shared" ca="1" si="104"/>
        <v/>
      </c>
      <c r="B876" s="8" t="str">
        <f t="shared" ca="1" si="105"/>
        <v/>
      </c>
      <c r="C876" s="8" t="str">
        <f t="shared" ca="1" si="106"/>
        <v/>
      </c>
      <c r="D876" s="276" t="str">
        <f t="shared" ca="1" si="107"/>
        <v/>
      </c>
      <c r="E876" s="161" t="str">
        <f t="shared" ca="1" si="108"/>
        <v/>
      </c>
      <c r="F876" s="8" t="str">
        <f t="shared" ca="1" si="109"/>
        <v/>
      </c>
      <c r="G876" s="1" t="str">
        <f t="shared" ca="1" si="110"/>
        <v/>
      </c>
      <c r="H876" s="1" t="str">
        <f t="shared" ca="1" si="111"/>
        <v/>
      </c>
    </row>
    <row r="877" spans="1:8">
      <c r="A877" s="8" t="str">
        <f t="shared" ca="1" si="104"/>
        <v/>
      </c>
      <c r="B877" s="8" t="str">
        <f t="shared" ca="1" si="105"/>
        <v/>
      </c>
      <c r="C877" s="8" t="str">
        <f t="shared" ca="1" si="106"/>
        <v/>
      </c>
      <c r="D877" s="276" t="str">
        <f t="shared" ca="1" si="107"/>
        <v/>
      </c>
      <c r="E877" s="161" t="str">
        <f t="shared" ca="1" si="108"/>
        <v/>
      </c>
      <c r="F877" s="8" t="str">
        <f t="shared" ca="1" si="109"/>
        <v/>
      </c>
      <c r="G877" s="1" t="str">
        <f t="shared" ca="1" si="110"/>
        <v/>
      </c>
      <c r="H877" s="1" t="str">
        <f t="shared" ca="1" si="111"/>
        <v/>
      </c>
    </row>
    <row r="878" spans="1:8">
      <c r="A878" s="8" t="str">
        <f t="shared" ca="1" si="104"/>
        <v/>
      </c>
      <c r="B878" s="8" t="str">
        <f t="shared" ca="1" si="105"/>
        <v/>
      </c>
      <c r="C878" s="8" t="str">
        <f t="shared" ca="1" si="106"/>
        <v/>
      </c>
      <c r="D878" s="276" t="str">
        <f t="shared" ca="1" si="107"/>
        <v/>
      </c>
      <c r="E878" s="161" t="str">
        <f t="shared" ca="1" si="108"/>
        <v/>
      </c>
      <c r="F878" s="8" t="str">
        <f t="shared" ca="1" si="109"/>
        <v/>
      </c>
      <c r="G878" s="1" t="str">
        <f t="shared" ca="1" si="110"/>
        <v/>
      </c>
      <c r="H878" s="1" t="str">
        <f t="shared" ca="1" si="111"/>
        <v/>
      </c>
    </row>
    <row r="879" spans="1:8">
      <c r="A879" s="8" t="str">
        <f t="shared" ca="1" si="104"/>
        <v/>
      </c>
      <c r="B879" s="8" t="str">
        <f t="shared" ca="1" si="105"/>
        <v/>
      </c>
      <c r="C879" s="8" t="str">
        <f t="shared" ca="1" si="106"/>
        <v/>
      </c>
      <c r="D879" s="276" t="str">
        <f t="shared" ca="1" si="107"/>
        <v/>
      </c>
      <c r="E879" s="161" t="str">
        <f t="shared" ca="1" si="108"/>
        <v/>
      </c>
      <c r="F879" s="8" t="str">
        <f t="shared" ca="1" si="109"/>
        <v/>
      </c>
      <c r="G879" s="1" t="str">
        <f t="shared" ca="1" si="110"/>
        <v/>
      </c>
      <c r="H879" s="1" t="str">
        <f t="shared" ca="1" si="111"/>
        <v/>
      </c>
    </row>
    <row r="880" spans="1:8">
      <c r="A880" s="8" t="str">
        <f t="shared" ca="1" si="104"/>
        <v/>
      </c>
      <c r="B880" s="8" t="str">
        <f t="shared" ca="1" si="105"/>
        <v/>
      </c>
      <c r="C880" s="8" t="str">
        <f t="shared" ca="1" si="106"/>
        <v/>
      </c>
      <c r="D880" s="276" t="str">
        <f t="shared" ca="1" si="107"/>
        <v/>
      </c>
      <c r="E880" s="161" t="str">
        <f t="shared" ca="1" si="108"/>
        <v/>
      </c>
      <c r="F880" s="8" t="str">
        <f t="shared" ca="1" si="109"/>
        <v/>
      </c>
      <c r="G880" s="1" t="str">
        <f t="shared" ca="1" si="110"/>
        <v/>
      </c>
      <c r="H880" s="1" t="str">
        <f t="shared" ca="1" si="111"/>
        <v/>
      </c>
    </row>
    <row r="881" spans="1:8">
      <c r="A881" s="8" t="str">
        <f t="shared" ca="1" si="104"/>
        <v/>
      </c>
      <c r="B881" s="8" t="str">
        <f t="shared" ca="1" si="105"/>
        <v/>
      </c>
      <c r="C881" s="8" t="str">
        <f t="shared" ca="1" si="106"/>
        <v/>
      </c>
      <c r="D881" s="276" t="str">
        <f t="shared" ca="1" si="107"/>
        <v/>
      </c>
      <c r="E881" s="161" t="str">
        <f t="shared" ca="1" si="108"/>
        <v/>
      </c>
      <c r="F881" s="8" t="str">
        <f t="shared" ca="1" si="109"/>
        <v/>
      </c>
      <c r="G881" s="1" t="str">
        <f t="shared" ca="1" si="110"/>
        <v/>
      </c>
      <c r="H881" s="1" t="str">
        <f t="shared" ca="1" si="111"/>
        <v/>
      </c>
    </row>
    <row r="882" spans="1:8">
      <c r="A882" s="8" t="str">
        <f t="shared" ca="1" si="104"/>
        <v/>
      </c>
      <c r="B882" s="8" t="str">
        <f t="shared" ca="1" si="105"/>
        <v/>
      </c>
      <c r="C882" s="8" t="str">
        <f t="shared" ca="1" si="106"/>
        <v/>
      </c>
      <c r="D882" s="276" t="str">
        <f t="shared" ca="1" si="107"/>
        <v/>
      </c>
      <c r="E882" s="161" t="str">
        <f t="shared" ca="1" si="108"/>
        <v/>
      </c>
      <c r="F882" s="8" t="str">
        <f t="shared" ca="1" si="109"/>
        <v/>
      </c>
      <c r="G882" s="1" t="str">
        <f t="shared" ca="1" si="110"/>
        <v/>
      </c>
      <c r="H882" s="1" t="str">
        <f t="shared" ca="1" si="111"/>
        <v/>
      </c>
    </row>
    <row r="883" spans="1:8">
      <c r="A883" s="8" t="str">
        <f t="shared" ca="1" si="104"/>
        <v/>
      </c>
      <c r="B883" s="8" t="str">
        <f t="shared" ca="1" si="105"/>
        <v/>
      </c>
      <c r="C883" s="8" t="str">
        <f t="shared" ca="1" si="106"/>
        <v/>
      </c>
      <c r="D883" s="276" t="str">
        <f t="shared" ca="1" si="107"/>
        <v/>
      </c>
      <c r="E883" s="161" t="str">
        <f t="shared" ca="1" si="108"/>
        <v/>
      </c>
      <c r="F883" s="8" t="str">
        <f t="shared" ca="1" si="109"/>
        <v/>
      </c>
      <c r="G883" s="1" t="str">
        <f t="shared" ca="1" si="110"/>
        <v/>
      </c>
      <c r="H883" s="1" t="str">
        <f t="shared" ca="1" si="111"/>
        <v/>
      </c>
    </row>
    <row r="884" spans="1:8">
      <c r="A884" s="8" t="str">
        <f t="shared" ca="1" si="104"/>
        <v/>
      </c>
      <c r="B884" s="8" t="str">
        <f t="shared" ca="1" si="105"/>
        <v/>
      </c>
      <c r="C884" s="8" t="str">
        <f t="shared" ca="1" si="106"/>
        <v/>
      </c>
      <c r="D884" s="276" t="str">
        <f t="shared" ca="1" si="107"/>
        <v/>
      </c>
      <c r="E884" s="161" t="str">
        <f t="shared" ca="1" si="108"/>
        <v/>
      </c>
      <c r="F884" s="8" t="str">
        <f t="shared" ca="1" si="109"/>
        <v/>
      </c>
      <c r="G884" s="1" t="str">
        <f t="shared" ca="1" si="110"/>
        <v/>
      </c>
      <c r="H884" s="1" t="str">
        <f t="shared" ca="1" si="111"/>
        <v/>
      </c>
    </row>
    <row r="885" spans="1:8">
      <c r="A885" s="8" t="str">
        <f t="shared" ca="1" si="104"/>
        <v/>
      </c>
      <c r="B885" s="8" t="str">
        <f t="shared" ca="1" si="105"/>
        <v/>
      </c>
      <c r="C885" s="8" t="str">
        <f t="shared" ca="1" si="106"/>
        <v/>
      </c>
      <c r="D885" s="276" t="str">
        <f t="shared" ca="1" si="107"/>
        <v/>
      </c>
      <c r="E885" s="161" t="str">
        <f t="shared" ca="1" si="108"/>
        <v/>
      </c>
      <c r="F885" s="8" t="str">
        <f t="shared" ca="1" si="109"/>
        <v/>
      </c>
      <c r="G885" s="1" t="str">
        <f t="shared" ca="1" si="110"/>
        <v/>
      </c>
      <c r="H885" s="1" t="str">
        <f t="shared" ca="1" si="111"/>
        <v/>
      </c>
    </row>
    <row r="886" spans="1:8">
      <c r="A886" s="8" t="str">
        <f t="shared" ca="1" si="104"/>
        <v/>
      </c>
      <c r="B886" s="8" t="str">
        <f t="shared" ca="1" si="105"/>
        <v/>
      </c>
      <c r="C886" s="8" t="str">
        <f t="shared" ca="1" si="106"/>
        <v/>
      </c>
      <c r="D886" s="276" t="str">
        <f t="shared" ca="1" si="107"/>
        <v/>
      </c>
      <c r="E886" s="161" t="str">
        <f t="shared" ca="1" si="108"/>
        <v/>
      </c>
      <c r="F886" s="8" t="str">
        <f t="shared" ca="1" si="109"/>
        <v/>
      </c>
      <c r="G886" s="1" t="str">
        <f t="shared" ca="1" si="110"/>
        <v/>
      </c>
      <c r="H886" s="1" t="str">
        <f t="shared" ca="1" si="111"/>
        <v/>
      </c>
    </row>
    <row r="887" spans="1:8">
      <c r="A887" s="8" t="str">
        <f t="shared" ca="1" si="104"/>
        <v/>
      </c>
      <c r="B887" s="8" t="str">
        <f t="shared" ca="1" si="105"/>
        <v/>
      </c>
      <c r="C887" s="8" t="str">
        <f t="shared" ca="1" si="106"/>
        <v/>
      </c>
      <c r="D887" s="276" t="str">
        <f t="shared" ca="1" si="107"/>
        <v/>
      </c>
      <c r="E887" s="161" t="str">
        <f t="shared" ca="1" si="108"/>
        <v/>
      </c>
      <c r="F887" s="8" t="str">
        <f t="shared" ca="1" si="109"/>
        <v/>
      </c>
      <c r="G887" s="1" t="str">
        <f t="shared" ca="1" si="110"/>
        <v/>
      </c>
      <c r="H887" s="1" t="str">
        <f t="shared" ca="1" si="111"/>
        <v/>
      </c>
    </row>
    <row r="888" spans="1:8">
      <c r="A888" s="8" t="str">
        <f t="shared" ca="1" si="104"/>
        <v/>
      </c>
      <c r="B888" s="8" t="str">
        <f t="shared" ca="1" si="105"/>
        <v/>
      </c>
      <c r="C888" s="8" t="str">
        <f t="shared" ca="1" si="106"/>
        <v/>
      </c>
      <c r="D888" s="276" t="str">
        <f t="shared" ca="1" si="107"/>
        <v/>
      </c>
      <c r="E888" s="161" t="str">
        <f t="shared" ca="1" si="108"/>
        <v/>
      </c>
      <c r="F888" s="8" t="str">
        <f t="shared" ca="1" si="109"/>
        <v/>
      </c>
      <c r="G888" s="1" t="str">
        <f t="shared" ca="1" si="110"/>
        <v/>
      </c>
      <c r="H888" s="1" t="str">
        <f t="shared" ca="1" si="111"/>
        <v/>
      </c>
    </row>
    <row r="889" spans="1:8">
      <c r="A889" s="8" t="str">
        <f t="shared" ca="1" si="104"/>
        <v/>
      </c>
      <c r="B889" s="8" t="str">
        <f t="shared" ca="1" si="105"/>
        <v/>
      </c>
      <c r="C889" s="8" t="str">
        <f t="shared" ca="1" si="106"/>
        <v/>
      </c>
      <c r="D889" s="276" t="str">
        <f t="shared" ca="1" si="107"/>
        <v/>
      </c>
      <c r="E889" s="161" t="str">
        <f t="shared" ca="1" si="108"/>
        <v/>
      </c>
      <c r="F889" s="8" t="str">
        <f t="shared" ca="1" si="109"/>
        <v/>
      </c>
      <c r="G889" s="1" t="str">
        <f t="shared" ca="1" si="110"/>
        <v/>
      </c>
      <c r="H889" s="1" t="str">
        <f t="shared" ca="1" si="111"/>
        <v/>
      </c>
    </row>
    <row r="890" spans="1:8">
      <c r="A890" s="8" t="str">
        <f t="shared" ca="1" si="104"/>
        <v/>
      </c>
      <c r="B890" s="8" t="str">
        <f t="shared" ca="1" si="105"/>
        <v/>
      </c>
      <c r="C890" s="8" t="str">
        <f t="shared" ca="1" si="106"/>
        <v/>
      </c>
      <c r="D890" s="276" t="str">
        <f t="shared" ca="1" si="107"/>
        <v/>
      </c>
      <c r="E890" s="161" t="str">
        <f t="shared" ca="1" si="108"/>
        <v/>
      </c>
      <c r="F890" s="8" t="str">
        <f t="shared" ca="1" si="109"/>
        <v/>
      </c>
      <c r="G890" s="1" t="str">
        <f t="shared" ca="1" si="110"/>
        <v/>
      </c>
      <c r="H890" s="1" t="str">
        <f t="shared" ca="1" si="111"/>
        <v/>
      </c>
    </row>
    <row r="891" spans="1:8">
      <c r="A891" s="8" t="str">
        <f t="shared" ca="1" si="104"/>
        <v/>
      </c>
      <c r="B891" s="8" t="str">
        <f t="shared" ca="1" si="105"/>
        <v/>
      </c>
      <c r="C891" s="8" t="str">
        <f t="shared" ca="1" si="106"/>
        <v/>
      </c>
      <c r="D891" s="276" t="str">
        <f t="shared" ca="1" si="107"/>
        <v/>
      </c>
      <c r="E891" s="161" t="str">
        <f t="shared" ca="1" si="108"/>
        <v/>
      </c>
      <c r="F891" s="8" t="str">
        <f t="shared" ca="1" si="109"/>
        <v/>
      </c>
      <c r="G891" s="1" t="str">
        <f t="shared" ca="1" si="110"/>
        <v/>
      </c>
      <c r="H891" s="1" t="str">
        <f t="shared" ca="1" si="111"/>
        <v/>
      </c>
    </row>
    <row r="892" spans="1:8">
      <c r="A892" s="8" t="str">
        <f t="shared" ca="1" si="104"/>
        <v/>
      </c>
      <c r="B892" s="8" t="str">
        <f t="shared" ca="1" si="105"/>
        <v/>
      </c>
      <c r="C892" s="8" t="str">
        <f t="shared" ca="1" si="106"/>
        <v/>
      </c>
      <c r="D892" s="276" t="str">
        <f t="shared" ca="1" si="107"/>
        <v/>
      </c>
      <c r="E892" s="161" t="str">
        <f t="shared" ca="1" si="108"/>
        <v/>
      </c>
      <c r="F892" s="8" t="str">
        <f t="shared" ca="1" si="109"/>
        <v/>
      </c>
      <c r="G892" s="1" t="str">
        <f t="shared" ca="1" si="110"/>
        <v/>
      </c>
      <c r="H892" s="1" t="str">
        <f t="shared" ca="1" si="111"/>
        <v/>
      </c>
    </row>
    <row r="893" spans="1:8">
      <c r="A893" s="8" t="str">
        <f t="shared" ca="1" si="104"/>
        <v/>
      </c>
      <c r="B893" s="8" t="str">
        <f t="shared" ca="1" si="105"/>
        <v/>
      </c>
      <c r="C893" s="8" t="str">
        <f t="shared" ca="1" si="106"/>
        <v/>
      </c>
      <c r="D893" s="276" t="str">
        <f t="shared" ca="1" si="107"/>
        <v/>
      </c>
      <c r="E893" s="161" t="str">
        <f t="shared" ca="1" si="108"/>
        <v/>
      </c>
      <c r="F893" s="8" t="str">
        <f t="shared" ca="1" si="109"/>
        <v/>
      </c>
      <c r="G893" s="1" t="str">
        <f t="shared" ca="1" si="110"/>
        <v/>
      </c>
      <c r="H893" s="1" t="str">
        <f t="shared" ca="1" si="111"/>
        <v/>
      </c>
    </row>
    <row r="894" spans="1:8">
      <c r="A894" s="8" t="str">
        <f t="shared" ca="1" si="104"/>
        <v/>
      </c>
      <c r="B894" s="8" t="str">
        <f t="shared" ca="1" si="105"/>
        <v/>
      </c>
      <c r="C894" s="8" t="str">
        <f t="shared" ca="1" si="106"/>
        <v/>
      </c>
      <c r="D894" s="276" t="str">
        <f t="shared" ca="1" si="107"/>
        <v/>
      </c>
      <c r="E894" s="161" t="str">
        <f t="shared" ca="1" si="108"/>
        <v/>
      </c>
      <c r="F894" s="8" t="str">
        <f t="shared" ca="1" si="109"/>
        <v/>
      </c>
      <c r="G894" s="1" t="str">
        <f t="shared" ca="1" si="110"/>
        <v/>
      </c>
      <c r="H894" s="1" t="str">
        <f t="shared" ca="1" si="111"/>
        <v/>
      </c>
    </row>
    <row r="895" spans="1:8">
      <c r="A895" s="8" t="str">
        <f t="shared" ca="1" si="104"/>
        <v/>
      </c>
      <c r="B895" s="8" t="str">
        <f t="shared" ca="1" si="105"/>
        <v/>
      </c>
      <c r="C895" s="8" t="str">
        <f t="shared" ca="1" si="106"/>
        <v/>
      </c>
      <c r="D895" s="276" t="str">
        <f t="shared" ca="1" si="107"/>
        <v/>
      </c>
      <c r="E895" s="161" t="str">
        <f t="shared" ca="1" si="108"/>
        <v/>
      </c>
      <c r="F895" s="8" t="str">
        <f t="shared" ca="1" si="109"/>
        <v/>
      </c>
      <c r="G895" s="1" t="str">
        <f t="shared" ca="1" si="110"/>
        <v/>
      </c>
      <c r="H895" s="1" t="str">
        <f t="shared" ca="1" si="111"/>
        <v/>
      </c>
    </row>
    <row r="896" spans="1:8">
      <c r="A896" s="8" t="str">
        <f t="shared" ca="1" si="104"/>
        <v/>
      </c>
      <c r="B896" s="8" t="str">
        <f t="shared" ca="1" si="105"/>
        <v/>
      </c>
      <c r="C896" s="8" t="str">
        <f t="shared" ca="1" si="106"/>
        <v/>
      </c>
      <c r="D896" s="276" t="str">
        <f t="shared" ca="1" si="107"/>
        <v/>
      </c>
      <c r="E896" s="161" t="str">
        <f t="shared" ca="1" si="108"/>
        <v/>
      </c>
      <c r="F896" s="8" t="str">
        <f t="shared" ca="1" si="109"/>
        <v/>
      </c>
      <c r="G896" s="1" t="str">
        <f t="shared" ca="1" si="110"/>
        <v/>
      </c>
      <c r="H896" s="1" t="str">
        <f t="shared" ca="1" si="111"/>
        <v/>
      </c>
    </row>
    <row r="897" spans="1:8">
      <c r="A897" s="8" t="str">
        <f t="shared" ca="1" si="104"/>
        <v/>
      </c>
      <c r="B897" s="8" t="str">
        <f t="shared" ca="1" si="105"/>
        <v/>
      </c>
      <c r="C897" s="8" t="str">
        <f t="shared" ca="1" si="106"/>
        <v/>
      </c>
      <c r="D897" s="276" t="str">
        <f t="shared" ca="1" si="107"/>
        <v/>
      </c>
      <c r="E897" s="161" t="str">
        <f t="shared" ca="1" si="108"/>
        <v/>
      </c>
      <c r="F897" s="8" t="str">
        <f t="shared" ca="1" si="109"/>
        <v/>
      </c>
      <c r="G897" s="1" t="str">
        <f t="shared" ca="1" si="110"/>
        <v/>
      </c>
      <c r="H897" s="1" t="str">
        <f t="shared" ca="1" si="111"/>
        <v/>
      </c>
    </row>
    <row r="898" spans="1:8">
      <c r="A898" s="8" t="str">
        <f t="shared" ca="1" si="104"/>
        <v/>
      </c>
      <c r="B898" s="8" t="str">
        <f t="shared" ca="1" si="105"/>
        <v/>
      </c>
      <c r="C898" s="8" t="str">
        <f t="shared" ca="1" si="106"/>
        <v/>
      </c>
      <c r="D898" s="276" t="str">
        <f t="shared" ca="1" si="107"/>
        <v/>
      </c>
      <c r="E898" s="161" t="str">
        <f t="shared" ca="1" si="108"/>
        <v/>
      </c>
      <c r="F898" s="8" t="str">
        <f t="shared" ca="1" si="109"/>
        <v/>
      </c>
      <c r="G898" s="1" t="str">
        <f t="shared" ca="1" si="110"/>
        <v/>
      </c>
      <c r="H898" s="1" t="str">
        <f t="shared" ca="1" si="111"/>
        <v/>
      </c>
    </row>
    <row r="899" spans="1:8">
      <c r="A899" s="8" t="str">
        <f t="shared" ca="1" si="104"/>
        <v/>
      </c>
      <c r="B899" s="8" t="str">
        <f t="shared" ca="1" si="105"/>
        <v/>
      </c>
      <c r="C899" s="8" t="str">
        <f t="shared" ca="1" si="106"/>
        <v/>
      </c>
      <c r="D899" s="276" t="str">
        <f t="shared" ca="1" si="107"/>
        <v/>
      </c>
      <c r="E899" s="161" t="str">
        <f t="shared" ca="1" si="108"/>
        <v/>
      </c>
      <c r="F899" s="8" t="str">
        <f t="shared" ca="1" si="109"/>
        <v/>
      </c>
      <c r="G899" s="1" t="str">
        <f t="shared" ca="1" si="110"/>
        <v/>
      </c>
      <c r="H899" s="1" t="str">
        <f t="shared" ca="1" si="111"/>
        <v/>
      </c>
    </row>
    <row r="900" spans="1:8">
      <c r="A900" s="8" t="str">
        <f t="shared" ca="1" si="104"/>
        <v/>
      </c>
      <c r="B900" s="8" t="str">
        <f t="shared" ca="1" si="105"/>
        <v/>
      </c>
      <c r="C900" s="8" t="str">
        <f t="shared" ca="1" si="106"/>
        <v/>
      </c>
      <c r="D900" s="276" t="str">
        <f t="shared" ca="1" si="107"/>
        <v/>
      </c>
      <c r="E900" s="161" t="str">
        <f t="shared" ca="1" si="108"/>
        <v/>
      </c>
      <c r="F900" s="8" t="str">
        <f t="shared" ca="1" si="109"/>
        <v/>
      </c>
      <c r="G900" s="1" t="str">
        <f t="shared" ca="1" si="110"/>
        <v/>
      </c>
      <c r="H900" s="1" t="str">
        <f t="shared" ca="1" si="111"/>
        <v/>
      </c>
    </row>
    <row r="901" spans="1:8">
      <c r="A901" s="8" t="str">
        <f t="shared" ca="1" si="104"/>
        <v/>
      </c>
      <c r="B901" s="8" t="str">
        <f t="shared" ca="1" si="105"/>
        <v/>
      </c>
      <c r="C901" s="8" t="str">
        <f t="shared" ca="1" si="106"/>
        <v/>
      </c>
      <c r="D901" s="276" t="str">
        <f t="shared" ca="1" si="107"/>
        <v/>
      </c>
      <c r="E901" s="161" t="str">
        <f t="shared" ca="1" si="108"/>
        <v/>
      </c>
      <c r="F901" s="8" t="str">
        <f t="shared" ca="1" si="109"/>
        <v/>
      </c>
      <c r="G901" s="1" t="str">
        <f t="shared" ca="1" si="110"/>
        <v/>
      </c>
      <c r="H901" s="1" t="str">
        <f t="shared" ca="1" si="111"/>
        <v/>
      </c>
    </row>
    <row r="902" spans="1:8">
      <c r="A902" s="8" t="str">
        <f t="shared" ca="1" si="104"/>
        <v/>
      </c>
      <c r="B902" s="8" t="str">
        <f t="shared" ca="1" si="105"/>
        <v/>
      </c>
      <c r="C902" s="8" t="str">
        <f t="shared" ca="1" si="106"/>
        <v/>
      </c>
      <c r="D902" s="276" t="str">
        <f t="shared" ca="1" si="107"/>
        <v/>
      </c>
      <c r="E902" s="161" t="str">
        <f t="shared" ca="1" si="108"/>
        <v/>
      </c>
      <c r="F902" s="8" t="str">
        <f t="shared" ca="1" si="109"/>
        <v/>
      </c>
      <c r="G902" s="1" t="str">
        <f t="shared" ca="1" si="110"/>
        <v/>
      </c>
      <c r="H902" s="1" t="str">
        <f t="shared" ca="1" si="111"/>
        <v/>
      </c>
    </row>
    <row r="903" spans="1:8">
      <c r="A903" s="8" t="str">
        <f t="shared" ca="1" si="104"/>
        <v/>
      </c>
      <c r="B903" s="8" t="str">
        <f t="shared" ca="1" si="105"/>
        <v/>
      </c>
      <c r="C903" s="8" t="str">
        <f t="shared" ca="1" si="106"/>
        <v/>
      </c>
      <c r="D903" s="276" t="str">
        <f t="shared" ca="1" si="107"/>
        <v/>
      </c>
      <c r="E903" s="161" t="str">
        <f t="shared" ca="1" si="108"/>
        <v/>
      </c>
      <c r="F903" s="8" t="str">
        <f t="shared" ca="1" si="109"/>
        <v/>
      </c>
      <c r="G903" s="1" t="str">
        <f t="shared" ca="1" si="110"/>
        <v/>
      </c>
      <c r="H903" s="1" t="str">
        <f t="shared" ca="1" si="111"/>
        <v/>
      </c>
    </row>
    <row r="904" spans="1:8">
      <c r="A904" s="8" t="str">
        <f t="shared" ref="A904:A967" ca="1" si="112">IFERROR(INDIRECT("'Прайс-лист общий'!A"&amp;$G904,TRUE),"")</f>
        <v/>
      </c>
      <c r="B904" s="8" t="str">
        <f t="shared" ref="B904:B967" ca="1" si="113">IFERROR(INDIRECT("'Прайс-лист общий'!B"&amp;$G904,TRUE),"")</f>
        <v/>
      </c>
      <c r="C904" s="8" t="str">
        <f t="shared" ref="C904:C967" ca="1" si="114">IFERROR(INDIRECT("'Прайс-лист общий'!p"&amp;$G904,TRUE),"")</f>
        <v/>
      </c>
      <c r="D904" s="276" t="str">
        <f t="shared" ref="D904:D967" ca="1" si="115">IFERROR(INDIRECT("'Прайс-лист общий'!q"&amp;$G904,TRUE),"")</f>
        <v/>
      </c>
      <c r="E904" s="161" t="str">
        <f t="shared" ref="E904:E967" ca="1" si="116">IFERROR(INDIRECT("'Прайс-лист общий'!r"&amp;$G904,TRUE),"")</f>
        <v/>
      </c>
      <c r="F904" s="8" t="str">
        <f t="shared" ref="F904:F967" ca="1" si="117">IFERROR(INDIRECT("'Прайс-лист общий'!f"&amp;$G904,TRUE)*D904,"")</f>
        <v/>
      </c>
      <c r="G904" s="1" t="str">
        <f t="shared" ref="G904:G967" ca="1" si="118">IFERROR(SMALL(H:H,ROW(H898)),"")</f>
        <v/>
      </c>
      <c r="H904" s="1" t="str">
        <f t="shared" ref="H904:H967" ca="1" si="119">IF(INDIRECT("'Прайс-лист общий'!q"&amp;ROW(H905),TRUE)&gt;0,ROW(H905),"")</f>
        <v/>
      </c>
    </row>
    <row r="905" spans="1:8">
      <c r="A905" s="8" t="str">
        <f t="shared" ca="1" si="112"/>
        <v/>
      </c>
      <c r="B905" s="8" t="str">
        <f t="shared" ca="1" si="113"/>
        <v/>
      </c>
      <c r="C905" s="8" t="str">
        <f t="shared" ca="1" si="114"/>
        <v/>
      </c>
      <c r="D905" s="276" t="str">
        <f t="shared" ca="1" si="115"/>
        <v/>
      </c>
      <c r="E905" s="161" t="str">
        <f t="shared" ca="1" si="116"/>
        <v/>
      </c>
      <c r="F905" s="8" t="str">
        <f t="shared" ca="1" si="117"/>
        <v/>
      </c>
      <c r="G905" s="1" t="str">
        <f t="shared" ca="1" si="118"/>
        <v/>
      </c>
      <c r="H905" s="1" t="str">
        <f t="shared" ca="1" si="119"/>
        <v/>
      </c>
    </row>
    <row r="906" spans="1:8">
      <c r="A906" s="8" t="str">
        <f t="shared" ca="1" si="112"/>
        <v/>
      </c>
      <c r="B906" s="8" t="str">
        <f t="shared" ca="1" si="113"/>
        <v/>
      </c>
      <c r="C906" s="8" t="str">
        <f t="shared" ca="1" si="114"/>
        <v/>
      </c>
      <c r="D906" s="276" t="str">
        <f t="shared" ca="1" si="115"/>
        <v/>
      </c>
      <c r="E906" s="161" t="str">
        <f t="shared" ca="1" si="116"/>
        <v/>
      </c>
      <c r="F906" s="8" t="str">
        <f t="shared" ca="1" si="117"/>
        <v/>
      </c>
      <c r="G906" s="1" t="str">
        <f t="shared" ca="1" si="118"/>
        <v/>
      </c>
      <c r="H906" s="1" t="str">
        <f t="shared" ca="1" si="119"/>
        <v/>
      </c>
    </row>
    <row r="907" spans="1:8">
      <c r="A907" s="8" t="str">
        <f t="shared" ca="1" si="112"/>
        <v/>
      </c>
      <c r="B907" s="8" t="str">
        <f t="shared" ca="1" si="113"/>
        <v/>
      </c>
      <c r="C907" s="8" t="str">
        <f t="shared" ca="1" si="114"/>
        <v/>
      </c>
      <c r="D907" s="276" t="str">
        <f t="shared" ca="1" si="115"/>
        <v/>
      </c>
      <c r="E907" s="161" t="str">
        <f t="shared" ca="1" si="116"/>
        <v/>
      </c>
      <c r="F907" s="8" t="str">
        <f t="shared" ca="1" si="117"/>
        <v/>
      </c>
      <c r="G907" s="1" t="str">
        <f t="shared" ca="1" si="118"/>
        <v/>
      </c>
      <c r="H907" s="1" t="str">
        <f t="shared" ca="1" si="119"/>
        <v/>
      </c>
    </row>
    <row r="908" spans="1:8">
      <c r="A908" s="8" t="str">
        <f t="shared" ca="1" si="112"/>
        <v/>
      </c>
      <c r="B908" s="8" t="str">
        <f t="shared" ca="1" si="113"/>
        <v/>
      </c>
      <c r="C908" s="8" t="str">
        <f t="shared" ca="1" si="114"/>
        <v/>
      </c>
      <c r="D908" s="276" t="str">
        <f t="shared" ca="1" si="115"/>
        <v/>
      </c>
      <c r="E908" s="161" t="str">
        <f t="shared" ca="1" si="116"/>
        <v/>
      </c>
      <c r="F908" s="8" t="str">
        <f t="shared" ca="1" si="117"/>
        <v/>
      </c>
      <c r="G908" s="1" t="str">
        <f t="shared" ca="1" si="118"/>
        <v/>
      </c>
      <c r="H908" s="1" t="str">
        <f t="shared" ca="1" si="119"/>
        <v/>
      </c>
    </row>
    <row r="909" spans="1:8">
      <c r="A909" s="8" t="str">
        <f t="shared" ca="1" si="112"/>
        <v/>
      </c>
      <c r="B909" s="8" t="str">
        <f t="shared" ca="1" si="113"/>
        <v/>
      </c>
      <c r="C909" s="8" t="str">
        <f t="shared" ca="1" si="114"/>
        <v/>
      </c>
      <c r="D909" s="276" t="str">
        <f t="shared" ca="1" si="115"/>
        <v/>
      </c>
      <c r="E909" s="161" t="str">
        <f t="shared" ca="1" si="116"/>
        <v/>
      </c>
      <c r="F909" s="8" t="str">
        <f t="shared" ca="1" si="117"/>
        <v/>
      </c>
      <c r="G909" s="1" t="str">
        <f t="shared" ca="1" si="118"/>
        <v/>
      </c>
      <c r="H909" s="1" t="str">
        <f t="shared" ca="1" si="119"/>
        <v/>
      </c>
    </row>
    <row r="910" spans="1:8">
      <c r="A910" s="8" t="str">
        <f t="shared" ca="1" si="112"/>
        <v/>
      </c>
      <c r="B910" s="8" t="str">
        <f t="shared" ca="1" si="113"/>
        <v/>
      </c>
      <c r="C910" s="8" t="str">
        <f t="shared" ca="1" si="114"/>
        <v/>
      </c>
      <c r="D910" s="276" t="str">
        <f t="shared" ca="1" si="115"/>
        <v/>
      </c>
      <c r="E910" s="161" t="str">
        <f t="shared" ca="1" si="116"/>
        <v/>
      </c>
      <c r="F910" s="8" t="str">
        <f t="shared" ca="1" si="117"/>
        <v/>
      </c>
      <c r="G910" s="1" t="str">
        <f t="shared" ca="1" si="118"/>
        <v/>
      </c>
      <c r="H910" s="1" t="str">
        <f t="shared" ca="1" si="119"/>
        <v/>
      </c>
    </row>
    <row r="911" spans="1:8">
      <c r="A911" s="8" t="str">
        <f t="shared" ca="1" si="112"/>
        <v/>
      </c>
      <c r="B911" s="8" t="str">
        <f t="shared" ca="1" si="113"/>
        <v/>
      </c>
      <c r="C911" s="8" t="str">
        <f t="shared" ca="1" si="114"/>
        <v/>
      </c>
      <c r="D911" s="276" t="str">
        <f t="shared" ca="1" si="115"/>
        <v/>
      </c>
      <c r="E911" s="161" t="str">
        <f t="shared" ca="1" si="116"/>
        <v/>
      </c>
      <c r="F911" s="8" t="str">
        <f t="shared" ca="1" si="117"/>
        <v/>
      </c>
      <c r="G911" s="1" t="str">
        <f t="shared" ca="1" si="118"/>
        <v/>
      </c>
      <c r="H911" s="1" t="str">
        <f t="shared" ca="1" si="119"/>
        <v/>
      </c>
    </row>
    <row r="912" spans="1:8">
      <c r="A912" s="8" t="str">
        <f t="shared" ca="1" si="112"/>
        <v/>
      </c>
      <c r="B912" s="8" t="str">
        <f t="shared" ca="1" si="113"/>
        <v/>
      </c>
      <c r="C912" s="8" t="str">
        <f t="shared" ca="1" si="114"/>
        <v/>
      </c>
      <c r="D912" s="276" t="str">
        <f t="shared" ca="1" si="115"/>
        <v/>
      </c>
      <c r="E912" s="161" t="str">
        <f t="shared" ca="1" si="116"/>
        <v/>
      </c>
      <c r="F912" s="8" t="str">
        <f t="shared" ca="1" si="117"/>
        <v/>
      </c>
      <c r="G912" s="1" t="str">
        <f t="shared" ca="1" si="118"/>
        <v/>
      </c>
      <c r="H912" s="1" t="str">
        <f t="shared" ca="1" si="119"/>
        <v/>
      </c>
    </row>
    <row r="913" spans="1:8">
      <c r="A913" s="8" t="str">
        <f t="shared" ca="1" si="112"/>
        <v/>
      </c>
      <c r="B913" s="8" t="str">
        <f t="shared" ca="1" si="113"/>
        <v/>
      </c>
      <c r="C913" s="8" t="str">
        <f t="shared" ca="1" si="114"/>
        <v/>
      </c>
      <c r="D913" s="276" t="str">
        <f t="shared" ca="1" si="115"/>
        <v/>
      </c>
      <c r="E913" s="161" t="str">
        <f t="shared" ca="1" si="116"/>
        <v/>
      </c>
      <c r="F913" s="8" t="str">
        <f t="shared" ca="1" si="117"/>
        <v/>
      </c>
      <c r="G913" s="1" t="str">
        <f t="shared" ca="1" si="118"/>
        <v/>
      </c>
      <c r="H913" s="1" t="str">
        <f t="shared" ca="1" si="119"/>
        <v/>
      </c>
    </row>
    <row r="914" spans="1:8">
      <c r="A914" s="8" t="str">
        <f t="shared" ca="1" si="112"/>
        <v/>
      </c>
      <c r="B914" s="8" t="str">
        <f t="shared" ca="1" si="113"/>
        <v/>
      </c>
      <c r="C914" s="8" t="str">
        <f t="shared" ca="1" si="114"/>
        <v/>
      </c>
      <c r="D914" s="276" t="str">
        <f t="shared" ca="1" si="115"/>
        <v/>
      </c>
      <c r="E914" s="161" t="str">
        <f t="shared" ca="1" si="116"/>
        <v/>
      </c>
      <c r="F914" s="8" t="str">
        <f t="shared" ca="1" si="117"/>
        <v/>
      </c>
      <c r="G914" s="1" t="str">
        <f t="shared" ca="1" si="118"/>
        <v/>
      </c>
      <c r="H914" s="1" t="str">
        <f t="shared" ca="1" si="119"/>
        <v/>
      </c>
    </row>
    <row r="915" spans="1:8">
      <c r="A915" s="8" t="str">
        <f t="shared" ca="1" si="112"/>
        <v/>
      </c>
      <c r="B915" s="8" t="str">
        <f t="shared" ca="1" si="113"/>
        <v/>
      </c>
      <c r="C915" s="8" t="str">
        <f t="shared" ca="1" si="114"/>
        <v/>
      </c>
      <c r="D915" s="276" t="str">
        <f t="shared" ca="1" si="115"/>
        <v/>
      </c>
      <c r="E915" s="161" t="str">
        <f t="shared" ca="1" si="116"/>
        <v/>
      </c>
      <c r="F915" s="8" t="str">
        <f t="shared" ca="1" si="117"/>
        <v/>
      </c>
      <c r="G915" s="1" t="str">
        <f t="shared" ca="1" si="118"/>
        <v/>
      </c>
      <c r="H915" s="1" t="str">
        <f t="shared" ca="1" si="119"/>
        <v/>
      </c>
    </row>
    <row r="916" spans="1:8">
      <c r="A916" s="8" t="str">
        <f t="shared" ca="1" si="112"/>
        <v/>
      </c>
      <c r="B916" s="8" t="str">
        <f t="shared" ca="1" si="113"/>
        <v/>
      </c>
      <c r="C916" s="8" t="str">
        <f t="shared" ca="1" si="114"/>
        <v/>
      </c>
      <c r="D916" s="276" t="str">
        <f t="shared" ca="1" si="115"/>
        <v/>
      </c>
      <c r="E916" s="161" t="str">
        <f t="shared" ca="1" si="116"/>
        <v/>
      </c>
      <c r="F916" s="8" t="str">
        <f t="shared" ca="1" si="117"/>
        <v/>
      </c>
      <c r="G916" s="1" t="str">
        <f t="shared" ca="1" si="118"/>
        <v/>
      </c>
      <c r="H916" s="1" t="str">
        <f t="shared" ca="1" si="119"/>
        <v/>
      </c>
    </row>
    <row r="917" spans="1:8">
      <c r="A917" s="8" t="str">
        <f t="shared" ca="1" si="112"/>
        <v/>
      </c>
      <c r="B917" s="8" t="str">
        <f t="shared" ca="1" si="113"/>
        <v/>
      </c>
      <c r="C917" s="8" t="str">
        <f t="shared" ca="1" si="114"/>
        <v/>
      </c>
      <c r="D917" s="276" t="str">
        <f t="shared" ca="1" si="115"/>
        <v/>
      </c>
      <c r="E917" s="161" t="str">
        <f t="shared" ca="1" si="116"/>
        <v/>
      </c>
      <c r="F917" s="8" t="str">
        <f t="shared" ca="1" si="117"/>
        <v/>
      </c>
      <c r="G917" s="1" t="str">
        <f t="shared" ca="1" si="118"/>
        <v/>
      </c>
      <c r="H917" s="1" t="str">
        <f t="shared" ca="1" si="119"/>
        <v/>
      </c>
    </row>
    <row r="918" spans="1:8">
      <c r="A918" s="8" t="str">
        <f t="shared" ca="1" si="112"/>
        <v/>
      </c>
      <c r="B918" s="8" t="str">
        <f t="shared" ca="1" si="113"/>
        <v/>
      </c>
      <c r="C918" s="8" t="str">
        <f t="shared" ca="1" si="114"/>
        <v/>
      </c>
      <c r="D918" s="276" t="str">
        <f t="shared" ca="1" si="115"/>
        <v/>
      </c>
      <c r="E918" s="161" t="str">
        <f t="shared" ca="1" si="116"/>
        <v/>
      </c>
      <c r="F918" s="8" t="str">
        <f t="shared" ca="1" si="117"/>
        <v/>
      </c>
      <c r="G918" s="1" t="str">
        <f t="shared" ca="1" si="118"/>
        <v/>
      </c>
      <c r="H918" s="1" t="str">
        <f t="shared" ca="1" si="119"/>
        <v/>
      </c>
    </row>
    <row r="919" spans="1:8">
      <c r="A919" s="8" t="str">
        <f t="shared" ca="1" si="112"/>
        <v/>
      </c>
      <c r="B919" s="8" t="str">
        <f t="shared" ca="1" si="113"/>
        <v/>
      </c>
      <c r="C919" s="8" t="str">
        <f t="shared" ca="1" si="114"/>
        <v/>
      </c>
      <c r="D919" s="276" t="str">
        <f t="shared" ca="1" si="115"/>
        <v/>
      </c>
      <c r="E919" s="161" t="str">
        <f t="shared" ca="1" si="116"/>
        <v/>
      </c>
      <c r="F919" s="8" t="str">
        <f t="shared" ca="1" si="117"/>
        <v/>
      </c>
      <c r="G919" s="1" t="str">
        <f t="shared" ca="1" si="118"/>
        <v/>
      </c>
      <c r="H919" s="1" t="str">
        <f t="shared" ca="1" si="119"/>
        <v/>
      </c>
    </row>
    <row r="920" spans="1:8">
      <c r="A920" s="8" t="str">
        <f t="shared" ca="1" si="112"/>
        <v/>
      </c>
      <c r="B920" s="8" t="str">
        <f t="shared" ca="1" si="113"/>
        <v/>
      </c>
      <c r="C920" s="8" t="str">
        <f t="shared" ca="1" si="114"/>
        <v/>
      </c>
      <c r="D920" s="276" t="str">
        <f t="shared" ca="1" si="115"/>
        <v/>
      </c>
      <c r="E920" s="161" t="str">
        <f t="shared" ca="1" si="116"/>
        <v/>
      </c>
      <c r="F920" s="8" t="str">
        <f t="shared" ca="1" si="117"/>
        <v/>
      </c>
      <c r="G920" s="1" t="str">
        <f t="shared" ca="1" si="118"/>
        <v/>
      </c>
      <c r="H920" s="1" t="str">
        <f t="shared" ca="1" si="119"/>
        <v/>
      </c>
    </row>
    <row r="921" spans="1:8">
      <c r="A921" s="8" t="str">
        <f t="shared" ca="1" si="112"/>
        <v/>
      </c>
      <c r="B921" s="8" t="str">
        <f t="shared" ca="1" si="113"/>
        <v/>
      </c>
      <c r="C921" s="8" t="str">
        <f t="shared" ca="1" si="114"/>
        <v/>
      </c>
      <c r="D921" s="276" t="str">
        <f t="shared" ca="1" si="115"/>
        <v/>
      </c>
      <c r="E921" s="161" t="str">
        <f t="shared" ca="1" si="116"/>
        <v/>
      </c>
      <c r="F921" s="8" t="str">
        <f t="shared" ca="1" si="117"/>
        <v/>
      </c>
      <c r="G921" s="1" t="str">
        <f t="shared" ca="1" si="118"/>
        <v/>
      </c>
      <c r="H921" s="1" t="str">
        <f t="shared" ca="1" si="119"/>
        <v/>
      </c>
    </row>
    <row r="922" spans="1:8">
      <c r="A922" s="8" t="str">
        <f t="shared" ca="1" si="112"/>
        <v/>
      </c>
      <c r="B922" s="8" t="str">
        <f t="shared" ca="1" si="113"/>
        <v/>
      </c>
      <c r="C922" s="8" t="str">
        <f t="shared" ca="1" si="114"/>
        <v/>
      </c>
      <c r="D922" s="276" t="str">
        <f t="shared" ca="1" si="115"/>
        <v/>
      </c>
      <c r="E922" s="161" t="str">
        <f t="shared" ca="1" si="116"/>
        <v/>
      </c>
      <c r="F922" s="8" t="str">
        <f t="shared" ca="1" si="117"/>
        <v/>
      </c>
      <c r="G922" s="1" t="str">
        <f t="shared" ca="1" si="118"/>
        <v/>
      </c>
      <c r="H922" s="1" t="str">
        <f t="shared" ca="1" si="119"/>
        <v/>
      </c>
    </row>
    <row r="923" spans="1:8">
      <c r="A923" s="8" t="str">
        <f t="shared" ca="1" si="112"/>
        <v/>
      </c>
      <c r="B923" s="8" t="str">
        <f t="shared" ca="1" si="113"/>
        <v/>
      </c>
      <c r="C923" s="8" t="str">
        <f t="shared" ca="1" si="114"/>
        <v/>
      </c>
      <c r="D923" s="276" t="str">
        <f t="shared" ca="1" si="115"/>
        <v/>
      </c>
      <c r="E923" s="161" t="str">
        <f t="shared" ca="1" si="116"/>
        <v/>
      </c>
      <c r="F923" s="8" t="str">
        <f t="shared" ca="1" si="117"/>
        <v/>
      </c>
      <c r="G923" s="1" t="str">
        <f t="shared" ca="1" si="118"/>
        <v/>
      </c>
      <c r="H923" s="1" t="str">
        <f t="shared" ca="1" si="119"/>
        <v/>
      </c>
    </row>
    <row r="924" spans="1:8">
      <c r="A924" s="8" t="str">
        <f t="shared" ca="1" si="112"/>
        <v/>
      </c>
      <c r="B924" s="8" t="str">
        <f t="shared" ca="1" si="113"/>
        <v/>
      </c>
      <c r="C924" s="8" t="str">
        <f t="shared" ca="1" si="114"/>
        <v/>
      </c>
      <c r="D924" s="276" t="str">
        <f t="shared" ca="1" si="115"/>
        <v/>
      </c>
      <c r="E924" s="161" t="str">
        <f t="shared" ca="1" si="116"/>
        <v/>
      </c>
      <c r="F924" s="8" t="str">
        <f t="shared" ca="1" si="117"/>
        <v/>
      </c>
      <c r="G924" s="1" t="str">
        <f t="shared" ca="1" si="118"/>
        <v/>
      </c>
      <c r="H924" s="1" t="str">
        <f t="shared" ca="1" si="119"/>
        <v/>
      </c>
    </row>
    <row r="925" spans="1:8">
      <c r="A925" s="8" t="str">
        <f t="shared" ca="1" si="112"/>
        <v/>
      </c>
      <c r="B925" s="8" t="str">
        <f t="shared" ca="1" si="113"/>
        <v/>
      </c>
      <c r="C925" s="8" t="str">
        <f t="shared" ca="1" si="114"/>
        <v/>
      </c>
      <c r="D925" s="276" t="str">
        <f t="shared" ca="1" si="115"/>
        <v/>
      </c>
      <c r="E925" s="161" t="str">
        <f t="shared" ca="1" si="116"/>
        <v/>
      </c>
      <c r="F925" s="8" t="str">
        <f t="shared" ca="1" si="117"/>
        <v/>
      </c>
      <c r="G925" s="1" t="str">
        <f t="shared" ca="1" si="118"/>
        <v/>
      </c>
      <c r="H925" s="1" t="str">
        <f t="shared" ca="1" si="119"/>
        <v/>
      </c>
    </row>
    <row r="926" spans="1:8">
      <c r="A926" s="8" t="str">
        <f t="shared" ca="1" si="112"/>
        <v/>
      </c>
      <c r="B926" s="8" t="str">
        <f t="shared" ca="1" si="113"/>
        <v/>
      </c>
      <c r="C926" s="8" t="str">
        <f t="shared" ca="1" si="114"/>
        <v/>
      </c>
      <c r="D926" s="276" t="str">
        <f t="shared" ca="1" si="115"/>
        <v/>
      </c>
      <c r="E926" s="161" t="str">
        <f t="shared" ca="1" si="116"/>
        <v/>
      </c>
      <c r="F926" s="8" t="str">
        <f t="shared" ca="1" si="117"/>
        <v/>
      </c>
      <c r="G926" s="1" t="str">
        <f t="shared" ca="1" si="118"/>
        <v/>
      </c>
      <c r="H926" s="1" t="str">
        <f t="shared" ca="1" si="119"/>
        <v/>
      </c>
    </row>
    <row r="927" spans="1:8">
      <c r="A927" s="8" t="str">
        <f t="shared" ca="1" si="112"/>
        <v/>
      </c>
      <c r="B927" s="8" t="str">
        <f t="shared" ca="1" si="113"/>
        <v/>
      </c>
      <c r="C927" s="8" t="str">
        <f t="shared" ca="1" si="114"/>
        <v/>
      </c>
      <c r="D927" s="276" t="str">
        <f t="shared" ca="1" si="115"/>
        <v/>
      </c>
      <c r="E927" s="161" t="str">
        <f t="shared" ca="1" si="116"/>
        <v/>
      </c>
      <c r="F927" s="8" t="str">
        <f t="shared" ca="1" si="117"/>
        <v/>
      </c>
      <c r="G927" s="1" t="str">
        <f t="shared" ca="1" si="118"/>
        <v/>
      </c>
      <c r="H927" s="1" t="str">
        <f t="shared" ca="1" si="119"/>
        <v/>
      </c>
    </row>
    <row r="928" spans="1:8">
      <c r="A928" s="8" t="str">
        <f t="shared" ca="1" si="112"/>
        <v/>
      </c>
      <c r="B928" s="8" t="str">
        <f t="shared" ca="1" si="113"/>
        <v/>
      </c>
      <c r="C928" s="8" t="str">
        <f t="shared" ca="1" si="114"/>
        <v/>
      </c>
      <c r="D928" s="276" t="str">
        <f t="shared" ca="1" si="115"/>
        <v/>
      </c>
      <c r="E928" s="161" t="str">
        <f t="shared" ca="1" si="116"/>
        <v/>
      </c>
      <c r="F928" s="8" t="str">
        <f t="shared" ca="1" si="117"/>
        <v/>
      </c>
      <c r="G928" s="1" t="str">
        <f t="shared" ca="1" si="118"/>
        <v/>
      </c>
      <c r="H928" s="1" t="str">
        <f t="shared" ca="1" si="119"/>
        <v/>
      </c>
    </row>
    <row r="929" spans="1:8">
      <c r="A929" s="8" t="str">
        <f t="shared" ca="1" si="112"/>
        <v/>
      </c>
      <c r="B929" s="8" t="str">
        <f t="shared" ca="1" si="113"/>
        <v/>
      </c>
      <c r="C929" s="8" t="str">
        <f t="shared" ca="1" si="114"/>
        <v/>
      </c>
      <c r="D929" s="276" t="str">
        <f t="shared" ca="1" si="115"/>
        <v/>
      </c>
      <c r="E929" s="161" t="str">
        <f t="shared" ca="1" si="116"/>
        <v/>
      </c>
      <c r="F929" s="8" t="str">
        <f t="shared" ca="1" si="117"/>
        <v/>
      </c>
      <c r="G929" s="1" t="str">
        <f t="shared" ca="1" si="118"/>
        <v/>
      </c>
      <c r="H929" s="1" t="str">
        <f t="shared" ca="1" si="119"/>
        <v/>
      </c>
    </row>
    <row r="930" spans="1:8">
      <c r="A930" s="8" t="str">
        <f t="shared" ca="1" si="112"/>
        <v/>
      </c>
      <c r="B930" s="8" t="str">
        <f t="shared" ca="1" si="113"/>
        <v/>
      </c>
      <c r="C930" s="8" t="str">
        <f t="shared" ca="1" si="114"/>
        <v/>
      </c>
      <c r="D930" s="276" t="str">
        <f t="shared" ca="1" si="115"/>
        <v/>
      </c>
      <c r="E930" s="161" t="str">
        <f t="shared" ca="1" si="116"/>
        <v/>
      </c>
      <c r="F930" s="8" t="str">
        <f t="shared" ca="1" si="117"/>
        <v/>
      </c>
      <c r="G930" s="1" t="str">
        <f t="shared" ca="1" si="118"/>
        <v/>
      </c>
      <c r="H930" s="1" t="str">
        <f t="shared" ca="1" si="119"/>
        <v/>
      </c>
    </row>
    <row r="931" spans="1:8">
      <c r="A931" s="8" t="str">
        <f t="shared" ca="1" si="112"/>
        <v/>
      </c>
      <c r="B931" s="8" t="str">
        <f t="shared" ca="1" si="113"/>
        <v/>
      </c>
      <c r="C931" s="8" t="str">
        <f t="shared" ca="1" si="114"/>
        <v/>
      </c>
      <c r="D931" s="276" t="str">
        <f t="shared" ca="1" si="115"/>
        <v/>
      </c>
      <c r="E931" s="161" t="str">
        <f t="shared" ca="1" si="116"/>
        <v/>
      </c>
      <c r="F931" s="8" t="str">
        <f t="shared" ca="1" si="117"/>
        <v/>
      </c>
      <c r="G931" s="1" t="str">
        <f t="shared" ca="1" si="118"/>
        <v/>
      </c>
      <c r="H931" s="1" t="str">
        <f t="shared" ca="1" si="119"/>
        <v/>
      </c>
    </row>
    <row r="932" spans="1:8">
      <c r="A932" s="8" t="str">
        <f t="shared" ca="1" si="112"/>
        <v/>
      </c>
      <c r="B932" s="8" t="str">
        <f t="shared" ca="1" si="113"/>
        <v/>
      </c>
      <c r="C932" s="8" t="str">
        <f t="shared" ca="1" si="114"/>
        <v/>
      </c>
      <c r="D932" s="276" t="str">
        <f t="shared" ca="1" si="115"/>
        <v/>
      </c>
      <c r="E932" s="161" t="str">
        <f t="shared" ca="1" si="116"/>
        <v/>
      </c>
      <c r="F932" s="8" t="str">
        <f t="shared" ca="1" si="117"/>
        <v/>
      </c>
      <c r="G932" s="1" t="str">
        <f t="shared" ca="1" si="118"/>
        <v/>
      </c>
      <c r="H932" s="1" t="str">
        <f t="shared" ca="1" si="119"/>
        <v/>
      </c>
    </row>
    <row r="933" spans="1:8">
      <c r="A933" s="8" t="str">
        <f t="shared" ca="1" si="112"/>
        <v/>
      </c>
      <c r="B933" s="8" t="str">
        <f t="shared" ca="1" si="113"/>
        <v/>
      </c>
      <c r="C933" s="8" t="str">
        <f t="shared" ca="1" si="114"/>
        <v/>
      </c>
      <c r="D933" s="276" t="str">
        <f t="shared" ca="1" si="115"/>
        <v/>
      </c>
      <c r="E933" s="161" t="str">
        <f t="shared" ca="1" si="116"/>
        <v/>
      </c>
      <c r="F933" s="8" t="str">
        <f t="shared" ca="1" si="117"/>
        <v/>
      </c>
      <c r="G933" s="1" t="str">
        <f t="shared" ca="1" si="118"/>
        <v/>
      </c>
      <c r="H933" s="1" t="str">
        <f t="shared" ca="1" si="119"/>
        <v/>
      </c>
    </row>
    <row r="934" spans="1:8">
      <c r="A934" s="8" t="str">
        <f t="shared" ca="1" si="112"/>
        <v/>
      </c>
      <c r="B934" s="8" t="str">
        <f t="shared" ca="1" si="113"/>
        <v/>
      </c>
      <c r="C934" s="8" t="str">
        <f t="shared" ca="1" si="114"/>
        <v/>
      </c>
      <c r="D934" s="276" t="str">
        <f t="shared" ca="1" si="115"/>
        <v/>
      </c>
      <c r="E934" s="161" t="str">
        <f t="shared" ca="1" si="116"/>
        <v/>
      </c>
      <c r="F934" s="8" t="str">
        <f t="shared" ca="1" si="117"/>
        <v/>
      </c>
      <c r="G934" s="1" t="str">
        <f t="shared" ca="1" si="118"/>
        <v/>
      </c>
      <c r="H934" s="1" t="str">
        <f t="shared" ca="1" si="119"/>
        <v/>
      </c>
    </row>
    <row r="935" spans="1:8">
      <c r="A935" s="8" t="str">
        <f t="shared" ca="1" si="112"/>
        <v/>
      </c>
      <c r="B935" s="8" t="str">
        <f t="shared" ca="1" si="113"/>
        <v/>
      </c>
      <c r="C935" s="8" t="str">
        <f t="shared" ca="1" si="114"/>
        <v/>
      </c>
      <c r="D935" s="276" t="str">
        <f t="shared" ca="1" si="115"/>
        <v/>
      </c>
      <c r="E935" s="161" t="str">
        <f t="shared" ca="1" si="116"/>
        <v/>
      </c>
      <c r="F935" s="8" t="str">
        <f t="shared" ca="1" si="117"/>
        <v/>
      </c>
      <c r="G935" s="1" t="str">
        <f t="shared" ca="1" si="118"/>
        <v/>
      </c>
      <c r="H935" s="1" t="str">
        <f t="shared" ca="1" si="119"/>
        <v/>
      </c>
    </row>
    <row r="936" spans="1:8">
      <c r="A936" s="8" t="str">
        <f t="shared" ca="1" si="112"/>
        <v/>
      </c>
      <c r="B936" s="8" t="str">
        <f t="shared" ca="1" si="113"/>
        <v/>
      </c>
      <c r="C936" s="8" t="str">
        <f t="shared" ca="1" si="114"/>
        <v/>
      </c>
      <c r="D936" s="276" t="str">
        <f t="shared" ca="1" si="115"/>
        <v/>
      </c>
      <c r="E936" s="161" t="str">
        <f t="shared" ca="1" si="116"/>
        <v/>
      </c>
      <c r="F936" s="8" t="str">
        <f t="shared" ca="1" si="117"/>
        <v/>
      </c>
      <c r="G936" s="1" t="str">
        <f t="shared" ca="1" si="118"/>
        <v/>
      </c>
      <c r="H936" s="1" t="str">
        <f t="shared" ca="1" si="119"/>
        <v/>
      </c>
    </row>
    <row r="937" spans="1:8">
      <c r="A937" s="8" t="str">
        <f t="shared" ca="1" si="112"/>
        <v/>
      </c>
      <c r="B937" s="8" t="str">
        <f t="shared" ca="1" si="113"/>
        <v/>
      </c>
      <c r="C937" s="8" t="str">
        <f t="shared" ca="1" si="114"/>
        <v/>
      </c>
      <c r="D937" s="276" t="str">
        <f t="shared" ca="1" si="115"/>
        <v/>
      </c>
      <c r="E937" s="161" t="str">
        <f t="shared" ca="1" si="116"/>
        <v/>
      </c>
      <c r="F937" s="8" t="str">
        <f t="shared" ca="1" si="117"/>
        <v/>
      </c>
      <c r="G937" s="1" t="str">
        <f t="shared" ca="1" si="118"/>
        <v/>
      </c>
      <c r="H937" s="1" t="str">
        <f t="shared" ca="1" si="119"/>
        <v/>
      </c>
    </row>
    <row r="938" spans="1:8">
      <c r="A938" s="8" t="str">
        <f t="shared" ca="1" si="112"/>
        <v/>
      </c>
      <c r="B938" s="8" t="str">
        <f t="shared" ca="1" si="113"/>
        <v/>
      </c>
      <c r="C938" s="8" t="str">
        <f t="shared" ca="1" si="114"/>
        <v/>
      </c>
      <c r="D938" s="276" t="str">
        <f t="shared" ca="1" si="115"/>
        <v/>
      </c>
      <c r="E938" s="161" t="str">
        <f t="shared" ca="1" si="116"/>
        <v/>
      </c>
      <c r="F938" s="8" t="str">
        <f t="shared" ca="1" si="117"/>
        <v/>
      </c>
      <c r="G938" s="1" t="str">
        <f t="shared" ca="1" si="118"/>
        <v/>
      </c>
      <c r="H938" s="1" t="str">
        <f t="shared" ca="1" si="119"/>
        <v/>
      </c>
    </row>
    <row r="939" spans="1:8">
      <c r="A939" s="8" t="str">
        <f t="shared" ca="1" si="112"/>
        <v/>
      </c>
      <c r="B939" s="8" t="str">
        <f t="shared" ca="1" si="113"/>
        <v/>
      </c>
      <c r="C939" s="8" t="str">
        <f t="shared" ca="1" si="114"/>
        <v/>
      </c>
      <c r="D939" s="276" t="str">
        <f t="shared" ca="1" si="115"/>
        <v/>
      </c>
      <c r="E939" s="161" t="str">
        <f t="shared" ca="1" si="116"/>
        <v/>
      </c>
      <c r="F939" s="8" t="str">
        <f t="shared" ca="1" si="117"/>
        <v/>
      </c>
      <c r="G939" s="1" t="str">
        <f t="shared" ca="1" si="118"/>
        <v/>
      </c>
      <c r="H939" s="1" t="str">
        <f t="shared" ca="1" si="119"/>
        <v/>
      </c>
    </row>
    <row r="940" spans="1:8">
      <c r="A940" s="8" t="str">
        <f t="shared" ca="1" si="112"/>
        <v/>
      </c>
      <c r="B940" s="8" t="str">
        <f t="shared" ca="1" si="113"/>
        <v/>
      </c>
      <c r="C940" s="8" t="str">
        <f t="shared" ca="1" si="114"/>
        <v/>
      </c>
      <c r="D940" s="276" t="str">
        <f t="shared" ca="1" si="115"/>
        <v/>
      </c>
      <c r="E940" s="161" t="str">
        <f t="shared" ca="1" si="116"/>
        <v/>
      </c>
      <c r="F940" s="8" t="str">
        <f t="shared" ca="1" si="117"/>
        <v/>
      </c>
      <c r="G940" s="1" t="str">
        <f t="shared" ca="1" si="118"/>
        <v/>
      </c>
      <c r="H940" s="1" t="str">
        <f t="shared" ca="1" si="119"/>
        <v/>
      </c>
    </row>
    <row r="941" spans="1:8">
      <c r="A941" s="8" t="str">
        <f t="shared" ca="1" si="112"/>
        <v/>
      </c>
      <c r="B941" s="8" t="str">
        <f t="shared" ca="1" si="113"/>
        <v/>
      </c>
      <c r="C941" s="8" t="str">
        <f t="shared" ca="1" si="114"/>
        <v/>
      </c>
      <c r="D941" s="276" t="str">
        <f t="shared" ca="1" si="115"/>
        <v/>
      </c>
      <c r="E941" s="161" t="str">
        <f t="shared" ca="1" si="116"/>
        <v/>
      </c>
      <c r="F941" s="8" t="str">
        <f t="shared" ca="1" si="117"/>
        <v/>
      </c>
      <c r="G941" s="1" t="str">
        <f t="shared" ca="1" si="118"/>
        <v/>
      </c>
      <c r="H941" s="1" t="str">
        <f t="shared" ca="1" si="119"/>
        <v/>
      </c>
    </row>
    <row r="942" spans="1:8">
      <c r="A942" s="8" t="str">
        <f t="shared" ca="1" si="112"/>
        <v/>
      </c>
      <c r="B942" s="8" t="str">
        <f t="shared" ca="1" si="113"/>
        <v/>
      </c>
      <c r="C942" s="8" t="str">
        <f t="shared" ca="1" si="114"/>
        <v/>
      </c>
      <c r="D942" s="276" t="str">
        <f t="shared" ca="1" si="115"/>
        <v/>
      </c>
      <c r="E942" s="161" t="str">
        <f t="shared" ca="1" si="116"/>
        <v/>
      </c>
      <c r="F942" s="8" t="str">
        <f t="shared" ca="1" si="117"/>
        <v/>
      </c>
      <c r="G942" s="1" t="str">
        <f t="shared" ca="1" si="118"/>
        <v/>
      </c>
      <c r="H942" s="1" t="str">
        <f t="shared" ca="1" si="119"/>
        <v/>
      </c>
    </row>
    <row r="943" spans="1:8">
      <c r="A943" s="8" t="str">
        <f t="shared" ca="1" si="112"/>
        <v/>
      </c>
      <c r="B943" s="8" t="str">
        <f t="shared" ca="1" si="113"/>
        <v/>
      </c>
      <c r="C943" s="8" t="str">
        <f t="shared" ca="1" si="114"/>
        <v/>
      </c>
      <c r="D943" s="276" t="str">
        <f t="shared" ca="1" si="115"/>
        <v/>
      </c>
      <c r="E943" s="161" t="str">
        <f t="shared" ca="1" si="116"/>
        <v/>
      </c>
      <c r="F943" s="8" t="str">
        <f t="shared" ca="1" si="117"/>
        <v/>
      </c>
      <c r="G943" s="1" t="str">
        <f t="shared" ca="1" si="118"/>
        <v/>
      </c>
      <c r="H943" s="1" t="str">
        <f t="shared" ca="1" si="119"/>
        <v/>
      </c>
    </row>
    <row r="944" spans="1:8">
      <c r="A944" s="8" t="str">
        <f t="shared" ca="1" si="112"/>
        <v/>
      </c>
      <c r="B944" s="8" t="str">
        <f t="shared" ca="1" si="113"/>
        <v/>
      </c>
      <c r="C944" s="8" t="str">
        <f t="shared" ca="1" si="114"/>
        <v/>
      </c>
      <c r="D944" s="276" t="str">
        <f t="shared" ca="1" si="115"/>
        <v/>
      </c>
      <c r="E944" s="161" t="str">
        <f t="shared" ca="1" si="116"/>
        <v/>
      </c>
      <c r="F944" s="8" t="str">
        <f t="shared" ca="1" si="117"/>
        <v/>
      </c>
      <c r="G944" s="1" t="str">
        <f t="shared" ca="1" si="118"/>
        <v/>
      </c>
      <c r="H944" s="1" t="str">
        <f t="shared" ca="1" si="119"/>
        <v/>
      </c>
    </row>
    <row r="945" spans="1:8">
      <c r="A945" s="8" t="str">
        <f t="shared" ca="1" si="112"/>
        <v/>
      </c>
      <c r="B945" s="8" t="str">
        <f t="shared" ca="1" si="113"/>
        <v/>
      </c>
      <c r="C945" s="8" t="str">
        <f t="shared" ca="1" si="114"/>
        <v/>
      </c>
      <c r="D945" s="276" t="str">
        <f t="shared" ca="1" si="115"/>
        <v/>
      </c>
      <c r="E945" s="161" t="str">
        <f t="shared" ca="1" si="116"/>
        <v/>
      </c>
      <c r="F945" s="8" t="str">
        <f t="shared" ca="1" si="117"/>
        <v/>
      </c>
      <c r="G945" s="1" t="str">
        <f t="shared" ca="1" si="118"/>
        <v/>
      </c>
      <c r="H945" s="1" t="str">
        <f t="shared" ca="1" si="119"/>
        <v/>
      </c>
    </row>
    <row r="946" spans="1:8">
      <c r="A946" s="8" t="str">
        <f t="shared" ca="1" si="112"/>
        <v/>
      </c>
      <c r="B946" s="8" t="str">
        <f t="shared" ca="1" si="113"/>
        <v/>
      </c>
      <c r="C946" s="8" t="str">
        <f t="shared" ca="1" si="114"/>
        <v/>
      </c>
      <c r="D946" s="276" t="str">
        <f t="shared" ca="1" si="115"/>
        <v/>
      </c>
      <c r="E946" s="161" t="str">
        <f t="shared" ca="1" si="116"/>
        <v/>
      </c>
      <c r="F946" s="8" t="str">
        <f t="shared" ca="1" si="117"/>
        <v/>
      </c>
      <c r="G946" s="1" t="str">
        <f t="shared" ca="1" si="118"/>
        <v/>
      </c>
      <c r="H946" s="1" t="str">
        <f t="shared" ca="1" si="119"/>
        <v/>
      </c>
    </row>
    <row r="947" spans="1:8">
      <c r="A947" s="8" t="str">
        <f t="shared" ca="1" si="112"/>
        <v/>
      </c>
      <c r="B947" s="8" t="str">
        <f t="shared" ca="1" si="113"/>
        <v/>
      </c>
      <c r="C947" s="8" t="str">
        <f t="shared" ca="1" si="114"/>
        <v/>
      </c>
      <c r="D947" s="276" t="str">
        <f t="shared" ca="1" si="115"/>
        <v/>
      </c>
      <c r="E947" s="161" t="str">
        <f t="shared" ca="1" si="116"/>
        <v/>
      </c>
      <c r="F947" s="8" t="str">
        <f t="shared" ca="1" si="117"/>
        <v/>
      </c>
      <c r="G947" s="1" t="str">
        <f t="shared" ca="1" si="118"/>
        <v/>
      </c>
      <c r="H947" s="1" t="str">
        <f t="shared" ca="1" si="119"/>
        <v/>
      </c>
    </row>
    <row r="948" spans="1:8">
      <c r="A948" s="8" t="str">
        <f t="shared" ca="1" si="112"/>
        <v/>
      </c>
      <c r="B948" s="8" t="str">
        <f t="shared" ca="1" si="113"/>
        <v/>
      </c>
      <c r="C948" s="8" t="str">
        <f t="shared" ca="1" si="114"/>
        <v/>
      </c>
      <c r="D948" s="276" t="str">
        <f t="shared" ca="1" si="115"/>
        <v/>
      </c>
      <c r="E948" s="161" t="str">
        <f t="shared" ca="1" si="116"/>
        <v/>
      </c>
      <c r="F948" s="8" t="str">
        <f t="shared" ca="1" si="117"/>
        <v/>
      </c>
      <c r="G948" s="1" t="str">
        <f t="shared" ca="1" si="118"/>
        <v/>
      </c>
      <c r="H948" s="1" t="str">
        <f t="shared" ca="1" si="119"/>
        <v/>
      </c>
    </row>
    <row r="949" spans="1:8">
      <c r="A949" s="8" t="str">
        <f t="shared" ca="1" si="112"/>
        <v/>
      </c>
      <c r="B949" s="8" t="str">
        <f t="shared" ca="1" si="113"/>
        <v/>
      </c>
      <c r="C949" s="8" t="str">
        <f t="shared" ca="1" si="114"/>
        <v/>
      </c>
      <c r="D949" s="276" t="str">
        <f t="shared" ca="1" si="115"/>
        <v/>
      </c>
      <c r="E949" s="161" t="str">
        <f t="shared" ca="1" si="116"/>
        <v/>
      </c>
      <c r="F949" s="8" t="str">
        <f t="shared" ca="1" si="117"/>
        <v/>
      </c>
      <c r="G949" s="1" t="str">
        <f t="shared" ca="1" si="118"/>
        <v/>
      </c>
      <c r="H949" s="1" t="str">
        <f t="shared" ca="1" si="119"/>
        <v/>
      </c>
    </row>
    <row r="950" spans="1:8">
      <c r="A950" s="8" t="str">
        <f t="shared" ca="1" si="112"/>
        <v/>
      </c>
      <c r="B950" s="8" t="str">
        <f t="shared" ca="1" si="113"/>
        <v/>
      </c>
      <c r="C950" s="8" t="str">
        <f t="shared" ca="1" si="114"/>
        <v/>
      </c>
      <c r="D950" s="276" t="str">
        <f t="shared" ca="1" si="115"/>
        <v/>
      </c>
      <c r="E950" s="161" t="str">
        <f t="shared" ca="1" si="116"/>
        <v/>
      </c>
      <c r="F950" s="8" t="str">
        <f t="shared" ca="1" si="117"/>
        <v/>
      </c>
      <c r="G950" s="1" t="str">
        <f t="shared" ca="1" si="118"/>
        <v/>
      </c>
      <c r="H950" s="1" t="str">
        <f t="shared" ca="1" si="119"/>
        <v/>
      </c>
    </row>
    <row r="951" spans="1:8">
      <c r="A951" s="8" t="str">
        <f t="shared" ca="1" si="112"/>
        <v/>
      </c>
      <c r="B951" s="8" t="str">
        <f t="shared" ca="1" si="113"/>
        <v/>
      </c>
      <c r="C951" s="8" t="str">
        <f t="shared" ca="1" si="114"/>
        <v/>
      </c>
      <c r="D951" s="276" t="str">
        <f t="shared" ca="1" si="115"/>
        <v/>
      </c>
      <c r="E951" s="161" t="str">
        <f t="shared" ca="1" si="116"/>
        <v/>
      </c>
      <c r="F951" s="8" t="str">
        <f t="shared" ca="1" si="117"/>
        <v/>
      </c>
      <c r="G951" s="1" t="str">
        <f t="shared" ca="1" si="118"/>
        <v/>
      </c>
      <c r="H951" s="1" t="str">
        <f t="shared" ca="1" si="119"/>
        <v/>
      </c>
    </row>
    <row r="952" spans="1:8">
      <c r="A952" s="8" t="str">
        <f t="shared" ca="1" si="112"/>
        <v/>
      </c>
      <c r="B952" s="8" t="str">
        <f t="shared" ca="1" si="113"/>
        <v/>
      </c>
      <c r="C952" s="8" t="str">
        <f t="shared" ca="1" si="114"/>
        <v/>
      </c>
      <c r="D952" s="276" t="str">
        <f t="shared" ca="1" si="115"/>
        <v/>
      </c>
      <c r="E952" s="161" t="str">
        <f t="shared" ca="1" si="116"/>
        <v/>
      </c>
      <c r="F952" s="8" t="str">
        <f t="shared" ca="1" si="117"/>
        <v/>
      </c>
      <c r="G952" s="1" t="str">
        <f t="shared" ca="1" si="118"/>
        <v/>
      </c>
      <c r="H952" s="1" t="str">
        <f t="shared" ca="1" si="119"/>
        <v/>
      </c>
    </row>
    <row r="953" spans="1:8">
      <c r="A953" s="8" t="str">
        <f t="shared" ca="1" si="112"/>
        <v/>
      </c>
      <c r="B953" s="8" t="str">
        <f t="shared" ca="1" si="113"/>
        <v/>
      </c>
      <c r="C953" s="8" t="str">
        <f t="shared" ca="1" si="114"/>
        <v/>
      </c>
      <c r="D953" s="276" t="str">
        <f t="shared" ca="1" si="115"/>
        <v/>
      </c>
      <c r="E953" s="161" t="str">
        <f t="shared" ca="1" si="116"/>
        <v/>
      </c>
      <c r="F953" s="8" t="str">
        <f t="shared" ca="1" si="117"/>
        <v/>
      </c>
      <c r="G953" s="1" t="str">
        <f t="shared" ca="1" si="118"/>
        <v/>
      </c>
      <c r="H953" s="1" t="str">
        <f t="shared" ca="1" si="119"/>
        <v/>
      </c>
    </row>
    <row r="954" spans="1:8">
      <c r="A954" s="8" t="str">
        <f t="shared" ca="1" si="112"/>
        <v/>
      </c>
      <c r="B954" s="8" t="str">
        <f t="shared" ca="1" si="113"/>
        <v/>
      </c>
      <c r="C954" s="8" t="str">
        <f t="shared" ca="1" si="114"/>
        <v/>
      </c>
      <c r="D954" s="276" t="str">
        <f t="shared" ca="1" si="115"/>
        <v/>
      </c>
      <c r="E954" s="161" t="str">
        <f t="shared" ca="1" si="116"/>
        <v/>
      </c>
      <c r="F954" s="8" t="str">
        <f t="shared" ca="1" si="117"/>
        <v/>
      </c>
      <c r="G954" s="1" t="str">
        <f t="shared" ca="1" si="118"/>
        <v/>
      </c>
      <c r="H954" s="1" t="str">
        <f t="shared" ca="1" si="119"/>
        <v/>
      </c>
    </row>
    <row r="955" spans="1:8">
      <c r="A955" s="8" t="str">
        <f t="shared" ca="1" si="112"/>
        <v/>
      </c>
      <c r="B955" s="8" t="str">
        <f t="shared" ca="1" si="113"/>
        <v/>
      </c>
      <c r="C955" s="8" t="str">
        <f t="shared" ca="1" si="114"/>
        <v/>
      </c>
      <c r="D955" s="276" t="str">
        <f t="shared" ca="1" si="115"/>
        <v/>
      </c>
      <c r="E955" s="161" t="str">
        <f t="shared" ca="1" si="116"/>
        <v/>
      </c>
      <c r="F955" s="8" t="str">
        <f t="shared" ca="1" si="117"/>
        <v/>
      </c>
      <c r="G955" s="1" t="str">
        <f t="shared" ca="1" si="118"/>
        <v/>
      </c>
      <c r="H955" s="1" t="str">
        <f t="shared" ca="1" si="119"/>
        <v/>
      </c>
    </row>
    <row r="956" spans="1:8">
      <c r="A956" s="8" t="str">
        <f t="shared" ca="1" si="112"/>
        <v/>
      </c>
      <c r="B956" s="8" t="str">
        <f t="shared" ca="1" si="113"/>
        <v/>
      </c>
      <c r="C956" s="8" t="str">
        <f t="shared" ca="1" si="114"/>
        <v/>
      </c>
      <c r="D956" s="276" t="str">
        <f t="shared" ca="1" si="115"/>
        <v/>
      </c>
      <c r="E956" s="161" t="str">
        <f t="shared" ca="1" si="116"/>
        <v/>
      </c>
      <c r="F956" s="8" t="str">
        <f t="shared" ca="1" si="117"/>
        <v/>
      </c>
      <c r="G956" s="1" t="str">
        <f t="shared" ca="1" si="118"/>
        <v/>
      </c>
      <c r="H956" s="1" t="str">
        <f t="shared" ca="1" si="119"/>
        <v/>
      </c>
    </row>
    <row r="957" spans="1:8">
      <c r="A957" s="8" t="str">
        <f t="shared" ca="1" si="112"/>
        <v/>
      </c>
      <c r="B957" s="8" t="str">
        <f t="shared" ca="1" si="113"/>
        <v/>
      </c>
      <c r="C957" s="8" t="str">
        <f t="shared" ca="1" si="114"/>
        <v/>
      </c>
      <c r="D957" s="276" t="str">
        <f t="shared" ca="1" si="115"/>
        <v/>
      </c>
      <c r="E957" s="161" t="str">
        <f t="shared" ca="1" si="116"/>
        <v/>
      </c>
      <c r="F957" s="8" t="str">
        <f t="shared" ca="1" si="117"/>
        <v/>
      </c>
      <c r="G957" s="1" t="str">
        <f t="shared" ca="1" si="118"/>
        <v/>
      </c>
      <c r="H957" s="1" t="str">
        <f t="shared" ca="1" si="119"/>
        <v/>
      </c>
    </row>
    <row r="958" spans="1:8">
      <c r="A958" s="8" t="str">
        <f t="shared" ca="1" si="112"/>
        <v/>
      </c>
      <c r="B958" s="8" t="str">
        <f t="shared" ca="1" si="113"/>
        <v/>
      </c>
      <c r="C958" s="8" t="str">
        <f t="shared" ca="1" si="114"/>
        <v/>
      </c>
      <c r="D958" s="276" t="str">
        <f t="shared" ca="1" si="115"/>
        <v/>
      </c>
      <c r="E958" s="161" t="str">
        <f t="shared" ca="1" si="116"/>
        <v/>
      </c>
      <c r="F958" s="8" t="str">
        <f t="shared" ca="1" si="117"/>
        <v/>
      </c>
      <c r="G958" s="1" t="str">
        <f t="shared" ca="1" si="118"/>
        <v/>
      </c>
      <c r="H958" s="1" t="str">
        <f t="shared" ca="1" si="119"/>
        <v/>
      </c>
    </row>
    <row r="959" spans="1:8">
      <c r="A959" s="8" t="str">
        <f t="shared" ca="1" si="112"/>
        <v/>
      </c>
      <c r="B959" s="8" t="str">
        <f t="shared" ca="1" si="113"/>
        <v/>
      </c>
      <c r="C959" s="8" t="str">
        <f t="shared" ca="1" si="114"/>
        <v/>
      </c>
      <c r="D959" s="276" t="str">
        <f t="shared" ca="1" si="115"/>
        <v/>
      </c>
      <c r="E959" s="161" t="str">
        <f t="shared" ca="1" si="116"/>
        <v/>
      </c>
      <c r="F959" s="8" t="str">
        <f t="shared" ca="1" si="117"/>
        <v/>
      </c>
      <c r="G959" s="1" t="str">
        <f t="shared" ca="1" si="118"/>
        <v/>
      </c>
      <c r="H959" s="1" t="str">
        <f t="shared" ca="1" si="119"/>
        <v/>
      </c>
    </row>
    <row r="960" spans="1:8">
      <c r="A960" s="8" t="str">
        <f t="shared" ca="1" si="112"/>
        <v/>
      </c>
      <c r="B960" s="8" t="str">
        <f t="shared" ca="1" si="113"/>
        <v/>
      </c>
      <c r="C960" s="8" t="str">
        <f t="shared" ca="1" si="114"/>
        <v/>
      </c>
      <c r="D960" s="276" t="str">
        <f t="shared" ca="1" si="115"/>
        <v/>
      </c>
      <c r="E960" s="161" t="str">
        <f t="shared" ca="1" si="116"/>
        <v/>
      </c>
      <c r="F960" s="8" t="str">
        <f t="shared" ca="1" si="117"/>
        <v/>
      </c>
      <c r="G960" s="1" t="str">
        <f t="shared" ca="1" si="118"/>
        <v/>
      </c>
      <c r="H960" s="1" t="str">
        <f t="shared" ca="1" si="119"/>
        <v/>
      </c>
    </row>
    <row r="961" spans="1:8">
      <c r="A961" s="8" t="str">
        <f t="shared" ca="1" si="112"/>
        <v/>
      </c>
      <c r="B961" s="8" t="str">
        <f t="shared" ca="1" si="113"/>
        <v/>
      </c>
      <c r="C961" s="8" t="str">
        <f t="shared" ca="1" si="114"/>
        <v/>
      </c>
      <c r="D961" s="276" t="str">
        <f t="shared" ca="1" si="115"/>
        <v/>
      </c>
      <c r="E961" s="161" t="str">
        <f t="shared" ca="1" si="116"/>
        <v/>
      </c>
      <c r="F961" s="8" t="str">
        <f t="shared" ca="1" si="117"/>
        <v/>
      </c>
      <c r="G961" s="1" t="str">
        <f t="shared" ca="1" si="118"/>
        <v/>
      </c>
      <c r="H961" s="1" t="str">
        <f t="shared" ca="1" si="119"/>
        <v/>
      </c>
    </row>
    <row r="962" spans="1:8">
      <c r="A962" s="8" t="str">
        <f t="shared" ca="1" si="112"/>
        <v/>
      </c>
      <c r="B962" s="8" t="str">
        <f t="shared" ca="1" si="113"/>
        <v/>
      </c>
      <c r="C962" s="8" t="str">
        <f t="shared" ca="1" si="114"/>
        <v/>
      </c>
      <c r="D962" s="276" t="str">
        <f t="shared" ca="1" si="115"/>
        <v/>
      </c>
      <c r="E962" s="161" t="str">
        <f t="shared" ca="1" si="116"/>
        <v/>
      </c>
      <c r="F962" s="8" t="str">
        <f t="shared" ca="1" si="117"/>
        <v/>
      </c>
      <c r="G962" s="1" t="str">
        <f t="shared" ca="1" si="118"/>
        <v/>
      </c>
      <c r="H962" s="1" t="str">
        <f t="shared" ca="1" si="119"/>
        <v/>
      </c>
    </row>
    <row r="963" spans="1:8">
      <c r="A963" s="8" t="str">
        <f t="shared" ca="1" si="112"/>
        <v/>
      </c>
      <c r="B963" s="8" t="str">
        <f t="shared" ca="1" si="113"/>
        <v/>
      </c>
      <c r="C963" s="8" t="str">
        <f t="shared" ca="1" si="114"/>
        <v/>
      </c>
      <c r="D963" s="276" t="str">
        <f t="shared" ca="1" si="115"/>
        <v/>
      </c>
      <c r="E963" s="161" t="str">
        <f t="shared" ca="1" si="116"/>
        <v/>
      </c>
      <c r="F963" s="8" t="str">
        <f t="shared" ca="1" si="117"/>
        <v/>
      </c>
      <c r="G963" s="1" t="str">
        <f t="shared" ca="1" si="118"/>
        <v/>
      </c>
      <c r="H963" s="1" t="str">
        <f t="shared" ca="1" si="119"/>
        <v/>
      </c>
    </row>
    <row r="964" spans="1:8">
      <c r="A964" s="8" t="str">
        <f t="shared" ca="1" si="112"/>
        <v/>
      </c>
      <c r="B964" s="8" t="str">
        <f t="shared" ca="1" si="113"/>
        <v/>
      </c>
      <c r="C964" s="8" t="str">
        <f t="shared" ca="1" si="114"/>
        <v/>
      </c>
      <c r="D964" s="276" t="str">
        <f t="shared" ca="1" si="115"/>
        <v/>
      </c>
      <c r="E964" s="161" t="str">
        <f t="shared" ca="1" si="116"/>
        <v/>
      </c>
      <c r="F964" s="8" t="str">
        <f t="shared" ca="1" si="117"/>
        <v/>
      </c>
      <c r="G964" s="1" t="str">
        <f t="shared" ca="1" si="118"/>
        <v/>
      </c>
      <c r="H964" s="1" t="str">
        <f t="shared" ca="1" si="119"/>
        <v/>
      </c>
    </row>
    <row r="965" spans="1:8">
      <c r="A965" s="8" t="str">
        <f t="shared" ca="1" si="112"/>
        <v/>
      </c>
      <c r="B965" s="8" t="str">
        <f t="shared" ca="1" si="113"/>
        <v/>
      </c>
      <c r="C965" s="8" t="str">
        <f t="shared" ca="1" si="114"/>
        <v/>
      </c>
      <c r="D965" s="276" t="str">
        <f t="shared" ca="1" si="115"/>
        <v/>
      </c>
      <c r="E965" s="161" t="str">
        <f t="shared" ca="1" si="116"/>
        <v/>
      </c>
      <c r="F965" s="8" t="str">
        <f t="shared" ca="1" si="117"/>
        <v/>
      </c>
      <c r="G965" s="1" t="str">
        <f t="shared" ca="1" si="118"/>
        <v/>
      </c>
      <c r="H965" s="1" t="str">
        <f t="shared" ca="1" si="119"/>
        <v/>
      </c>
    </row>
    <row r="966" spans="1:8">
      <c r="A966" s="8" t="str">
        <f t="shared" ca="1" si="112"/>
        <v/>
      </c>
      <c r="B966" s="8" t="str">
        <f t="shared" ca="1" si="113"/>
        <v/>
      </c>
      <c r="C966" s="8" t="str">
        <f t="shared" ca="1" si="114"/>
        <v/>
      </c>
      <c r="D966" s="276" t="str">
        <f t="shared" ca="1" si="115"/>
        <v/>
      </c>
      <c r="E966" s="161" t="str">
        <f t="shared" ca="1" si="116"/>
        <v/>
      </c>
      <c r="F966" s="8" t="str">
        <f t="shared" ca="1" si="117"/>
        <v/>
      </c>
      <c r="G966" s="1" t="str">
        <f t="shared" ca="1" si="118"/>
        <v/>
      </c>
      <c r="H966" s="1" t="str">
        <f t="shared" ca="1" si="119"/>
        <v/>
      </c>
    </row>
    <row r="967" spans="1:8">
      <c r="A967" s="8" t="str">
        <f t="shared" ca="1" si="112"/>
        <v/>
      </c>
      <c r="B967" s="8" t="str">
        <f t="shared" ca="1" si="113"/>
        <v/>
      </c>
      <c r="C967" s="8" t="str">
        <f t="shared" ca="1" si="114"/>
        <v/>
      </c>
      <c r="D967" s="276" t="str">
        <f t="shared" ca="1" si="115"/>
        <v/>
      </c>
      <c r="E967" s="161" t="str">
        <f t="shared" ca="1" si="116"/>
        <v/>
      </c>
      <c r="F967" s="8" t="str">
        <f t="shared" ca="1" si="117"/>
        <v/>
      </c>
      <c r="G967" s="1" t="str">
        <f t="shared" ca="1" si="118"/>
        <v/>
      </c>
      <c r="H967" s="1" t="str">
        <f t="shared" ca="1" si="119"/>
        <v/>
      </c>
    </row>
    <row r="968" spans="1:8">
      <c r="A968" s="8" t="str">
        <f t="shared" ref="A968:A1031" ca="1" si="120">IFERROR(INDIRECT("'Прайс-лист общий'!A"&amp;$G968,TRUE),"")</f>
        <v/>
      </c>
      <c r="B968" s="8" t="str">
        <f t="shared" ref="B968:B1031" ca="1" si="121">IFERROR(INDIRECT("'Прайс-лист общий'!B"&amp;$G968,TRUE),"")</f>
        <v/>
      </c>
      <c r="C968" s="8" t="str">
        <f t="shared" ref="C968:C1031" ca="1" si="122">IFERROR(INDIRECT("'Прайс-лист общий'!p"&amp;$G968,TRUE),"")</f>
        <v/>
      </c>
      <c r="D968" s="276" t="str">
        <f t="shared" ref="D968:D1031" ca="1" si="123">IFERROR(INDIRECT("'Прайс-лист общий'!q"&amp;$G968,TRUE),"")</f>
        <v/>
      </c>
      <c r="E968" s="161" t="str">
        <f t="shared" ref="E968:E1031" ca="1" si="124">IFERROR(INDIRECT("'Прайс-лист общий'!r"&amp;$G968,TRUE),"")</f>
        <v/>
      </c>
      <c r="F968" s="8" t="str">
        <f t="shared" ref="F968:F1031" ca="1" si="125">IFERROR(INDIRECT("'Прайс-лист общий'!f"&amp;$G968,TRUE)*D968,"")</f>
        <v/>
      </c>
      <c r="G968" s="1" t="str">
        <f t="shared" ref="G968:G1031" ca="1" si="126">IFERROR(SMALL(H:H,ROW(H962)),"")</f>
        <v/>
      </c>
      <c r="H968" s="1" t="str">
        <f t="shared" ref="H968:H1031" ca="1" si="127">IF(INDIRECT("'Прайс-лист общий'!q"&amp;ROW(H969),TRUE)&gt;0,ROW(H969),"")</f>
        <v/>
      </c>
    </row>
    <row r="969" spans="1:8">
      <c r="A969" s="8" t="str">
        <f t="shared" ca="1" si="120"/>
        <v/>
      </c>
      <c r="B969" s="8" t="str">
        <f t="shared" ca="1" si="121"/>
        <v/>
      </c>
      <c r="C969" s="8" t="str">
        <f t="shared" ca="1" si="122"/>
        <v/>
      </c>
      <c r="D969" s="276" t="str">
        <f t="shared" ca="1" si="123"/>
        <v/>
      </c>
      <c r="E969" s="161" t="str">
        <f t="shared" ca="1" si="124"/>
        <v/>
      </c>
      <c r="F969" s="8" t="str">
        <f t="shared" ca="1" si="125"/>
        <v/>
      </c>
      <c r="G969" s="1" t="str">
        <f t="shared" ca="1" si="126"/>
        <v/>
      </c>
      <c r="H969" s="1" t="str">
        <f t="shared" ca="1" si="127"/>
        <v/>
      </c>
    </row>
    <row r="970" spans="1:8">
      <c r="A970" s="8" t="str">
        <f t="shared" ca="1" si="120"/>
        <v/>
      </c>
      <c r="B970" s="8" t="str">
        <f t="shared" ca="1" si="121"/>
        <v/>
      </c>
      <c r="C970" s="8" t="str">
        <f t="shared" ca="1" si="122"/>
        <v/>
      </c>
      <c r="D970" s="276" t="str">
        <f t="shared" ca="1" si="123"/>
        <v/>
      </c>
      <c r="E970" s="161" t="str">
        <f t="shared" ca="1" si="124"/>
        <v/>
      </c>
      <c r="F970" s="8" t="str">
        <f t="shared" ca="1" si="125"/>
        <v/>
      </c>
      <c r="G970" s="1" t="str">
        <f t="shared" ca="1" si="126"/>
        <v/>
      </c>
      <c r="H970" s="1" t="str">
        <f t="shared" ca="1" si="127"/>
        <v/>
      </c>
    </row>
    <row r="971" spans="1:8">
      <c r="A971" s="8" t="str">
        <f t="shared" ca="1" si="120"/>
        <v/>
      </c>
      <c r="B971" s="8" t="str">
        <f t="shared" ca="1" si="121"/>
        <v/>
      </c>
      <c r="C971" s="8" t="str">
        <f t="shared" ca="1" si="122"/>
        <v/>
      </c>
      <c r="D971" s="276" t="str">
        <f t="shared" ca="1" si="123"/>
        <v/>
      </c>
      <c r="E971" s="161" t="str">
        <f t="shared" ca="1" si="124"/>
        <v/>
      </c>
      <c r="F971" s="8" t="str">
        <f t="shared" ca="1" si="125"/>
        <v/>
      </c>
      <c r="G971" s="1" t="str">
        <f t="shared" ca="1" si="126"/>
        <v/>
      </c>
      <c r="H971" s="1" t="str">
        <f t="shared" ca="1" si="127"/>
        <v/>
      </c>
    </row>
    <row r="972" spans="1:8">
      <c r="A972" s="8" t="str">
        <f t="shared" ca="1" si="120"/>
        <v/>
      </c>
      <c r="B972" s="8" t="str">
        <f t="shared" ca="1" si="121"/>
        <v/>
      </c>
      <c r="C972" s="8" t="str">
        <f t="shared" ca="1" si="122"/>
        <v/>
      </c>
      <c r="D972" s="276" t="str">
        <f t="shared" ca="1" si="123"/>
        <v/>
      </c>
      <c r="E972" s="161" t="str">
        <f t="shared" ca="1" si="124"/>
        <v/>
      </c>
      <c r="F972" s="8" t="str">
        <f t="shared" ca="1" si="125"/>
        <v/>
      </c>
      <c r="G972" s="1" t="str">
        <f t="shared" ca="1" si="126"/>
        <v/>
      </c>
      <c r="H972" s="1" t="str">
        <f t="shared" ca="1" si="127"/>
        <v/>
      </c>
    </row>
    <row r="973" spans="1:8">
      <c r="A973" s="8" t="str">
        <f t="shared" ca="1" si="120"/>
        <v/>
      </c>
      <c r="B973" s="8" t="str">
        <f t="shared" ca="1" si="121"/>
        <v/>
      </c>
      <c r="C973" s="8" t="str">
        <f t="shared" ca="1" si="122"/>
        <v/>
      </c>
      <c r="D973" s="276" t="str">
        <f t="shared" ca="1" si="123"/>
        <v/>
      </c>
      <c r="E973" s="161" t="str">
        <f t="shared" ca="1" si="124"/>
        <v/>
      </c>
      <c r="F973" s="8" t="str">
        <f t="shared" ca="1" si="125"/>
        <v/>
      </c>
      <c r="G973" s="1" t="str">
        <f t="shared" ca="1" si="126"/>
        <v/>
      </c>
      <c r="H973" s="1" t="str">
        <f t="shared" ca="1" si="127"/>
        <v/>
      </c>
    </row>
    <row r="974" spans="1:8">
      <c r="A974" s="8" t="str">
        <f t="shared" ca="1" si="120"/>
        <v/>
      </c>
      <c r="B974" s="8" t="str">
        <f t="shared" ca="1" si="121"/>
        <v/>
      </c>
      <c r="C974" s="8" t="str">
        <f t="shared" ca="1" si="122"/>
        <v/>
      </c>
      <c r="D974" s="276" t="str">
        <f t="shared" ca="1" si="123"/>
        <v/>
      </c>
      <c r="E974" s="161" t="str">
        <f t="shared" ca="1" si="124"/>
        <v/>
      </c>
      <c r="F974" s="8" t="str">
        <f t="shared" ca="1" si="125"/>
        <v/>
      </c>
      <c r="G974" s="1" t="str">
        <f t="shared" ca="1" si="126"/>
        <v/>
      </c>
      <c r="H974" s="1" t="str">
        <f t="shared" ca="1" si="127"/>
        <v/>
      </c>
    </row>
    <row r="975" spans="1:8">
      <c r="A975" s="8" t="str">
        <f t="shared" ca="1" si="120"/>
        <v/>
      </c>
      <c r="B975" s="8" t="str">
        <f t="shared" ca="1" si="121"/>
        <v/>
      </c>
      <c r="C975" s="8" t="str">
        <f t="shared" ca="1" si="122"/>
        <v/>
      </c>
      <c r="D975" s="276" t="str">
        <f t="shared" ca="1" si="123"/>
        <v/>
      </c>
      <c r="E975" s="161" t="str">
        <f t="shared" ca="1" si="124"/>
        <v/>
      </c>
      <c r="F975" s="8" t="str">
        <f t="shared" ca="1" si="125"/>
        <v/>
      </c>
      <c r="G975" s="1" t="str">
        <f t="shared" ca="1" si="126"/>
        <v/>
      </c>
      <c r="H975" s="1" t="str">
        <f t="shared" ca="1" si="127"/>
        <v/>
      </c>
    </row>
    <row r="976" spans="1:8">
      <c r="A976" s="8" t="str">
        <f t="shared" ca="1" si="120"/>
        <v/>
      </c>
      <c r="B976" s="8" t="str">
        <f t="shared" ca="1" si="121"/>
        <v/>
      </c>
      <c r="C976" s="8" t="str">
        <f t="shared" ca="1" si="122"/>
        <v/>
      </c>
      <c r="D976" s="276" t="str">
        <f t="shared" ca="1" si="123"/>
        <v/>
      </c>
      <c r="E976" s="161" t="str">
        <f t="shared" ca="1" si="124"/>
        <v/>
      </c>
      <c r="F976" s="8" t="str">
        <f t="shared" ca="1" si="125"/>
        <v/>
      </c>
      <c r="G976" s="1" t="str">
        <f t="shared" ca="1" si="126"/>
        <v/>
      </c>
      <c r="H976" s="1" t="str">
        <f t="shared" ca="1" si="127"/>
        <v/>
      </c>
    </row>
    <row r="977" spans="1:8">
      <c r="A977" s="8" t="str">
        <f t="shared" ca="1" si="120"/>
        <v/>
      </c>
      <c r="B977" s="8" t="str">
        <f t="shared" ca="1" si="121"/>
        <v/>
      </c>
      <c r="C977" s="8" t="str">
        <f t="shared" ca="1" si="122"/>
        <v/>
      </c>
      <c r="D977" s="276" t="str">
        <f t="shared" ca="1" si="123"/>
        <v/>
      </c>
      <c r="E977" s="161" t="str">
        <f t="shared" ca="1" si="124"/>
        <v/>
      </c>
      <c r="F977" s="8" t="str">
        <f t="shared" ca="1" si="125"/>
        <v/>
      </c>
      <c r="G977" s="1" t="str">
        <f t="shared" ca="1" si="126"/>
        <v/>
      </c>
      <c r="H977" s="1" t="str">
        <f t="shared" ca="1" si="127"/>
        <v/>
      </c>
    </row>
    <row r="978" spans="1:8">
      <c r="A978" s="8" t="str">
        <f t="shared" ca="1" si="120"/>
        <v/>
      </c>
      <c r="B978" s="8" t="str">
        <f t="shared" ca="1" si="121"/>
        <v/>
      </c>
      <c r="C978" s="8" t="str">
        <f t="shared" ca="1" si="122"/>
        <v/>
      </c>
      <c r="D978" s="276" t="str">
        <f t="shared" ca="1" si="123"/>
        <v/>
      </c>
      <c r="E978" s="161" t="str">
        <f t="shared" ca="1" si="124"/>
        <v/>
      </c>
      <c r="F978" s="8" t="str">
        <f t="shared" ca="1" si="125"/>
        <v/>
      </c>
      <c r="G978" s="1" t="str">
        <f t="shared" ca="1" si="126"/>
        <v/>
      </c>
      <c r="H978" s="1" t="str">
        <f t="shared" ca="1" si="127"/>
        <v/>
      </c>
    </row>
    <row r="979" spans="1:8">
      <c r="A979" s="8" t="str">
        <f t="shared" ca="1" si="120"/>
        <v/>
      </c>
      <c r="B979" s="8" t="str">
        <f t="shared" ca="1" si="121"/>
        <v/>
      </c>
      <c r="C979" s="8" t="str">
        <f t="shared" ca="1" si="122"/>
        <v/>
      </c>
      <c r="D979" s="276" t="str">
        <f t="shared" ca="1" si="123"/>
        <v/>
      </c>
      <c r="E979" s="161" t="str">
        <f t="shared" ca="1" si="124"/>
        <v/>
      </c>
      <c r="F979" s="8" t="str">
        <f t="shared" ca="1" si="125"/>
        <v/>
      </c>
      <c r="G979" s="1" t="str">
        <f t="shared" ca="1" si="126"/>
        <v/>
      </c>
      <c r="H979" s="1" t="str">
        <f t="shared" ca="1" si="127"/>
        <v/>
      </c>
    </row>
    <row r="980" spans="1:8">
      <c r="A980" s="8" t="str">
        <f t="shared" ca="1" si="120"/>
        <v/>
      </c>
      <c r="B980" s="8" t="str">
        <f t="shared" ca="1" si="121"/>
        <v/>
      </c>
      <c r="C980" s="8" t="str">
        <f t="shared" ca="1" si="122"/>
        <v/>
      </c>
      <c r="D980" s="276" t="str">
        <f t="shared" ca="1" si="123"/>
        <v/>
      </c>
      <c r="E980" s="161" t="str">
        <f t="shared" ca="1" si="124"/>
        <v/>
      </c>
      <c r="F980" s="8" t="str">
        <f t="shared" ca="1" si="125"/>
        <v/>
      </c>
      <c r="G980" s="1" t="str">
        <f t="shared" ca="1" si="126"/>
        <v/>
      </c>
      <c r="H980" s="1" t="str">
        <f t="shared" ca="1" si="127"/>
        <v/>
      </c>
    </row>
    <row r="981" spans="1:8">
      <c r="A981" s="8" t="str">
        <f t="shared" ca="1" si="120"/>
        <v/>
      </c>
      <c r="B981" s="8" t="str">
        <f t="shared" ca="1" si="121"/>
        <v/>
      </c>
      <c r="C981" s="8" t="str">
        <f t="shared" ca="1" si="122"/>
        <v/>
      </c>
      <c r="D981" s="276" t="str">
        <f t="shared" ca="1" si="123"/>
        <v/>
      </c>
      <c r="E981" s="161" t="str">
        <f t="shared" ca="1" si="124"/>
        <v/>
      </c>
      <c r="F981" s="8" t="str">
        <f t="shared" ca="1" si="125"/>
        <v/>
      </c>
      <c r="G981" s="1" t="str">
        <f t="shared" ca="1" si="126"/>
        <v/>
      </c>
      <c r="H981" s="1" t="str">
        <f t="shared" ca="1" si="127"/>
        <v/>
      </c>
    </row>
    <row r="982" spans="1:8">
      <c r="A982" s="8" t="str">
        <f t="shared" ca="1" si="120"/>
        <v/>
      </c>
      <c r="B982" s="8" t="str">
        <f t="shared" ca="1" si="121"/>
        <v/>
      </c>
      <c r="C982" s="8" t="str">
        <f t="shared" ca="1" si="122"/>
        <v/>
      </c>
      <c r="D982" s="276" t="str">
        <f t="shared" ca="1" si="123"/>
        <v/>
      </c>
      <c r="E982" s="161" t="str">
        <f t="shared" ca="1" si="124"/>
        <v/>
      </c>
      <c r="F982" s="8" t="str">
        <f t="shared" ca="1" si="125"/>
        <v/>
      </c>
      <c r="G982" s="1" t="str">
        <f t="shared" ca="1" si="126"/>
        <v/>
      </c>
      <c r="H982" s="1" t="str">
        <f t="shared" ca="1" si="127"/>
        <v/>
      </c>
    </row>
    <row r="983" spans="1:8">
      <c r="A983" s="8" t="str">
        <f t="shared" ca="1" si="120"/>
        <v/>
      </c>
      <c r="B983" s="8" t="str">
        <f t="shared" ca="1" si="121"/>
        <v/>
      </c>
      <c r="C983" s="8" t="str">
        <f t="shared" ca="1" si="122"/>
        <v/>
      </c>
      <c r="D983" s="276" t="str">
        <f t="shared" ca="1" si="123"/>
        <v/>
      </c>
      <c r="E983" s="161" t="str">
        <f t="shared" ca="1" si="124"/>
        <v/>
      </c>
      <c r="F983" s="8" t="str">
        <f t="shared" ca="1" si="125"/>
        <v/>
      </c>
      <c r="G983" s="1" t="str">
        <f t="shared" ca="1" si="126"/>
        <v/>
      </c>
      <c r="H983" s="1" t="str">
        <f t="shared" ca="1" si="127"/>
        <v/>
      </c>
    </row>
    <row r="984" spans="1:8">
      <c r="A984" s="8" t="str">
        <f t="shared" ca="1" si="120"/>
        <v/>
      </c>
      <c r="B984" s="8" t="str">
        <f t="shared" ca="1" si="121"/>
        <v/>
      </c>
      <c r="C984" s="8" t="str">
        <f t="shared" ca="1" si="122"/>
        <v/>
      </c>
      <c r="D984" s="276" t="str">
        <f t="shared" ca="1" si="123"/>
        <v/>
      </c>
      <c r="E984" s="161" t="str">
        <f t="shared" ca="1" si="124"/>
        <v/>
      </c>
      <c r="F984" s="8" t="str">
        <f t="shared" ca="1" si="125"/>
        <v/>
      </c>
      <c r="G984" s="1" t="str">
        <f t="shared" ca="1" si="126"/>
        <v/>
      </c>
      <c r="H984" s="1" t="str">
        <f t="shared" ca="1" si="127"/>
        <v/>
      </c>
    </row>
    <row r="985" spans="1:8">
      <c r="A985" s="8" t="str">
        <f t="shared" ca="1" si="120"/>
        <v/>
      </c>
      <c r="B985" s="8" t="str">
        <f t="shared" ca="1" si="121"/>
        <v/>
      </c>
      <c r="C985" s="8" t="str">
        <f t="shared" ca="1" si="122"/>
        <v/>
      </c>
      <c r="D985" s="276" t="str">
        <f t="shared" ca="1" si="123"/>
        <v/>
      </c>
      <c r="E985" s="161" t="str">
        <f t="shared" ca="1" si="124"/>
        <v/>
      </c>
      <c r="F985" s="8" t="str">
        <f t="shared" ca="1" si="125"/>
        <v/>
      </c>
      <c r="G985" s="1" t="str">
        <f t="shared" ca="1" si="126"/>
        <v/>
      </c>
      <c r="H985" s="1" t="str">
        <f t="shared" ca="1" si="127"/>
        <v/>
      </c>
    </row>
    <row r="986" spans="1:8">
      <c r="A986" s="8" t="str">
        <f t="shared" ca="1" si="120"/>
        <v/>
      </c>
      <c r="B986" s="8" t="str">
        <f t="shared" ca="1" si="121"/>
        <v/>
      </c>
      <c r="C986" s="8" t="str">
        <f t="shared" ca="1" si="122"/>
        <v/>
      </c>
      <c r="D986" s="276" t="str">
        <f t="shared" ca="1" si="123"/>
        <v/>
      </c>
      <c r="E986" s="161" t="str">
        <f t="shared" ca="1" si="124"/>
        <v/>
      </c>
      <c r="F986" s="8" t="str">
        <f t="shared" ca="1" si="125"/>
        <v/>
      </c>
      <c r="G986" s="1" t="str">
        <f t="shared" ca="1" si="126"/>
        <v/>
      </c>
      <c r="H986" s="1" t="str">
        <f t="shared" ca="1" si="127"/>
        <v/>
      </c>
    </row>
    <row r="987" spans="1:8">
      <c r="A987" s="8" t="str">
        <f t="shared" ca="1" si="120"/>
        <v/>
      </c>
      <c r="B987" s="8" t="str">
        <f t="shared" ca="1" si="121"/>
        <v/>
      </c>
      <c r="C987" s="8" t="str">
        <f t="shared" ca="1" si="122"/>
        <v/>
      </c>
      <c r="D987" s="276" t="str">
        <f t="shared" ca="1" si="123"/>
        <v/>
      </c>
      <c r="E987" s="161" t="str">
        <f t="shared" ca="1" si="124"/>
        <v/>
      </c>
      <c r="F987" s="8" t="str">
        <f t="shared" ca="1" si="125"/>
        <v/>
      </c>
      <c r="G987" s="1" t="str">
        <f t="shared" ca="1" si="126"/>
        <v/>
      </c>
      <c r="H987" s="1" t="str">
        <f t="shared" ca="1" si="127"/>
        <v/>
      </c>
    </row>
    <row r="988" spans="1:8">
      <c r="A988" s="8" t="str">
        <f t="shared" ca="1" si="120"/>
        <v/>
      </c>
      <c r="B988" s="8" t="str">
        <f t="shared" ca="1" si="121"/>
        <v/>
      </c>
      <c r="C988" s="8" t="str">
        <f t="shared" ca="1" si="122"/>
        <v/>
      </c>
      <c r="D988" s="276" t="str">
        <f t="shared" ca="1" si="123"/>
        <v/>
      </c>
      <c r="E988" s="161" t="str">
        <f t="shared" ca="1" si="124"/>
        <v/>
      </c>
      <c r="F988" s="8" t="str">
        <f t="shared" ca="1" si="125"/>
        <v/>
      </c>
      <c r="G988" s="1" t="str">
        <f t="shared" ca="1" si="126"/>
        <v/>
      </c>
      <c r="H988" s="1" t="str">
        <f t="shared" ca="1" si="127"/>
        <v/>
      </c>
    </row>
    <row r="989" spans="1:8">
      <c r="A989" s="8" t="str">
        <f t="shared" ca="1" si="120"/>
        <v/>
      </c>
      <c r="B989" s="8" t="str">
        <f t="shared" ca="1" si="121"/>
        <v/>
      </c>
      <c r="C989" s="8" t="str">
        <f t="shared" ca="1" si="122"/>
        <v/>
      </c>
      <c r="D989" s="276" t="str">
        <f t="shared" ca="1" si="123"/>
        <v/>
      </c>
      <c r="E989" s="161" t="str">
        <f t="shared" ca="1" si="124"/>
        <v/>
      </c>
      <c r="F989" s="8" t="str">
        <f t="shared" ca="1" si="125"/>
        <v/>
      </c>
      <c r="G989" s="1" t="str">
        <f t="shared" ca="1" si="126"/>
        <v/>
      </c>
      <c r="H989" s="1" t="str">
        <f t="shared" ca="1" si="127"/>
        <v/>
      </c>
    </row>
    <row r="990" spans="1:8">
      <c r="A990" s="8" t="str">
        <f t="shared" ca="1" si="120"/>
        <v/>
      </c>
      <c r="B990" s="8" t="str">
        <f t="shared" ca="1" si="121"/>
        <v/>
      </c>
      <c r="C990" s="8" t="str">
        <f t="shared" ca="1" si="122"/>
        <v/>
      </c>
      <c r="D990" s="276" t="str">
        <f t="shared" ca="1" si="123"/>
        <v/>
      </c>
      <c r="E990" s="161" t="str">
        <f t="shared" ca="1" si="124"/>
        <v/>
      </c>
      <c r="F990" s="8" t="str">
        <f t="shared" ca="1" si="125"/>
        <v/>
      </c>
      <c r="G990" s="1" t="str">
        <f t="shared" ca="1" si="126"/>
        <v/>
      </c>
      <c r="H990" s="1" t="str">
        <f t="shared" ca="1" si="127"/>
        <v/>
      </c>
    </row>
    <row r="991" spans="1:8">
      <c r="A991" s="8" t="str">
        <f t="shared" ca="1" si="120"/>
        <v/>
      </c>
      <c r="B991" s="8" t="str">
        <f t="shared" ca="1" si="121"/>
        <v/>
      </c>
      <c r="C991" s="8" t="str">
        <f t="shared" ca="1" si="122"/>
        <v/>
      </c>
      <c r="D991" s="276" t="str">
        <f t="shared" ca="1" si="123"/>
        <v/>
      </c>
      <c r="E991" s="161" t="str">
        <f t="shared" ca="1" si="124"/>
        <v/>
      </c>
      <c r="F991" s="8" t="str">
        <f t="shared" ca="1" si="125"/>
        <v/>
      </c>
      <c r="G991" s="1" t="str">
        <f t="shared" ca="1" si="126"/>
        <v/>
      </c>
      <c r="H991" s="1" t="str">
        <f t="shared" ca="1" si="127"/>
        <v/>
      </c>
    </row>
    <row r="992" spans="1:8">
      <c r="A992" s="8" t="str">
        <f t="shared" ca="1" si="120"/>
        <v/>
      </c>
      <c r="B992" s="8" t="str">
        <f t="shared" ca="1" si="121"/>
        <v/>
      </c>
      <c r="C992" s="8" t="str">
        <f t="shared" ca="1" si="122"/>
        <v/>
      </c>
      <c r="D992" s="276" t="str">
        <f t="shared" ca="1" si="123"/>
        <v/>
      </c>
      <c r="E992" s="161" t="str">
        <f t="shared" ca="1" si="124"/>
        <v/>
      </c>
      <c r="F992" s="8" t="str">
        <f t="shared" ca="1" si="125"/>
        <v/>
      </c>
      <c r="G992" s="1" t="str">
        <f t="shared" ca="1" si="126"/>
        <v/>
      </c>
      <c r="H992" s="1" t="str">
        <f t="shared" ca="1" si="127"/>
        <v/>
      </c>
    </row>
    <row r="993" spans="1:8">
      <c r="A993" s="8" t="str">
        <f t="shared" ca="1" si="120"/>
        <v/>
      </c>
      <c r="B993" s="8" t="str">
        <f t="shared" ca="1" si="121"/>
        <v/>
      </c>
      <c r="C993" s="8" t="str">
        <f t="shared" ca="1" si="122"/>
        <v/>
      </c>
      <c r="D993" s="276" t="str">
        <f t="shared" ca="1" si="123"/>
        <v/>
      </c>
      <c r="E993" s="161" t="str">
        <f t="shared" ca="1" si="124"/>
        <v/>
      </c>
      <c r="F993" s="8" t="str">
        <f t="shared" ca="1" si="125"/>
        <v/>
      </c>
      <c r="G993" s="1" t="str">
        <f t="shared" ca="1" si="126"/>
        <v/>
      </c>
      <c r="H993" s="1" t="str">
        <f t="shared" ca="1" si="127"/>
        <v/>
      </c>
    </row>
    <row r="994" spans="1:8">
      <c r="A994" s="8" t="str">
        <f t="shared" ca="1" si="120"/>
        <v/>
      </c>
      <c r="B994" s="8" t="str">
        <f t="shared" ca="1" si="121"/>
        <v/>
      </c>
      <c r="C994" s="8" t="str">
        <f t="shared" ca="1" si="122"/>
        <v/>
      </c>
      <c r="D994" s="276" t="str">
        <f t="shared" ca="1" si="123"/>
        <v/>
      </c>
      <c r="E994" s="161" t="str">
        <f t="shared" ca="1" si="124"/>
        <v/>
      </c>
      <c r="F994" s="8" t="str">
        <f t="shared" ca="1" si="125"/>
        <v/>
      </c>
      <c r="G994" s="1" t="str">
        <f t="shared" ca="1" si="126"/>
        <v/>
      </c>
      <c r="H994" s="1" t="str">
        <f t="shared" ca="1" si="127"/>
        <v/>
      </c>
    </row>
    <row r="995" spans="1:8">
      <c r="A995" s="8" t="str">
        <f t="shared" ca="1" si="120"/>
        <v/>
      </c>
      <c r="B995" s="8" t="str">
        <f t="shared" ca="1" si="121"/>
        <v/>
      </c>
      <c r="C995" s="8" t="str">
        <f t="shared" ca="1" si="122"/>
        <v/>
      </c>
      <c r="D995" s="276" t="str">
        <f t="shared" ca="1" si="123"/>
        <v/>
      </c>
      <c r="E995" s="161" t="str">
        <f t="shared" ca="1" si="124"/>
        <v/>
      </c>
      <c r="F995" s="8" t="str">
        <f t="shared" ca="1" si="125"/>
        <v/>
      </c>
      <c r="G995" s="1" t="str">
        <f t="shared" ca="1" si="126"/>
        <v/>
      </c>
      <c r="H995" s="1" t="str">
        <f t="shared" ca="1" si="127"/>
        <v/>
      </c>
    </row>
    <row r="996" spans="1:8">
      <c r="A996" s="8" t="str">
        <f t="shared" ca="1" si="120"/>
        <v/>
      </c>
      <c r="B996" s="8" t="str">
        <f t="shared" ca="1" si="121"/>
        <v/>
      </c>
      <c r="C996" s="8" t="str">
        <f t="shared" ca="1" si="122"/>
        <v/>
      </c>
      <c r="D996" s="276" t="str">
        <f t="shared" ca="1" si="123"/>
        <v/>
      </c>
      <c r="E996" s="161" t="str">
        <f t="shared" ca="1" si="124"/>
        <v/>
      </c>
      <c r="F996" s="8" t="str">
        <f t="shared" ca="1" si="125"/>
        <v/>
      </c>
      <c r="G996" s="1" t="str">
        <f t="shared" ca="1" si="126"/>
        <v/>
      </c>
      <c r="H996" s="1" t="str">
        <f t="shared" ca="1" si="127"/>
        <v/>
      </c>
    </row>
    <row r="997" spans="1:8">
      <c r="A997" s="8" t="str">
        <f t="shared" ca="1" si="120"/>
        <v/>
      </c>
      <c r="B997" s="8" t="str">
        <f t="shared" ca="1" si="121"/>
        <v/>
      </c>
      <c r="C997" s="8" t="str">
        <f t="shared" ca="1" si="122"/>
        <v/>
      </c>
      <c r="D997" s="276" t="str">
        <f t="shared" ca="1" si="123"/>
        <v/>
      </c>
      <c r="E997" s="161" t="str">
        <f t="shared" ca="1" si="124"/>
        <v/>
      </c>
      <c r="F997" s="8" t="str">
        <f t="shared" ca="1" si="125"/>
        <v/>
      </c>
      <c r="G997" s="1" t="str">
        <f t="shared" ca="1" si="126"/>
        <v/>
      </c>
      <c r="H997" s="1" t="str">
        <f t="shared" ca="1" si="127"/>
        <v/>
      </c>
    </row>
    <row r="998" spans="1:8">
      <c r="A998" s="8" t="str">
        <f t="shared" ca="1" si="120"/>
        <v/>
      </c>
      <c r="B998" s="8" t="str">
        <f t="shared" ca="1" si="121"/>
        <v/>
      </c>
      <c r="C998" s="8" t="str">
        <f t="shared" ca="1" si="122"/>
        <v/>
      </c>
      <c r="D998" s="276" t="str">
        <f t="shared" ca="1" si="123"/>
        <v/>
      </c>
      <c r="E998" s="161" t="str">
        <f t="shared" ca="1" si="124"/>
        <v/>
      </c>
      <c r="F998" s="8" t="str">
        <f t="shared" ca="1" si="125"/>
        <v/>
      </c>
      <c r="G998" s="1" t="str">
        <f t="shared" ca="1" si="126"/>
        <v/>
      </c>
      <c r="H998" s="1" t="str">
        <f t="shared" ca="1" si="127"/>
        <v/>
      </c>
    </row>
    <row r="999" spans="1:8">
      <c r="A999" s="8" t="str">
        <f t="shared" ca="1" si="120"/>
        <v/>
      </c>
      <c r="B999" s="8" t="str">
        <f t="shared" ca="1" si="121"/>
        <v/>
      </c>
      <c r="C999" s="8" t="str">
        <f t="shared" ca="1" si="122"/>
        <v/>
      </c>
      <c r="D999" s="276" t="str">
        <f t="shared" ca="1" si="123"/>
        <v/>
      </c>
      <c r="E999" s="161" t="str">
        <f t="shared" ca="1" si="124"/>
        <v/>
      </c>
      <c r="F999" s="8" t="str">
        <f t="shared" ca="1" si="125"/>
        <v/>
      </c>
      <c r="G999" s="1" t="str">
        <f t="shared" ca="1" si="126"/>
        <v/>
      </c>
      <c r="H999" s="1" t="str">
        <f t="shared" ca="1" si="127"/>
        <v/>
      </c>
    </row>
    <row r="1000" spans="1:8">
      <c r="A1000" s="8" t="str">
        <f t="shared" ca="1" si="120"/>
        <v/>
      </c>
      <c r="B1000" s="8" t="str">
        <f t="shared" ca="1" si="121"/>
        <v/>
      </c>
      <c r="C1000" s="8" t="str">
        <f t="shared" ca="1" si="122"/>
        <v/>
      </c>
      <c r="D1000" s="276" t="str">
        <f t="shared" ca="1" si="123"/>
        <v/>
      </c>
      <c r="E1000" s="161" t="str">
        <f t="shared" ca="1" si="124"/>
        <v/>
      </c>
      <c r="F1000" s="8" t="str">
        <f t="shared" ca="1" si="125"/>
        <v/>
      </c>
      <c r="G1000" s="1" t="str">
        <f t="shared" ca="1" si="126"/>
        <v/>
      </c>
      <c r="H1000" s="1" t="str">
        <f t="shared" ca="1" si="127"/>
        <v/>
      </c>
    </row>
    <row r="1001" spans="1:8">
      <c r="A1001" s="8" t="str">
        <f t="shared" ca="1" si="120"/>
        <v/>
      </c>
      <c r="B1001" s="8" t="str">
        <f t="shared" ca="1" si="121"/>
        <v/>
      </c>
      <c r="C1001" s="8" t="str">
        <f t="shared" ca="1" si="122"/>
        <v/>
      </c>
      <c r="D1001" s="276" t="str">
        <f t="shared" ca="1" si="123"/>
        <v/>
      </c>
      <c r="E1001" s="161" t="str">
        <f t="shared" ca="1" si="124"/>
        <v/>
      </c>
      <c r="F1001" s="8" t="str">
        <f t="shared" ca="1" si="125"/>
        <v/>
      </c>
      <c r="G1001" s="1" t="str">
        <f t="shared" ca="1" si="126"/>
        <v/>
      </c>
      <c r="H1001" s="1" t="str">
        <f t="shared" ca="1" si="127"/>
        <v/>
      </c>
    </row>
    <row r="1002" spans="1:8">
      <c r="A1002" s="8" t="str">
        <f t="shared" ca="1" si="120"/>
        <v/>
      </c>
      <c r="B1002" s="8" t="str">
        <f t="shared" ca="1" si="121"/>
        <v/>
      </c>
      <c r="C1002" s="8" t="str">
        <f t="shared" ca="1" si="122"/>
        <v/>
      </c>
      <c r="D1002" s="276" t="str">
        <f t="shared" ca="1" si="123"/>
        <v/>
      </c>
      <c r="E1002" s="161" t="str">
        <f t="shared" ca="1" si="124"/>
        <v/>
      </c>
      <c r="F1002" s="8" t="str">
        <f t="shared" ca="1" si="125"/>
        <v/>
      </c>
      <c r="G1002" s="1" t="str">
        <f t="shared" ca="1" si="126"/>
        <v/>
      </c>
      <c r="H1002" s="1" t="str">
        <f t="shared" ca="1" si="127"/>
        <v/>
      </c>
    </row>
    <row r="1003" spans="1:8">
      <c r="A1003" s="8" t="str">
        <f t="shared" ca="1" si="120"/>
        <v/>
      </c>
      <c r="B1003" s="8" t="str">
        <f t="shared" ca="1" si="121"/>
        <v/>
      </c>
      <c r="C1003" s="8" t="str">
        <f t="shared" ca="1" si="122"/>
        <v/>
      </c>
      <c r="D1003" s="276" t="str">
        <f t="shared" ca="1" si="123"/>
        <v/>
      </c>
      <c r="E1003" s="161" t="str">
        <f t="shared" ca="1" si="124"/>
        <v/>
      </c>
      <c r="F1003" s="8" t="str">
        <f t="shared" ca="1" si="125"/>
        <v/>
      </c>
      <c r="G1003" s="1" t="str">
        <f t="shared" ca="1" si="126"/>
        <v/>
      </c>
      <c r="H1003" s="1" t="str">
        <f t="shared" ca="1" si="127"/>
        <v/>
      </c>
    </row>
    <row r="1004" spans="1:8">
      <c r="A1004" s="8" t="str">
        <f t="shared" ca="1" si="120"/>
        <v/>
      </c>
      <c r="B1004" s="8" t="str">
        <f t="shared" ca="1" si="121"/>
        <v/>
      </c>
      <c r="C1004" s="8" t="str">
        <f t="shared" ca="1" si="122"/>
        <v/>
      </c>
      <c r="D1004" s="276" t="str">
        <f t="shared" ca="1" si="123"/>
        <v/>
      </c>
      <c r="E1004" s="161" t="str">
        <f t="shared" ca="1" si="124"/>
        <v/>
      </c>
      <c r="F1004" s="8" t="str">
        <f t="shared" ca="1" si="125"/>
        <v/>
      </c>
      <c r="G1004" s="1" t="str">
        <f t="shared" ca="1" si="126"/>
        <v/>
      </c>
      <c r="H1004" s="1" t="str">
        <f t="shared" ca="1" si="127"/>
        <v/>
      </c>
    </row>
    <row r="1005" spans="1:8">
      <c r="A1005" s="8" t="str">
        <f t="shared" ca="1" si="120"/>
        <v/>
      </c>
      <c r="B1005" s="8" t="str">
        <f t="shared" ca="1" si="121"/>
        <v/>
      </c>
      <c r="C1005" s="8" t="str">
        <f t="shared" ca="1" si="122"/>
        <v/>
      </c>
      <c r="D1005" s="276" t="str">
        <f t="shared" ca="1" si="123"/>
        <v/>
      </c>
      <c r="E1005" s="161" t="str">
        <f t="shared" ca="1" si="124"/>
        <v/>
      </c>
      <c r="F1005" s="8" t="str">
        <f t="shared" ca="1" si="125"/>
        <v/>
      </c>
      <c r="G1005" s="1" t="str">
        <f t="shared" ca="1" si="126"/>
        <v/>
      </c>
      <c r="H1005" s="1" t="str">
        <f t="shared" ca="1" si="127"/>
        <v/>
      </c>
    </row>
    <row r="1006" spans="1:8">
      <c r="A1006" s="8" t="str">
        <f t="shared" ca="1" si="120"/>
        <v/>
      </c>
      <c r="B1006" s="8" t="str">
        <f t="shared" ca="1" si="121"/>
        <v/>
      </c>
      <c r="C1006" s="8" t="str">
        <f t="shared" ca="1" si="122"/>
        <v/>
      </c>
      <c r="D1006" s="276" t="str">
        <f t="shared" ca="1" si="123"/>
        <v/>
      </c>
      <c r="E1006" s="161" t="str">
        <f t="shared" ca="1" si="124"/>
        <v/>
      </c>
      <c r="F1006" s="8" t="str">
        <f t="shared" ca="1" si="125"/>
        <v/>
      </c>
      <c r="G1006" s="1" t="str">
        <f t="shared" ca="1" si="126"/>
        <v/>
      </c>
      <c r="H1006" s="1" t="str">
        <f t="shared" ca="1" si="127"/>
        <v/>
      </c>
    </row>
    <row r="1007" spans="1:8">
      <c r="A1007" s="8" t="str">
        <f t="shared" ca="1" si="120"/>
        <v/>
      </c>
      <c r="B1007" s="8" t="str">
        <f t="shared" ca="1" si="121"/>
        <v/>
      </c>
      <c r="C1007" s="8" t="str">
        <f t="shared" ca="1" si="122"/>
        <v/>
      </c>
      <c r="D1007" s="276" t="str">
        <f t="shared" ca="1" si="123"/>
        <v/>
      </c>
      <c r="E1007" s="161" t="str">
        <f t="shared" ca="1" si="124"/>
        <v/>
      </c>
      <c r="F1007" s="8" t="str">
        <f t="shared" ca="1" si="125"/>
        <v/>
      </c>
      <c r="G1007" s="1" t="str">
        <f t="shared" ca="1" si="126"/>
        <v/>
      </c>
      <c r="H1007" s="1" t="str">
        <f t="shared" ca="1" si="127"/>
        <v/>
      </c>
    </row>
    <row r="1008" spans="1:8">
      <c r="A1008" s="8" t="str">
        <f t="shared" ca="1" si="120"/>
        <v/>
      </c>
      <c r="B1008" s="8" t="str">
        <f t="shared" ca="1" si="121"/>
        <v/>
      </c>
      <c r="C1008" s="8" t="str">
        <f t="shared" ca="1" si="122"/>
        <v/>
      </c>
      <c r="D1008" s="276" t="str">
        <f t="shared" ca="1" si="123"/>
        <v/>
      </c>
      <c r="E1008" s="161" t="str">
        <f t="shared" ca="1" si="124"/>
        <v/>
      </c>
      <c r="F1008" s="8" t="str">
        <f t="shared" ca="1" si="125"/>
        <v/>
      </c>
      <c r="G1008" s="1" t="str">
        <f t="shared" ca="1" si="126"/>
        <v/>
      </c>
      <c r="H1008" s="1" t="str">
        <f t="shared" ca="1" si="127"/>
        <v/>
      </c>
    </row>
    <row r="1009" spans="1:8">
      <c r="A1009" s="8" t="str">
        <f t="shared" ca="1" si="120"/>
        <v/>
      </c>
      <c r="B1009" s="8" t="str">
        <f t="shared" ca="1" si="121"/>
        <v/>
      </c>
      <c r="C1009" s="8" t="str">
        <f t="shared" ca="1" si="122"/>
        <v/>
      </c>
      <c r="D1009" s="276" t="str">
        <f t="shared" ca="1" si="123"/>
        <v/>
      </c>
      <c r="E1009" s="161" t="str">
        <f t="shared" ca="1" si="124"/>
        <v/>
      </c>
      <c r="F1009" s="8" t="str">
        <f t="shared" ca="1" si="125"/>
        <v/>
      </c>
      <c r="G1009" s="1" t="str">
        <f t="shared" ca="1" si="126"/>
        <v/>
      </c>
      <c r="H1009" s="1" t="str">
        <f t="shared" ca="1" si="127"/>
        <v/>
      </c>
    </row>
    <row r="1010" spans="1:8">
      <c r="A1010" s="8" t="str">
        <f t="shared" ca="1" si="120"/>
        <v/>
      </c>
      <c r="B1010" s="8" t="str">
        <f t="shared" ca="1" si="121"/>
        <v/>
      </c>
      <c r="C1010" s="8" t="str">
        <f t="shared" ca="1" si="122"/>
        <v/>
      </c>
      <c r="D1010" s="276" t="str">
        <f t="shared" ca="1" si="123"/>
        <v/>
      </c>
      <c r="E1010" s="161" t="str">
        <f t="shared" ca="1" si="124"/>
        <v/>
      </c>
      <c r="F1010" s="8" t="str">
        <f t="shared" ca="1" si="125"/>
        <v/>
      </c>
      <c r="G1010" s="1" t="str">
        <f t="shared" ca="1" si="126"/>
        <v/>
      </c>
      <c r="H1010" s="1" t="str">
        <f t="shared" ca="1" si="127"/>
        <v/>
      </c>
    </row>
    <row r="1011" spans="1:8">
      <c r="A1011" s="8" t="str">
        <f t="shared" ca="1" si="120"/>
        <v/>
      </c>
      <c r="B1011" s="8" t="str">
        <f t="shared" ca="1" si="121"/>
        <v/>
      </c>
      <c r="C1011" s="8" t="str">
        <f t="shared" ca="1" si="122"/>
        <v/>
      </c>
      <c r="D1011" s="276" t="str">
        <f t="shared" ca="1" si="123"/>
        <v/>
      </c>
      <c r="E1011" s="161" t="str">
        <f t="shared" ca="1" si="124"/>
        <v/>
      </c>
      <c r="F1011" s="8" t="str">
        <f t="shared" ca="1" si="125"/>
        <v/>
      </c>
      <c r="G1011" s="1" t="str">
        <f t="shared" ca="1" si="126"/>
        <v/>
      </c>
      <c r="H1011" s="1" t="str">
        <f t="shared" ca="1" si="127"/>
        <v/>
      </c>
    </row>
    <row r="1012" spans="1:8">
      <c r="A1012" s="8" t="str">
        <f t="shared" ca="1" si="120"/>
        <v/>
      </c>
      <c r="B1012" s="8" t="str">
        <f t="shared" ca="1" si="121"/>
        <v/>
      </c>
      <c r="C1012" s="8" t="str">
        <f t="shared" ca="1" si="122"/>
        <v/>
      </c>
      <c r="D1012" s="276" t="str">
        <f t="shared" ca="1" si="123"/>
        <v/>
      </c>
      <c r="E1012" s="161" t="str">
        <f t="shared" ca="1" si="124"/>
        <v/>
      </c>
      <c r="F1012" s="8" t="str">
        <f t="shared" ca="1" si="125"/>
        <v/>
      </c>
      <c r="G1012" s="1" t="str">
        <f t="shared" ca="1" si="126"/>
        <v/>
      </c>
      <c r="H1012" s="1" t="str">
        <f t="shared" ca="1" si="127"/>
        <v/>
      </c>
    </row>
    <row r="1013" spans="1:8">
      <c r="A1013" s="8" t="str">
        <f t="shared" ca="1" si="120"/>
        <v/>
      </c>
      <c r="B1013" s="8" t="str">
        <f t="shared" ca="1" si="121"/>
        <v/>
      </c>
      <c r="C1013" s="8" t="str">
        <f t="shared" ca="1" si="122"/>
        <v/>
      </c>
      <c r="D1013" s="276" t="str">
        <f t="shared" ca="1" si="123"/>
        <v/>
      </c>
      <c r="E1013" s="161" t="str">
        <f t="shared" ca="1" si="124"/>
        <v/>
      </c>
      <c r="F1013" s="8" t="str">
        <f t="shared" ca="1" si="125"/>
        <v/>
      </c>
      <c r="G1013" s="1" t="str">
        <f t="shared" ca="1" si="126"/>
        <v/>
      </c>
      <c r="H1013" s="1" t="str">
        <f t="shared" ca="1" si="127"/>
        <v/>
      </c>
    </row>
    <row r="1014" spans="1:8">
      <c r="A1014" s="8" t="str">
        <f t="shared" ca="1" si="120"/>
        <v/>
      </c>
      <c r="B1014" s="8" t="str">
        <f t="shared" ca="1" si="121"/>
        <v/>
      </c>
      <c r="C1014" s="8" t="str">
        <f t="shared" ca="1" si="122"/>
        <v/>
      </c>
      <c r="D1014" s="276" t="str">
        <f t="shared" ca="1" si="123"/>
        <v/>
      </c>
      <c r="E1014" s="161" t="str">
        <f t="shared" ca="1" si="124"/>
        <v/>
      </c>
      <c r="F1014" s="8" t="str">
        <f t="shared" ca="1" si="125"/>
        <v/>
      </c>
      <c r="G1014" s="1" t="str">
        <f t="shared" ca="1" si="126"/>
        <v/>
      </c>
      <c r="H1014" s="1" t="str">
        <f t="shared" ca="1" si="127"/>
        <v/>
      </c>
    </row>
    <row r="1015" spans="1:8">
      <c r="A1015" s="8" t="str">
        <f t="shared" ca="1" si="120"/>
        <v/>
      </c>
      <c r="B1015" s="8" t="str">
        <f t="shared" ca="1" si="121"/>
        <v/>
      </c>
      <c r="C1015" s="8" t="str">
        <f t="shared" ca="1" si="122"/>
        <v/>
      </c>
      <c r="D1015" s="276" t="str">
        <f t="shared" ca="1" si="123"/>
        <v/>
      </c>
      <c r="E1015" s="161" t="str">
        <f t="shared" ca="1" si="124"/>
        <v/>
      </c>
      <c r="F1015" s="8" t="str">
        <f t="shared" ca="1" si="125"/>
        <v/>
      </c>
      <c r="G1015" s="1" t="str">
        <f t="shared" ca="1" si="126"/>
        <v/>
      </c>
      <c r="H1015" s="1" t="str">
        <f t="shared" ca="1" si="127"/>
        <v/>
      </c>
    </row>
    <row r="1016" spans="1:8">
      <c r="A1016" s="8" t="str">
        <f t="shared" ca="1" si="120"/>
        <v/>
      </c>
      <c r="B1016" s="8" t="str">
        <f t="shared" ca="1" si="121"/>
        <v/>
      </c>
      <c r="C1016" s="8" t="str">
        <f t="shared" ca="1" si="122"/>
        <v/>
      </c>
      <c r="D1016" s="276" t="str">
        <f t="shared" ca="1" si="123"/>
        <v/>
      </c>
      <c r="E1016" s="161" t="str">
        <f t="shared" ca="1" si="124"/>
        <v/>
      </c>
      <c r="F1016" s="8" t="str">
        <f t="shared" ca="1" si="125"/>
        <v/>
      </c>
      <c r="G1016" s="1" t="str">
        <f t="shared" ca="1" si="126"/>
        <v/>
      </c>
      <c r="H1016" s="1" t="str">
        <f t="shared" ca="1" si="127"/>
        <v/>
      </c>
    </row>
    <row r="1017" spans="1:8">
      <c r="A1017" s="8" t="str">
        <f t="shared" ca="1" si="120"/>
        <v/>
      </c>
      <c r="B1017" s="8" t="str">
        <f t="shared" ca="1" si="121"/>
        <v/>
      </c>
      <c r="C1017" s="8" t="str">
        <f t="shared" ca="1" si="122"/>
        <v/>
      </c>
      <c r="D1017" s="276" t="str">
        <f t="shared" ca="1" si="123"/>
        <v/>
      </c>
      <c r="E1017" s="161" t="str">
        <f t="shared" ca="1" si="124"/>
        <v/>
      </c>
      <c r="F1017" s="8" t="str">
        <f t="shared" ca="1" si="125"/>
        <v/>
      </c>
      <c r="G1017" s="1" t="str">
        <f t="shared" ca="1" si="126"/>
        <v/>
      </c>
      <c r="H1017" s="1" t="str">
        <f t="shared" ca="1" si="127"/>
        <v/>
      </c>
    </row>
    <row r="1018" spans="1:8">
      <c r="A1018" s="8" t="str">
        <f t="shared" ca="1" si="120"/>
        <v/>
      </c>
      <c r="B1018" s="8" t="str">
        <f t="shared" ca="1" si="121"/>
        <v/>
      </c>
      <c r="C1018" s="8" t="str">
        <f t="shared" ca="1" si="122"/>
        <v/>
      </c>
      <c r="D1018" s="276" t="str">
        <f t="shared" ca="1" si="123"/>
        <v/>
      </c>
      <c r="E1018" s="161" t="str">
        <f t="shared" ca="1" si="124"/>
        <v/>
      </c>
      <c r="F1018" s="8" t="str">
        <f t="shared" ca="1" si="125"/>
        <v/>
      </c>
      <c r="G1018" s="1" t="str">
        <f t="shared" ca="1" si="126"/>
        <v/>
      </c>
      <c r="H1018" s="1" t="str">
        <f t="shared" ca="1" si="127"/>
        <v/>
      </c>
    </row>
    <row r="1019" spans="1:8">
      <c r="A1019" s="8" t="str">
        <f t="shared" ca="1" si="120"/>
        <v/>
      </c>
      <c r="B1019" s="8" t="str">
        <f t="shared" ca="1" si="121"/>
        <v/>
      </c>
      <c r="C1019" s="8" t="str">
        <f t="shared" ca="1" si="122"/>
        <v/>
      </c>
      <c r="D1019" s="276" t="str">
        <f t="shared" ca="1" si="123"/>
        <v/>
      </c>
      <c r="E1019" s="161" t="str">
        <f t="shared" ca="1" si="124"/>
        <v/>
      </c>
      <c r="F1019" s="8" t="str">
        <f t="shared" ca="1" si="125"/>
        <v/>
      </c>
      <c r="G1019" s="1" t="str">
        <f t="shared" ca="1" si="126"/>
        <v/>
      </c>
      <c r="H1019" s="1" t="str">
        <f t="shared" ca="1" si="127"/>
        <v/>
      </c>
    </row>
    <row r="1020" spans="1:8">
      <c r="A1020" s="8" t="str">
        <f t="shared" ca="1" si="120"/>
        <v/>
      </c>
      <c r="B1020" s="8" t="str">
        <f t="shared" ca="1" si="121"/>
        <v/>
      </c>
      <c r="C1020" s="8" t="str">
        <f t="shared" ca="1" si="122"/>
        <v/>
      </c>
      <c r="D1020" s="276" t="str">
        <f t="shared" ca="1" si="123"/>
        <v/>
      </c>
      <c r="E1020" s="161" t="str">
        <f t="shared" ca="1" si="124"/>
        <v/>
      </c>
      <c r="F1020" s="8" t="str">
        <f t="shared" ca="1" si="125"/>
        <v/>
      </c>
      <c r="G1020" s="1" t="str">
        <f t="shared" ca="1" si="126"/>
        <v/>
      </c>
      <c r="H1020" s="1" t="str">
        <f t="shared" ca="1" si="127"/>
        <v/>
      </c>
    </row>
    <row r="1021" spans="1:8">
      <c r="A1021" s="8" t="str">
        <f t="shared" ca="1" si="120"/>
        <v/>
      </c>
      <c r="B1021" s="8" t="str">
        <f t="shared" ca="1" si="121"/>
        <v/>
      </c>
      <c r="C1021" s="8" t="str">
        <f t="shared" ca="1" si="122"/>
        <v/>
      </c>
      <c r="D1021" s="276" t="str">
        <f t="shared" ca="1" si="123"/>
        <v/>
      </c>
      <c r="E1021" s="161" t="str">
        <f t="shared" ca="1" si="124"/>
        <v/>
      </c>
      <c r="F1021" s="8" t="str">
        <f t="shared" ca="1" si="125"/>
        <v/>
      </c>
      <c r="G1021" s="1" t="str">
        <f t="shared" ca="1" si="126"/>
        <v/>
      </c>
      <c r="H1021" s="1" t="str">
        <f t="shared" ca="1" si="127"/>
        <v/>
      </c>
    </row>
    <row r="1022" spans="1:8">
      <c r="A1022" s="8" t="str">
        <f t="shared" ca="1" si="120"/>
        <v/>
      </c>
      <c r="B1022" s="8" t="str">
        <f t="shared" ca="1" si="121"/>
        <v/>
      </c>
      <c r="C1022" s="8" t="str">
        <f t="shared" ca="1" si="122"/>
        <v/>
      </c>
      <c r="D1022" s="276" t="str">
        <f t="shared" ca="1" si="123"/>
        <v/>
      </c>
      <c r="E1022" s="161" t="str">
        <f t="shared" ca="1" si="124"/>
        <v/>
      </c>
      <c r="F1022" s="8" t="str">
        <f t="shared" ca="1" si="125"/>
        <v/>
      </c>
      <c r="G1022" s="1" t="str">
        <f t="shared" ca="1" si="126"/>
        <v/>
      </c>
      <c r="H1022" s="1" t="str">
        <f t="shared" ca="1" si="127"/>
        <v/>
      </c>
    </row>
    <row r="1023" spans="1:8">
      <c r="A1023" s="8" t="str">
        <f t="shared" ca="1" si="120"/>
        <v/>
      </c>
      <c r="B1023" s="8" t="str">
        <f t="shared" ca="1" si="121"/>
        <v/>
      </c>
      <c r="C1023" s="8" t="str">
        <f t="shared" ca="1" si="122"/>
        <v/>
      </c>
      <c r="D1023" s="276" t="str">
        <f t="shared" ca="1" si="123"/>
        <v/>
      </c>
      <c r="E1023" s="161" t="str">
        <f t="shared" ca="1" si="124"/>
        <v/>
      </c>
      <c r="F1023" s="8" t="str">
        <f t="shared" ca="1" si="125"/>
        <v/>
      </c>
      <c r="G1023" s="1" t="str">
        <f t="shared" ca="1" si="126"/>
        <v/>
      </c>
      <c r="H1023" s="1" t="str">
        <f t="shared" ca="1" si="127"/>
        <v/>
      </c>
    </row>
    <row r="1024" spans="1:8">
      <c r="A1024" s="8" t="str">
        <f t="shared" ca="1" si="120"/>
        <v/>
      </c>
      <c r="B1024" s="8" t="str">
        <f t="shared" ca="1" si="121"/>
        <v/>
      </c>
      <c r="C1024" s="8" t="str">
        <f t="shared" ca="1" si="122"/>
        <v/>
      </c>
      <c r="D1024" s="276" t="str">
        <f t="shared" ca="1" si="123"/>
        <v/>
      </c>
      <c r="E1024" s="161" t="str">
        <f t="shared" ca="1" si="124"/>
        <v/>
      </c>
      <c r="F1024" s="8" t="str">
        <f t="shared" ca="1" si="125"/>
        <v/>
      </c>
      <c r="G1024" s="1" t="str">
        <f t="shared" ca="1" si="126"/>
        <v/>
      </c>
      <c r="H1024" s="1" t="str">
        <f t="shared" ca="1" si="127"/>
        <v/>
      </c>
    </row>
    <row r="1025" spans="1:8">
      <c r="A1025" s="8" t="str">
        <f t="shared" ca="1" si="120"/>
        <v/>
      </c>
      <c r="B1025" s="8" t="str">
        <f t="shared" ca="1" si="121"/>
        <v/>
      </c>
      <c r="C1025" s="8" t="str">
        <f t="shared" ca="1" si="122"/>
        <v/>
      </c>
      <c r="D1025" s="276" t="str">
        <f t="shared" ca="1" si="123"/>
        <v/>
      </c>
      <c r="E1025" s="161" t="str">
        <f t="shared" ca="1" si="124"/>
        <v/>
      </c>
      <c r="F1025" s="8" t="str">
        <f t="shared" ca="1" si="125"/>
        <v/>
      </c>
      <c r="G1025" s="1" t="str">
        <f t="shared" ca="1" si="126"/>
        <v/>
      </c>
      <c r="H1025" s="1" t="str">
        <f t="shared" ca="1" si="127"/>
        <v/>
      </c>
    </row>
    <row r="1026" spans="1:8">
      <c r="A1026" s="8" t="str">
        <f t="shared" ca="1" si="120"/>
        <v/>
      </c>
      <c r="B1026" s="8" t="str">
        <f t="shared" ca="1" si="121"/>
        <v/>
      </c>
      <c r="C1026" s="8" t="str">
        <f t="shared" ca="1" si="122"/>
        <v/>
      </c>
      <c r="D1026" s="276" t="str">
        <f t="shared" ca="1" si="123"/>
        <v/>
      </c>
      <c r="E1026" s="161" t="str">
        <f t="shared" ca="1" si="124"/>
        <v/>
      </c>
      <c r="F1026" s="8" t="str">
        <f t="shared" ca="1" si="125"/>
        <v/>
      </c>
      <c r="G1026" s="1" t="str">
        <f t="shared" ca="1" si="126"/>
        <v/>
      </c>
      <c r="H1026" s="1" t="str">
        <f t="shared" ca="1" si="127"/>
        <v/>
      </c>
    </row>
    <row r="1027" spans="1:8">
      <c r="A1027" s="8" t="str">
        <f t="shared" ca="1" si="120"/>
        <v/>
      </c>
      <c r="B1027" s="8" t="str">
        <f t="shared" ca="1" si="121"/>
        <v/>
      </c>
      <c r="C1027" s="8" t="str">
        <f t="shared" ca="1" si="122"/>
        <v/>
      </c>
      <c r="D1027" s="276" t="str">
        <f t="shared" ca="1" si="123"/>
        <v/>
      </c>
      <c r="E1027" s="161" t="str">
        <f t="shared" ca="1" si="124"/>
        <v/>
      </c>
      <c r="F1027" s="8" t="str">
        <f t="shared" ca="1" si="125"/>
        <v/>
      </c>
      <c r="G1027" s="1" t="str">
        <f t="shared" ca="1" si="126"/>
        <v/>
      </c>
      <c r="H1027" s="1" t="str">
        <f t="shared" ca="1" si="127"/>
        <v/>
      </c>
    </row>
    <row r="1028" spans="1:8">
      <c r="A1028" s="8" t="str">
        <f t="shared" ca="1" si="120"/>
        <v/>
      </c>
      <c r="B1028" s="8" t="str">
        <f t="shared" ca="1" si="121"/>
        <v/>
      </c>
      <c r="C1028" s="8" t="str">
        <f t="shared" ca="1" si="122"/>
        <v/>
      </c>
      <c r="D1028" s="276" t="str">
        <f t="shared" ca="1" si="123"/>
        <v/>
      </c>
      <c r="E1028" s="161" t="str">
        <f t="shared" ca="1" si="124"/>
        <v/>
      </c>
      <c r="F1028" s="8" t="str">
        <f t="shared" ca="1" si="125"/>
        <v/>
      </c>
      <c r="G1028" s="1" t="str">
        <f t="shared" ca="1" si="126"/>
        <v/>
      </c>
      <c r="H1028" s="1" t="str">
        <f t="shared" ca="1" si="127"/>
        <v/>
      </c>
    </row>
    <row r="1029" spans="1:8">
      <c r="A1029" s="8" t="str">
        <f t="shared" ca="1" si="120"/>
        <v/>
      </c>
      <c r="B1029" s="8" t="str">
        <f t="shared" ca="1" si="121"/>
        <v/>
      </c>
      <c r="C1029" s="8" t="str">
        <f t="shared" ca="1" si="122"/>
        <v/>
      </c>
      <c r="D1029" s="276" t="str">
        <f t="shared" ca="1" si="123"/>
        <v/>
      </c>
      <c r="E1029" s="161" t="str">
        <f t="shared" ca="1" si="124"/>
        <v/>
      </c>
      <c r="F1029" s="8" t="str">
        <f t="shared" ca="1" si="125"/>
        <v/>
      </c>
      <c r="G1029" s="1" t="str">
        <f t="shared" ca="1" si="126"/>
        <v/>
      </c>
      <c r="H1029" s="1" t="str">
        <f t="shared" ca="1" si="127"/>
        <v/>
      </c>
    </row>
    <row r="1030" spans="1:8">
      <c r="A1030" s="8" t="str">
        <f t="shared" ca="1" si="120"/>
        <v/>
      </c>
      <c r="B1030" s="8" t="str">
        <f t="shared" ca="1" si="121"/>
        <v/>
      </c>
      <c r="C1030" s="8" t="str">
        <f t="shared" ca="1" si="122"/>
        <v/>
      </c>
      <c r="D1030" s="276" t="str">
        <f t="shared" ca="1" si="123"/>
        <v/>
      </c>
      <c r="E1030" s="161" t="str">
        <f t="shared" ca="1" si="124"/>
        <v/>
      </c>
      <c r="F1030" s="8" t="str">
        <f t="shared" ca="1" si="125"/>
        <v/>
      </c>
      <c r="G1030" s="1" t="str">
        <f t="shared" ca="1" si="126"/>
        <v/>
      </c>
      <c r="H1030" s="1" t="str">
        <f t="shared" ca="1" si="127"/>
        <v/>
      </c>
    </row>
    <row r="1031" spans="1:8">
      <c r="A1031" s="8" t="str">
        <f t="shared" ca="1" si="120"/>
        <v/>
      </c>
      <c r="B1031" s="8" t="str">
        <f t="shared" ca="1" si="121"/>
        <v/>
      </c>
      <c r="C1031" s="8" t="str">
        <f t="shared" ca="1" si="122"/>
        <v/>
      </c>
      <c r="D1031" s="276" t="str">
        <f t="shared" ca="1" si="123"/>
        <v/>
      </c>
      <c r="E1031" s="161" t="str">
        <f t="shared" ca="1" si="124"/>
        <v/>
      </c>
      <c r="F1031" s="8" t="str">
        <f t="shared" ca="1" si="125"/>
        <v/>
      </c>
      <c r="G1031" s="1" t="str">
        <f t="shared" ca="1" si="126"/>
        <v/>
      </c>
      <c r="H1031" s="1" t="str">
        <f t="shared" ca="1" si="127"/>
        <v/>
      </c>
    </row>
    <row r="1032" spans="1:8">
      <c r="A1032" s="8" t="str">
        <f t="shared" ref="A1032:A1095" ca="1" si="128">IFERROR(INDIRECT("'Прайс-лист общий'!A"&amp;$G1032,TRUE),"")</f>
        <v/>
      </c>
      <c r="B1032" s="8" t="str">
        <f t="shared" ref="B1032:B1095" ca="1" si="129">IFERROR(INDIRECT("'Прайс-лист общий'!B"&amp;$G1032,TRUE),"")</f>
        <v/>
      </c>
      <c r="C1032" s="8" t="str">
        <f t="shared" ref="C1032:C1095" ca="1" si="130">IFERROR(INDIRECT("'Прайс-лист общий'!p"&amp;$G1032,TRUE),"")</f>
        <v/>
      </c>
      <c r="D1032" s="276" t="str">
        <f t="shared" ref="D1032:D1095" ca="1" si="131">IFERROR(INDIRECT("'Прайс-лист общий'!q"&amp;$G1032,TRUE),"")</f>
        <v/>
      </c>
      <c r="E1032" s="161" t="str">
        <f t="shared" ref="E1032:E1095" ca="1" si="132">IFERROR(INDIRECT("'Прайс-лист общий'!r"&amp;$G1032,TRUE),"")</f>
        <v/>
      </c>
      <c r="F1032" s="8" t="str">
        <f t="shared" ref="F1032:F1095" ca="1" si="133">IFERROR(INDIRECT("'Прайс-лист общий'!f"&amp;$G1032,TRUE)*D1032,"")</f>
        <v/>
      </c>
      <c r="G1032" s="1" t="str">
        <f t="shared" ref="G1032:G1095" ca="1" si="134">IFERROR(SMALL(H:H,ROW(H1026)),"")</f>
        <v/>
      </c>
      <c r="H1032" s="1" t="str">
        <f t="shared" ref="H1032:H1095" ca="1" si="135">IF(INDIRECT("'Прайс-лист общий'!q"&amp;ROW(H1033),TRUE)&gt;0,ROW(H1033),"")</f>
        <v/>
      </c>
    </row>
    <row r="1033" spans="1:8">
      <c r="A1033" s="8" t="str">
        <f t="shared" ca="1" si="128"/>
        <v/>
      </c>
      <c r="B1033" s="8" t="str">
        <f t="shared" ca="1" si="129"/>
        <v/>
      </c>
      <c r="C1033" s="8" t="str">
        <f t="shared" ca="1" si="130"/>
        <v/>
      </c>
      <c r="D1033" s="276" t="str">
        <f t="shared" ca="1" si="131"/>
        <v/>
      </c>
      <c r="E1033" s="161" t="str">
        <f t="shared" ca="1" si="132"/>
        <v/>
      </c>
      <c r="F1033" s="8" t="str">
        <f t="shared" ca="1" si="133"/>
        <v/>
      </c>
      <c r="G1033" s="1" t="str">
        <f t="shared" ca="1" si="134"/>
        <v/>
      </c>
      <c r="H1033" s="1" t="str">
        <f t="shared" ca="1" si="135"/>
        <v/>
      </c>
    </row>
    <row r="1034" spans="1:8">
      <c r="A1034" s="8" t="str">
        <f t="shared" ca="1" si="128"/>
        <v/>
      </c>
      <c r="B1034" s="8" t="str">
        <f t="shared" ca="1" si="129"/>
        <v/>
      </c>
      <c r="C1034" s="8" t="str">
        <f t="shared" ca="1" si="130"/>
        <v/>
      </c>
      <c r="D1034" s="276" t="str">
        <f t="shared" ca="1" si="131"/>
        <v/>
      </c>
      <c r="E1034" s="161" t="str">
        <f t="shared" ca="1" si="132"/>
        <v/>
      </c>
      <c r="F1034" s="8" t="str">
        <f t="shared" ca="1" si="133"/>
        <v/>
      </c>
      <c r="G1034" s="1" t="str">
        <f t="shared" ca="1" si="134"/>
        <v/>
      </c>
      <c r="H1034" s="1" t="str">
        <f t="shared" ca="1" si="135"/>
        <v/>
      </c>
    </row>
    <row r="1035" spans="1:8">
      <c r="A1035" s="8" t="str">
        <f t="shared" ca="1" si="128"/>
        <v/>
      </c>
      <c r="B1035" s="8" t="str">
        <f t="shared" ca="1" si="129"/>
        <v/>
      </c>
      <c r="C1035" s="8" t="str">
        <f t="shared" ca="1" si="130"/>
        <v/>
      </c>
      <c r="D1035" s="276" t="str">
        <f t="shared" ca="1" si="131"/>
        <v/>
      </c>
      <c r="E1035" s="161" t="str">
        <f t="shared" ca="1" si="132"/>
        <v/>
      </c>
      <c r="F1035" s="8" t="str">
        <f t="shared" ca="1" si="133"/>
        <v/>
      </c>
      <c r="G1035" s="1" t="str">
        <f t="shared" ca="1" si="134"/>
        <v/>
      </c>
      <c r="H1035" s="1" t="str">
        <f t="shared" ca="1" si="135"/>
        <v/>
      </c>
    </row>
    <row r="1036" spans="1:8">
      <c r="A1036" s="8" t="str">
        <f t="shared" ca="1" si="128"/>
        <v/>
      </c>
      <c r="B1036" s="8" t="str">
        <f t="shared" ca="1" si="129"/>
        <v/>
      </c>
      <c r="C1036" s="8" t="str">
        <f t="shared" ca="1" si="130"/>
        <v/>
      </c>
      <c r="D1036" s="276" t="str">
        <f t="shared" ca="1" si="131"/>
        <v/>
      </c>
      <c r="E1036" s="161" t="str">
        <f t="shared" ca="1" si="132"/>
        <v/>
      </c>
      <c r="F1036" s="8" t="str">
        <f t="shared" ca="1" si="133"/>
        <v/>
      </c>
      <c r="G1036" s="1" t="str">
        <f t="shared" ca="1" si="134"/>
        <v/>
      </c>
      <c r="H1036" s="1" t="str">
        <f t="shared" ca="1" si="135"/>
        <v/>
      </c>
    </row>
    <row r="1037" spans="1:8">
      <c r="A1037" s="8" t="str">
        <f t="shared" ca="1" si="128"/>
        <v/>
      </c>
      <c r="B1037" s="8" t="str">
        <f t="shared" ca="1" si="129"/>
        <v/>
      </c>
      <c r="C1037" s="8" t="str">
        <f t="shared" ca="1" si="130"/>
        <v/>
      </c>
      <c r="D1037" s="276" t="str">
        <f t="shared" ca="1" si="131"/>
        <v/>
      </c>
      <c r="E1037" s="161" t="str">
        <f t="shared" ca="1" si="132"/>
        <v/>
      </c>
      <c r="F1037" s="8" t="str">
        <f t="shared" ca="1" si="133"/>
        <v/>
      </c>
      <c r="G1037" s="1" t="str">
        <f t="shared" ca="1" si="134"/>
        <v/>
      </c>
      <c r="H1037" s="1" t="str">
        <f t="shared" ca="1" si="135"/>
        <v/>
      </c>
    </row>
    <row r="1038" spans="1:8">
      <c r="A1038" s="8" t="str">
        <f t="shared" ca="1" si="128"/>
        <v/>
      </c>
      <c r="B1038" s="8" t="str">
        <f t="shared" ca="1" si="129"/>
        <v/>
      </c>
      <c r="C1038" s="8" t="str">
        <f t="shared" ca="1" si="130"/>
        <v/>
      </c>
      <c r="D1038" s="276" t="str">
        <f t="shared" ca="1" si="131"/>
        <v/>
      </c>
      <c r="E1038" s="161" t="str">
        <f t="shared" ca="1" si="132"/>
        <v/>
      </c>
      <c r="F1038" s="8" t="str">
        <f t="shared" ca="1" si="133"/>
        <v/>
      </c>
      <c r="G1038" s="1" t="str">
        <f t="shared" ca="1" si="134"/>
        <v/>
      </c>
      <c r="H1038" s="1" t="str">
        <f t="shared" ca="1" si="135"/>
        <v/>
      </c>
    </row>
    <row r="1039" spans="1:8">
      <c r="A1039" s="8" t="str">
        <f t="shared" ca="1" si="128"/>
        <v/>
      </c>
      <c r="B1039" s="8" t="str">
        <f t="shared" ca="1" si="129"/>
        <v/>
      </c>
      <c r="C1039" s="8" t="str">
        <f t="shared" ca="1" si="130"/>
        <v/>
      </c>
      <c r="D1039" s="276" t="str">
        <f t="shared" ca="1" si="131"/>
        <v/>
      </c>
      <c r="E1039" s="161" t="str">
        <f t="shared" ca="1" si="132"/>
        <v/>
      </c>
      <c r="F1039" s="8" t="str">
        <f t="shared" ca="1" si="133"/>
        <v/>
      </c>
      <c r="G1039" s="1" t="str">
        <f t="shared" ca="1" si="134"/>
        <v/>
      </c>
      <c r="H1039" s="1" t="str">
        <f t="shared" ca="1" si="135"/>
        <v/>
      </c>
    </row>
    <row r="1040" spans="1:8">
      <c r="A1040" s="8" t="str">
        <f t="shared" ca="1" si="128"/>
        <v/>
      </c>
      <c r="B1040" s="8" t="str">
        <f t="shared" ca="1" si="129"/>
        <v/>
      </c>
      <c r="C1040" s="8" t="str">
        <f t="shared" ca="1" si="130"/>
        <v/>
      </c>
      <c r="D1040" s="276" t="str">
        <f t="shared" ca="1" si="131"/>
        <v/>
      </c>
      <c r="E1040" s="161" t="str">
        <f t="shared" ca="1" si="132"/>
        <v/>
      </c>
      <c r="F1040" s="8" t="str">
        <f t="shared" ca="1" si="133"/>
        <v/>
      </c>
      <c r="G1040" s="1" t="str">
        <f t="shared" ca="1" si="134"/>
        <v/>
      </c>
      <c r="H1040" s="1" t="str">
        <f t="shared" ca="1" si="135"/>
        <v/>
      </c>
    </row>
    <row r="1041" spans="1:8">
      <c r="A1041" s="8" t="str">
        <f t="shared" ca="1" si="128"/>
        <v/>
      </c>
      <c r="B1041" s="8" t="str">
        <f t="shared" ca="1" si="129"/>
        <v/>
      </c>
      <c r="C1041" s="8" t="str">
        <f t="shared" ca="1" si="130"/>
        <v/>
      </c>
      <c r="D1041" s="276" t="str">
        <f t="shared" ca="1" si="131"/>
        <v/>
      </c>
      <c r="E1041" s="161" t="str">
        <f t="shared" ca="1" si="132"/>
        <v/>
      </c>
      <c r="F1041" s="8" t="str">
        <f t="shared" ca="1" si="133"/>
        <v/>
      </c>
      <c r="G1041" s="1" t="str">
        <f t="shared" ca="1" si="134"/>
        <v/>
      </c>
      <c r="H1041" s="1" t="str">
        <f t="shared" ca="1" si="135"/>
        <v/>
      </c>
    </row>
    <row r="1042" spans="1:8">
      <c r="A1042" s="8" t="str">
        <f t="shared" ca="1" si="128"/>
        <v/>
      </c>
      <c r="B1042" s="8" t="str">
        <f t="shared" ca="1" si="129"/>
        <v/>
      </c>
      <c r="C1042" s="8" t="str">
        <f t="shared" ca="1" si="130"/>
        <v/>
      </c>
      <c r="D1042" s="276" t="str">
        <f t="shared" ca="1" si="131"/>
        <v/>
      </c>
      <c r="E1042" s="161" t="str">
        <f t="shared" ca="1" si="132"/>
        <v/>
      </c>
      <c r="F1042" s="8" t="str">
        <f t="shared" ca="1" si="133"/>
        <v/>
      </c>
      <c r="G1042" s="1" t="str">
        <f t="shared" ca="1" si="134"/>
        <v/>
      </c>
      <c r="H1042" s="1" t="str">
        <f t="shared" ca="1" si="135"/>
        <v/>
      </c>
    </row>
    <row r="1043" spans="1:8">
      <c r="A1043" s="8" t="str">
        <f t="shared" ca="1" si="128"/>
        <v/>
      </c>
      <c r="B1043" s="8" t="str">
        <f t="shared" ca="1" si="129"/>
        <v/>
      </c>
      <c r="C1043" s="8" t="str">
        <f t="shared" ca="1" si="130"/>
        <v/>
      </c>
      <c r="D1043" s="276" t="str">
        <f t="shared" ca="1" si="131"/>
        <v/>
      </c>
      <c r="E1043" s="161" t="str">
        <f t="shared" ca="1" si="132"/>
        <v/>
      </c>
      <c r="F1043" s="8" t="str">
        <f t="shared" ca="1" si="133"/>
        <v/>
      </c>
      <c r="G1043" s="1" t="str">
        <f t="shared" ca="1" si="134"/>
        <v/>
      </c>
      <c r="H1043" s="1" t="str">
        <f t="shared" ca="1" si="135"/>
        <v/>
      </c>
    </row>
    <row r="1044" spans="1:8">
      <c r="A1044" s="8" t="str">
        <f t="shared" ca="1" si="128"/>
        <v/>
      </c>
      <c r="B1044" s="8" t="str">
        <f t="shared" ca="1" si="129"/>
        <v/>
      </c>
      <c r="C1044" s="8" t="str">
        <f t="shared" ca="1" si="130"/>
        <v/>
      </c>
      <c r="D1044" s="276" t="str">
        <f t="shared" ca="1" si="131"/>
        <v/>
      </c>
      <c r="E1044" s="161" t="str">
        <f t="shared" ca="1" si="132"/>
        <v/>
      </c>
      <c r="F1044" s="8" t="str">
        <f t="shared" ca="1" si="133"/>
        <v/>
      </c>
      <c r="G1044" s="1" t="str">
        <f t="shared" ca="1" si="134"/>
        <v/>
      </c>
      <c r="H1044" s="1" t="str">
        <f t="shared" ca="1" si="135"/>
        <v/>
      </c>
    </row>
    <row r="1045" spans="1:8">
      <c r="A1045" s="8" t="str">
        <f t="shared" ca="1" si="128"/>
        <v/>
      </c>
      <c r="B1045" s="8" t="str">
        <f t="shared" ca="1" si="129"/>
        <v/>
      </c>
      <c r="C1045" s="8" t="str">
        <f t="shared" ca="1" si="130"/>
        <v/>
      </c>
      <c r="D1045" s="276" t="str">
        <f t="shared" ca="1" si="131"/>
        <v/>
      </c>
      <c r="E1045" s="161" t="str">
        <f t="shared" ca="1" si="132"/>
        <v/>
      </c>
      <c r="F1045" s="8" t="str">
        <f t="shared" ca="1" si="133"/>
        <v/>
      </c>
      <c r="G1045" s="1" t="str">
        <f t="shared" ca="1" si="134"/>
        <v/>
      </c>
      <c r="H1045" s="1" t="str">
        <f t="shared" ca="1" si="135"/>
        <v/>
      </c>
    </row>
    <row r="1046" spans="1:8">
      <c r="A1046" s="8" t="str">
        <f t="shared" ca="1" si="128"/>
        <v/>
      </c>
      <c r="B1046" s="8" t="str">
        <f t="shared" ca="1" si="129"/>
        <v/>
      </c>
      <c r="C1046" s="8" t="str">
        <f t="shared" ca="1" si="130"/>
        <v/>
      </c>
      <c r="D1046" s="276" t="str">
        <f t="shared" ca="1" si="131"/>
        <v/>
      </c>
      <c r="E1046" s="161" t="str">
        <f t="shared" ca="1" si="132"/>
        <v/>
      </c>
      <c r="F1046" s="8" t="str">
        <f t="shared" ca="1" si="133"/>
        <v/>
      </c>
      <c r="G1046" s="1" t="str">
        <f t="shared" ca="1" si="134"/>
        <v/>
      </c>
      <c r="H1046" s="1" t="str">
        <f t="shared" ca="1" si="135"/>
        <v/>
      </c>
    </row>
    <row r="1047" spans="1:8">
      <c r="A1047" s="8" t="str">
        <f t="shared" ca="1" si="128"/>
        <v/>
      </c>
      <c r="B1047" s="8" t="str">
        <f t="shared" ca="1" si="129"/>
        <v/>
      </c>
      <c r="C1047" s="8" t="str">
        <f t="shared" ca="1" si="130"/>
        <v/>
      </c>
      <c r="D1047" s="276" t="str">
        <f t="shared" ca="1" si="131"/>
        <v/>
      </c>
      <c r="E1047" s="161" t="str">
        <f t="shared" ca="1" si="132"/>
        <v/>
      </c>
      <c r="F1047" s="8" t="str">
        <f t="shared" ca="1" si="133"/>
        <v/>
      </c>
      <c r="G1047" s="1" t="str">
        <f t="shared" ca="1" si="134"/>
        <v/>
      </c>
      <c r="H1047" s="1" t="str">
        <f t="shared" ca="1" si="135"/>
        <v/>
      </c>
    </row>
    <row r="1048" spans="1:8">
      <c r="A1048" s="8" t="str">
        <f t="shared" ca="1" si="128"/>
        <v/>
      </c>
      <c r="B1048" s="8" t="str">
        <f t="shared" ca="1" si="129"/>
        <v/>
      </c>
      <c r="C1048" s="8" t="str">
        <f t="shared" ca="1" si="130"/>
        <v/>
      </c>
      <c r="D1048" s="276" t="str">
        <f t="shared" ca="1" si="131"/>
        <v/>
      </c>
      <c r="E1048" s="161" t="str">
        <f t="shared" ca="1" si="132"/>
        <v/>
      </c>
      <c r="F1048" s="8" t="str">
        <f t="shared" ca="1" si="133"/>
        <v/>
      </c>
      <c r="G1048" s="1" t="str">
        <f t="shared" ca="1" si="134"/>
        <v/>
      </c>
      <c r="H1048" s="1" t="str">
        <f t="shared" ca="1" si="135"/>
        <v/>
      </c>
    </row>
    <row r="1049" spans="1:8">
      <c r="A1049" s="8" t="str">
        <f t="shared" ca="1" si="128"/>
        <v/>
      </c>
      <c r="B1049" s="8" t="str">
        <f t="shared" ca="1" si="129"/>
        <v/>
      </c>
      <c r="C1049" s="8" t="str">
        <f t="shared" ca="1" si="130"/>
        <v/>
      </c>
      <c r="D1049" s="276" t="str">
        <f t="shared" ca="1" si="131"/>
        <v/>
      </c>
      <c r="E1049" s="161" t="str">
        <f t="shared" ca="1" si="132"/>
        <v/>
      </c>
      <c r="F1049" s="8" t="str">
        <f t="shared" ca="1" si="133"/>
        <v/>
      </c>
      <c r="G1049" s="1" t="str">
        <f t="shared" ca="1" si="134"/>
        <v/>
      </c>
      <c r="H1049" s="1" t="str">
        <f t="shared" ca="1" si="135"/>
        <v/>
      </c>
    </row>
    <row r="1050" spans="1:8">
      <c r="A1050" s="8" t="str">
        <f t="shared" ca="1" si="128"/>
        <v/>
      </c>
      <c r="B1050" s="8" t="str">
        <f t="shared" ca="1" si="129"/>
        <v/>
      </c>
      <c r="C1050" s="8" t="str">
        <f t="shared" ca="1" si="130"/>
        <v/>
      </c>
      <c r="D1050" s="276" t="str">
        <f t="shared" ca="1" si="131"/>
        <v/>
      </c>
      <c r="E1050" s="161" t="str">
        <f t="shared" ca="1" si="132"/>
        <v/>
      </c>
      <c r="F1050" s="8" t="str">
        <f t="shared" ca="1" si="133"/>
        <v/>
      </c>
      <c r="G1050" s="1" t="str">
        <f t="shared" ca="1" si="134"/>
        <v/>
      </c>
      <c r="H1050" s="1" t="str">
        <f t="shared" ca="1" si="135"/>
        <v/>
      </c>
    </row>
    <row r="1051" spans="1:8">
      <c r="A1051" s="8" t="str">
        <f t="shared" ca="1" si="128"/>
        <v/>
      </c>
      <c r="B1051" s="8" t="str">
        <f t="shared" ca="1" si="129"/>
        <v/>
      </c>
      <c r="C1051" s="8" t="str">
        <f t="shared" ca="1" si="130"/>
        <v/>
      </c>
      <c r="D1051" s="276" t="str">
        <f t="shared" ca="1" si="131"/>
        <v/>
      </c>
      <c r="E1051" s="161" t="str">
        <f t="shared" ca="1" si="132"/>
        <v/>
      </c>
      <c r="F1051" s="8" t="str">
        <f t="shared" ca="1" si="133"/>
        <v/>
      </c>
      <c r="G1051" s="1" t="str">
        <f t="shared" ca="1" si="134"/>
        <v/>
      </c>
      <c r="H1051" s="1" t="str">
        <f t="shared" ca="1" si="135"/>
        <v/>
      </c>
    </row>
    <row r="1052" spans="1:8">
      <c r="A1052" s="8" t="str">
        <f t="shared" ca="1" si="128"/>
        <v/>
      </c>
      <c r="B1052" s="8" t="str">
        <f t="shared" ca="1" si="129"/>
        <v/>
      </c>
      <c r="C1052" s="8" t="str">
        <f t="shared" ca="1" si="130"/>
        <v/>
      </c>
      <c r="D1052" s="276" t="str">
        <f t="shared" ca="1" si="131"/>
        <v/>
      </c>
      <c r="E1052" s="161" t="str">
        <f t="shared" ca="1" si="132"/>
        <v/>
      </c>
      <c r="F1052" s="8" t="str">
        <f t="shared" ca="1" si="133"/>
        <v/>
      </c>
      <c r="G1052" s="1" t="str">
        <f t="shared" ca="1" si="134"/>
        <v/>
      </c>
      <c r="H1052" s="1" t="str">
        <f t="shared" ca="1" si="135"/>
        <v/>
      </c>
    </row>
    <row r="1053" spans="1:8">
      <c r="A1053" s="8" t="str">
        <f t="shared" ca="1" si="128"/>
        <v/>
      </c>
      <c r="B1053" s="8" t="str">
        <f t="shared" ca="1" si="129"/>
        <v/>
      </c>
      <c r="C1053" s="8" t="str">
        <f t="shared" ca="1" si="130"/>
        <v/>
      </c>
      <c r="D1053" s="276" t="str">
        <f t="shared" ca="1" si="131"/>
        <v/>
      </c>
      <c r="E1053" s="161" t="str">
        <f t="shared" ca="1" si="132"/>
        <v/>
      </c>
      <c r="F1053" s="8" t="str">
        <f t="shared" ca="1" si="133"/>
        <v/>
      </c>
      <c r="G1053" s="1" t="str">
        <f t="shared" ca="1" si="134"/>
        <v/>
      </c>
      <c r="H1053" s="1" t="str">
        <f t="shared" ca="1" si="135"/>
        <v/>
      </c>
    </row>
    <row r="1054" spans="1:8">
      <c r="A1054" s="8" t="str">
        <f t="shared" ca="1" si="128"/>
        <v/>
      </c>
      <c r="B1054" s="8" t="str">
        <f t="shared" ca="1" si="129"/>
        <v/>
      </c>
      <c r="C1054" s="8" t="str">
        <f t="shared" ca="1" si="130"/>
        <v/>
      </c>
      <c r="D1054" s="276" t="str">
        <f t="shared" ca="1" si="131"/>
        <v/>
      </c>
      <c r="E1054" s="161" t="str">
        <f t="shared" ca="1" si="132"/>
        <v/>
      </c>
      <c r="F1054" s="8" t="str">
        <f t="shared" ca="1" si="133"/>
        <v/>
      </c>
      <c r="G1054" s="1" t="str">
        <f t="shared" ca="1" si="134"/>
        <v/>
      </c>
      <c r="H1054" s="1" t="str">
        <f t="shared" ca="1" si="135"/>
        <v/>
      </c>
    </row>
    <row r="1055" spans="1:8">
      <c r="A1055" s="8" t="str">
        <f t="shared" ca="1" si="128"/>
        <v/>
      </c>
      <c r="B1055" s="8" t="str">
        <f t="shared" ca="1" si="129"/>
        <v/>
      </c>
      <c r="C1055" s="8" t="str">
        <f t="shared" ca="1" si="130"/>
        <v/>
      </c>
      <c r="D1055" s="276" t="str">
        <f t="shared" ca="1" si="131"/>
        <v/>
      </c>
      <c r="E1055" s="161" t="str">
        <f t="shared" ca="1" si="132"/>
        <v/>
      </c>
      <c r="F1055" s="8" t="str">
        <f t="shared" ca="1" si="133"/>
        <v/>
      </c>
      <c r="G1055" s="1" t="str">
        <f t="shared" ca="1" si="134"/>
        <v/>
      </c>
      <c r="H1055" s="1" t="str">
        <f t="shared" ca="1" si="135"/>
        <v/>
      </c>
    </row>
    <row r="1056" spans="1:8">
      <c r="A1056" s="8" t="str">
        <f t="shared" ca="1" si="128"/>
        <v/>
      </c>
      <c r="B1056" s="8" t="str">
        <f t="shared" ca="1" si="129"/>
        <v/>
      </c>
      <c r="C1056" s="8" t="str">
        <f t="shared" ca="1" si="130"/>
        <v/>
      </c>
      <c r="D1056" s="276" t="str">
        <f t="shared" ca="1" si="131"/>
        <v/>
      </c>
      <c r="E1056" s="161" t="str">
        <f t="shared" ca="1" si="132"/>
        <v/>
      </c>
      <c r="F1056" s="8" t="str">
        <f t="shared" ca="1" si="133"/>
        <v/>
      </c>
      <c r="G1056" s="1" t="str">
        <f t="shared" ca="1" si="134"/>
        <v/>
      </c>
      <c r="H1056" s="1" t="str">
        <f t="shared" ca="1" si="135"/>
        <v/>
      </c>
    </row>
    <row r="1057" spans="1:8">
      <c r="A1057" s="8" t="str">
        <f t="shared" ca="1" si="128"/>
        <v/>
      </c>
      <c r="B1057" s="8" t="str">
        <f t="shared" ca="1" si="129"/>
        <v/>
      </c>
      <c r="C1057" s="8" t="str">
        <f t="shared" ca="1" si="130"/>
        <v/>
      </c>
      <c r="D1057" s="276" t="str">
        <f t="shared" ca="1" si="131"/>
        <v/>
      </c>
      <c r="E1057" s="161" t="str">
        <f t="shared" ca="1" si="132"/>
        <v/>
      </c>
      <c r="F1057" s="8" t="str">
        <f t="shared" ca="1" si="133"/>
        <v/>
      </c>
      <c r="G1057" s="1" t="str">
        <f t="shared" ca="1" si="134"/>
        <v/>
      </c>
      <c r="H1057" s="1" t="str">
        <f t="shared" ca="1" si="135"/>
        <v/>
      </c>
    </row>
    <row r="1058" spans="1:8">
      <c r="A1058" s="8" t="str">
        <f t="shared" ca="1" si="128"/>
        <v/>
      </c>
      <c r="B1058" s="8" t="str">
        <f t="shared" ca="1" si="129"/>
        <v/>
      </c>
      <c r="C1058" s="8" t="str">
        <f t="shared" ca="1" si="130"/>
        <v/>
      </c>
      <c r="D1058" s="276" t="str">
        <f t="shared" ca="1" si="131"/>
        <v/>
      </c>
      <c r="E1058" s="161" t="str">
        <f t="shared" ca="1" si="132"/>
        <v/>
      </c>
      <c r="F1058" s="8" t="str">
        <f t="shared" ca="1" si="133"/>
        <v/>
      </c>
      <c r="G1058" s="1" t="str">
        <f t="shared" ca="1" si="134"/>
        <v/>
      </c>
      <c r="H1058" s="1" t="str">
        <f t="shared" ca="1" si="135"/>
        <v/>
      </c>
    </row>
    <row r="1059" spans="1:8">
      <c r="A1059" s="8" t="str">
        <f t="shared" ca="1" si="128"/>
        <v/>
      </c>
      <c r="B1059" s="8" t="str">
        <f t="shared" ca="1" si="129"/>
        <v/>
      </c>
      <c r="C1059" s="8" t="str">
        <f t="shared" ca="1" si="130"/>
        <v/>
      </c>
      <c r="D1059" s="276" t="str">
        <f t="shared" ca="1" si="131"/>
        <v/>
      </c>
      <c r="E1059" s="161" t="str">
        <f t="shared" ca="1" si="132"/>
        <v/>
      </c>
      <c r="F1059" s="8" t="str">
        <f t="shared" ca="1" si="133"/>
        <v/>
      </c>
      <c r="G1059" s="1" t="str">
        <f t="shared" ca="1" si="134"/>
        <v/>
      </c>
      <c r="H1059" s="1" t="str">
        <f t="shared" ca="1" si="135"/>
        <v/>
      </c>
    </row>
    <row r="1060" spans="1:8">
      <c r="A1060" s="8" t="str">
        <f t="shared" ca="1" si="128"/>
        <v/>
      </c>
      <c r="B1060" s="8" t="str">
        <f t="shared" ca="1" si="129"/>
        <v/>
      </c>
      <c r="C1060" s="8" t="str">
        <f t="shared" ca="1" si="130"/>
        <v/>
      </c>
      <c r="D1060" s="276" t="str">
        <f t="shared" ca="1" si="131"/>
        <v/>
      </c>
      <c r="E1060" s="161" t="str">
        <f t="shared" ca="1" si="132"/>
        <v/>
      </c>
      <c r="F1060" s="8" t="str">
        <f t="shared" ca="1" si="133"/>
        <v/>
      </c>
      <c r="G1060" s="1" t="str">
        <f t="shared" ca="1" si="134"/>
        <v/>
      </c>
      <c r="H1060" s="1" t="str">
        <f t="shared" ca="1" si="135"/>
        <v/>
      </c>
    </row>
    <row r="1061" spans="1:8">
      <c r="A1061" s="8" t="str">
        <f t="shared" ca="1" si="128"/>
        <v/>
      </c>
      <c r="B1061" s="8" t="str">
        <f t="shared" ca="1" si="129"/>
        <v/>
      </c>
      <c r="C1061" s="8" t="str">
        <f t="shared" ca="1" si="130"/>
        <v/>
      </c>
      <c r="D1061" s="276" t="str">
        <f t="shared" ca="1" si="131"/>
        <v/>
      </c>
      <c r="E1061" s="161" t="str">
        <f t="shared" ca="1" si="132"/>
        <v/>
      </c>
      <c r="F1061" s="8" t="str">
        <f t="shared" ca="1" si="133"/>
        <v/>
      </c>
      <c r="G1061" s="1" t="str">
        <f t="shared" ca="1" si="134"/>
        <v/>
      </c>
      <c r="H1061" s="1" t="str">
        <f t="shared" ca="1" si="135"/>
        <v/>
      </c>
    </row>
    <row r="1062" spans="1:8">
      <c r="A1062" s="8" t="str">
        <f t="shared" ca="1" si="128"/>
        <v/>
      </c>
      <c r="B1062" s="8" t="str">
        <f t="shared" ca="1" si="129"/>
        <v/>
      </c>
      <c r="C1062" s="8" t="str">
        <f t="shared" ca="1" si="130"/>
        <v/>
      </c>
      <c r="D1062" s="276" t="str">
        <f t="shared" ca="1" si="131"/>
        <v/>
      </c>
      <c r="E1062" s="161" t="str">
        <f t="shared" ca="1" si="132"/>
        <v/>
      </c>
      <c r="F1062" s="8" t="str">
        <f t="shared" ca="1" si="133"/>
        <v/>
      </c>
      <c r="G1062" s="1" t="str">
        <f t="shared" ca="1" si="134"/>
        <v/>
      </c>
      <c r="H1062" s="1" t="str">
        <f t="shared" ca="1" si="135"/>
        <v/>
      </c>
    </row>
    <row r="1063" spans="1:8">
      <c r="A1063" s="8" t="str">
        <f t="shared" ca="1" si="128"/>
        <v/>
      </c>
      <c r="B1063" s="8" t="str">
        <f t="shared" ca="1" si="129"/>
        <v/>
      </c>
      <c r="C1063" s="8" t="str">
        <f t="shared" ca="1" si="130"/>
        <v/>
      </c>
      <c r="D1063" s="276" t="str">
        <f t="shared" ca="1" si="131"/>
        <v/>
      </c>
      <c r="E1063" s="161" t="str">
        <f t="shared" ca="1" si="132"/>
        <v/>
      </c>
      <c r="F1063" s="8" t="str">
        <f t="shared" ca="1" si="133"/>
        <v/>
      </c>
      <c r="G1063" s="1" t="str">
        <f t="shared" ca="1" si="134"/>
        <v/>
      </c>
      <c r="H1063" s="1" t="str">
        <f t="shared" ca="1" si="135"/>
        <v/>
      </c>
    </row>
    <row r="1064" spans="1:8">
      <c r="A1064" s="8" t="str">
        <f t="shared" ca="1" si="128"/>
        <v/>
      </c>
      <c r="B1064" s="8" t="str">
        <f t="shared" ca="1" si="129"/>
        <v/>
      </c>
      <c r="C1064" s="8" t="str">
        <f t="shared" ca="1" si="130"/>
        <v/>
      </c>
      <c r="D1064" s="276" t="str">
        <f t="shared" ca="1" si="131"/>
        <v/>
      </c>
      <c r="E1064" s="161" t="str">
        <f t="shared" ca="1" si="132"/>
        <v/>
      </c>
      <c r="F1064" s="8" t="str">
        <f t="shared" ca="1" si="133"/>
        <v/>
      </c>
      <c r="G1064" s="1" t="str">
        <f t="shared" ca="1" si="134"/>
        <v/>
      </c>
      <c r="H1064" s="1" t="str">
        <f t="shared" ca="1" si="135"/>
        <v/>
      </c>
    </row>
    <row r="1065" spans="1:8">
      <c r="A1065" s="8" t="str">
        <f t="shared" ca="1" si="128"/>
        <v/>
      </c>
      <c r="B1065" s="8" t="str">
        <f t="shared" ca="1" si="129"/>
        <v/>
      </c>
      <c r="C1065" s="8" t="str">
        <f t="shared" ca="1" si="130"/>
        <v/>
      </c>
      <c r="D1065" s="276" t="str">
        <f t="shared" ca="1" si="131"/>
        <v/>
      </c>
      <c r="E1065" s="161" t="str">
        <f t="shared" ca="1" si="132"/>
        <v/>
      </c>
      <c r="F1065" s="8" t="str">
        <f t="shared" ca="1" si="133"/>
        <v/>
      </c>
      <c r="G1065" s="1" t="str">
        <f t="shared" ca="1" si="134"/>
        <v/>
      </c>
      <c r="H1065" s="1" t="str">
        <f t="shared" ca="1" si="135"/>
        <v/>
      </c>
    </row>
    <row r="1066" spans="1:8">
      <c r="A1066" s="8" t="str">
        <f t="shared" ca="1" si="128"/>
        <v/>
      </c>
      <c r="B1066" s="8" t="str">
        <f t="shared" ca="1" si="129"/>
        <v/>
      </c>
      <c r="C1066" s="8" t="str">
        <f t="shared" ca="1" si="130"/>
        <v/>
      </c>
      <c r="D1066" s="276" t="str">
        <f t="shared" ca="1" si="131"/>
        <v/>
      </c>
      <c r="E1066" s="161" t="str">
        <f t="shared" ca="1" si="132"/>
        <v/>
      </c>
      <c r="F1066" s="8" t="str">
        <f t="shared" ca="1" si="133"/>
        <v/>
      </c>
      <c r="G1066" s="1" t="str">
        <f t="shared" ca="1" si="134"/>
        <v/>
      </c>
      <c r="H1066" s="1" t="str">
        <f t="shared" ca="1" si="135"/>
        <v/>
      </c>
    </row>
    <row r="1067" spans="1:8">
      <c r="A1067" s="8" t="str">
        <f t="shared" ca="1" si="128"/>
        <v/>
      </c>
      <c r="B1067" s="8" t="str">
        <f t="shared" ca="1" si="129"/>
        <v/>
      </c>
      <c r="C1067" s="8" t="str">
        <f t="shared" ca="1" si="130"/>
        <v/>
      </c>
      <c r="D1067" s="276" t="str">
        <f t="shared" ca="1" si="131"/>
        <v/>
      </c>
      <c r="E1067" s="161" t="str">
        <f t="shared" ca="1" si="132"/>
        <v/>
      </c>
      <c r="F1067" s="8" t="str">
        <f t="shared" ca="1" si="133"/>
        <v/>
      </c>
      <c r="G1067" s="1" t="str">
        <f t="shared" ca="1" si="134"/>
        <v/>
      </c>
      <c r="H1067" s="1" t="str">
        <f t="shared" ca="1" si="135"/>
        <v/>
      </c>
    </row>
    <row r="1068" spans="1:8">
      <c r="A1068" s="8" t="str">
        <f t="shared" ca="1" si="128"/>
        <v/>
      </c>
      <c r="B1068" s="8" t="str">
        <f t="shared" ca="1" si="129"/>
        <v/>
      </c>
      <c r="C1068" s="8" t="str">
        <f t="shared" ca="1" si="130"/>
        <v/>
      </c>
      <c r="D1068" s="276" t="str">
        <f t="shared" ca="1" si="131"/>
        <v/>
      </c>
      <c r="E1068" s="161" t="str">
        <f t="shared" ca="1" si="132"/>
        <v/>
      </c>
      <c r="F1068" s="8" t="str">
        <f t="shared" ca="1" si="133"/>
        <v/>
      </c>
      <c r="G1068" s="1" t="str">
        <f t="shared" ca="1" si="134"/>
        <v/>
      </c>
      <c r="H1068" s="1" t="str">
        <f t="shared" ca="1" si="135"/>
        <v/>
      </c>
    </row>
    <row r="1069" spans="1:8">
      <c r="A1069" s="8" t="str">
        <f t="shared" ca="1" si="128"/>
        <v/>
      </c>
      <c r="B1069" s="8" t="str">
        <f t="shared" ca="1" si="129"/>
        <v/>
      </c>
      <c r="C1069" s="8" t="str">
        <f t="shared" ca="1" si="130"/>
        <v/>
      </c>
      <c r="D1069" s="276" t="str">
        <f t="shared" ca="1" si="131"/>
        <v/>
      </c>
      <c r="E1069" s="161" t="str">
        <f t="shared" ca="1" si="132"/>
        <v/>
      </c>
      <c r="F1069" s="8" t="str">
        <f t="shared" ca="1" si="133"/>
        <v/>
      </c>
      <c r="G1069" s="1" t="str">
        <f t="shared" ca="1" si="134"/>
        <v/>
      </c>
      <c r="H1069" s="1" t="str">
        <f t="shared" ca="1" si="135"/>
        <v/>
      </c>
    </row>
    <row r="1070" spans="1:8">
      <c r="A1070" s="8" t="str">
        <f t="shared" ca="1" si="128"/>
        <v/>
      </c>
      <c r="B1070" s="8" t="str">
        <f t="shared" ca="1" si="129"/>
        <v/>
      </c>
      <c r="C1070" s="8" t="str">
        <f t="shared" ca="1" si="130"/>
        <v/>
      </c>
      <c r="D1070" s="276" t="str">
        <f t="shared" ca="1" si="131"/>
        <v/>
      </c>
      <c r="E1070" s="161" t="str">
        <f t="shared" ca="1" si="132"/>
        <v/>
      </c>
      <c r="F1070" s="8" t="str">
        <f t="shared" ca="1" si="133"/>
        <v/>
      </c>
      <c r="G1070" s="1" t="str">
        <f t="shared" ca="1" si="134"/>
        <v/>
      </c>
      <c r="H1070" s="1" t="str">
        <f t="shared" ca="1" si="135"/>
        <v/>
      </c>
    </row>
    <row r="1071" spans="1:8">
      <c r="A1071" s="8" t="str">
        <f t="shared" ca="1" si="128"/>
        <v/>
      </c>
      <c r="B1071" s="8" t="str">
        <f t="shared" ca="1" si="129"/>
        <v/>
      </c>
      <c r="C1071" s="8" t="str">
        <f t="shared" ca="1" si="130"/>
        <v/>
      </c>
      <c r="D1071" s="276" t="str">
        <f t="shared" ca="1" si="131"/>
        <v/>
      </c>
      <c r="E1071" s="161" t="str">
        <f t="shared" ca="1" si="132"/>
        <v/>
      </c>
      <c r="F1071" s="8" t="str">
        <f t="shared" ca="1" si="133"/>
        <v/>
      </c>
      <c r="G1071" s="1" t="str">
        <f t="shared" ca="1" si="134"/>
        <v/>
      </c>
      <c r="H1071" s="1" t="str">
        <f t="shared" ca="1" si="135"/>
        <v/>
      </c>
    </row>
    <row r="1072" spans="1:8">
      <c r="A1072" s="8" t="str">
        <f t="shared" ca="1" si="128"/>
        <v/>
      </c>
      <c r="B1072" s="8" t="str">
        <f t="shared" ca="1" si="129"/>
        <v/>
      </c>
      <c r="C1072" s="8" t="str">
        <f t="shared" ca="1" si="130"/>
        <v/>
      </c>
      <c r="D1072" s="276" t="str">
        <f t="shared" ca="1" si="131"/>
        <v/>
      </c>
      <c r="E1072" s="161" t="str">
        <f t="shared" ca="1" si="132"/>
        <v/>
      </c>
      <c r="F1072" s="8" t="str">
        <f t="shared" ca="1" si="133"/>
        <v/>
      </c>
      <c r="G1072" s="1" t="str">
        <f t="shared" ca="1" si="134"/>
        <v/>
      </c>
      <c r="H1072" s="1" t="str">
        <f t="shared" ca="1" si="135"/>
        <v/>
      </c>
    </row>
    <row r="1073" spans="1:8">
      <c r="A1073" s="8" t="str">
        <f t="shared" ca="1" si="128"/>
        <v/>
      </c>
      <c r="B1073" s="8" t="str">
        <f t="shared" ca="1" si="129"/>
        <v/>
      </c>
      <c r="C1073" s="8" t="str">
        <f t="shared" ca="1" si="130"/>
        <v/>
      </c>
      <c r="D1073" s="276" t="str">
        <f t="shared" ca="1" si="131"/>
        <v/>
      </c>
      <c r="E1073" s="161" t="str">
        <f t="shared" ca="1" si="132"/>
        <v/>
      </c>
      <c r="F1073" s="8" t="str">
        <f t="shared" ca="1" si="133"/>
        <v/>
      </c>
      <c r="G1073" s="1" t="str">
        <f t="shared" ca="1" si="134"/>
        <v/>
      </c>
      <c r="H1073" s="1" t="str">
        <f t="shared" ca="1" si="135"/>
        <v/>
      </c>
    </row>
    <row r="1074" spans="1:8">
      <c r="A1074" s="8" t="str">
        <f t="shared" ca="1" si="128"/>
        <v/>
      </c>
      <c r="B1074" s="8" t="str">
        <f t="shared" ca="1" si="129"/>
        <v/>
      </c>
      <c r="C1074" s="8" t="str">
        <f t="shared" ca="1" si="130"/>
        <v/>
      </c>
      <c r="D1074" s="276" t="str">
        <f t="shared" ca="1" si="131"/>
        <v/>
      </c>
      <c r="E1074" s="161" t="str">
        <f t="shared" ca="1" si="132"/>
        <v/>
      </c>
      <c r="F1074" s="8" t="str">
        <f t="shared" ca="1" si="133"/>
        <v/>
      </c>
      <c r="G1074" s="1" t="str">
        <f t="shared" ca="1" si="134"/>
        <v/>
      </c>
      <c r="H1074" s="1" t="str">
        <f t="shared" ca="1" si="135"/>
        <v/>
      </c>
    </row>
    <row r="1075" spans="1:8">
      <c r="A1075" s="8" t="str">
        <f t="shared" ca="1" si="128"/>
        <v/>
      </c>
      <c r="B1075" s="8" t="str">
        <f t="shared" ca="1" si="129"/>
        <v/>
      </c>
      <c r="C1075" s="8" t="str">
        <f t="shared" ca="1" si="130"/>
        <v/>
      </c>
      <c r="D1075" s="276" t="str">
        <f t="shared" ca="1" si="131"/>
        <v/>
      </c>
      <c r="E1075" s="161" t="str">
        <f t="shared" ca="1" si="132"/>
        <v/>
      </c>
      <c r="F1075" s="8" t="str">
        <f t="shared" ca="1" si="133"/>
        <v/>
      </c>
      <c r="G1075" s="1" t="str">
        <f t="shared" ca="1" si="134"/>
        <v/>
      </c>
      <c r="H1075" s="1" t="str">
        <f t="shared" ca="1" si="135"/>
        <v/>
      </c>
    </row>
    <row r="1076" spans="1:8">
      <c r="A1076" s="8" t="str">
        <f t="shared" ca="1" si="128"/>
        <v/>
      </c>
      <c r="B1076" s="8" t="str">
        <f t="shared" ca="1" si="129"/>
        <v/>
      </c>
      <c r="C1076" s="8" t="str">
        <f t="shared" ca="1" si="130"/>
        <v/>
      </c>
      <c r="D1076" s="276" t="str">
        <f t="shared" ca="1" si="131"/>
        <v/>
      </c>
      <c r="E1076" s="161" t="str">
        <f t="shared" ca="1" si="132"/>
        <v/>
      </c>
      <c r="F1076" s="8" t="str">
        <f t="shared" ca="1" si="133"/>
        <v/>
      </c>
      <c r="G1076" s="1" t="str">
        <f t="shared" ca="1" si="134"/>
        <v/>
      </c>
      <c r="H1076" s="1" t="str">
        <f t="shared" ca="1" si="135"/>
        <v/>
      </c>
    </row>
    <row r="1077" spans="1:8">
      <c r="A1077" s="8" t="str">
        <f t="shared" ca="1" si="128"/>
        <v/>
      </c>
      <c r="B1077" s="8" t="str">
        <f t="shared" ca="1" si="129"/>
        <v/>
      </c>
      <c r="C1077" s="8" t="str">
        <f t="shared" ca="1" si="130"/>
        <v/>
      </c>
      <c r="D1077" s="276" t="str">
        <f t="shared" ca="1" si="131"/>
        <v/>
      </c>
      <c r="E1077" s="161" t="str">
        <f t="shared" ca="1" si="132"/>
        <v/>
      </c>
      <c r="F1077" s="8" t="str">
        <f t="shared" ca="1" si="133"/>
        <v/>
      </c>
      <c r="G1077" s="1" t="str">
        <f t="shared" ca="1" si="134"/>
        <v/>
      </c>
      <c r="H1077" s="1" t="str">
        <f t="shared" ca="1" si="135"/>
        <v/>
      </c>
    </row>
    <row r="1078" spans="1:8">
      <c r="A1078" s="8" t="str">
        <f t="shared" ca="1" si="128"/>
        <v/>
      </c>
      <c r="B1078" s="8" t="str">
        <f t="shared" ca="1" si="129"/>
        <v/>
      </c>
      <c r="C1078" s="8" t="str">
        <f t="shared" ca="1" si="130"/>
        <v/>
      </c>
      <c r="D1078" s="276" t="str">
        <f t="shared" ca="1" si="131"/>
        <v/>
      </c>
      <c r="E1078" s="161" t="str">
        <f t="shared" ca="1" si="132"/>
        <v/>
      </c>
      <c r="F1078" s="8" t="str">
        <f t="shared" ca="1" si="133"/>
        <v/>
      </c>
      <c r="G1078" s="1" t="str">
        <f t="shared" ca="1" si="134"/>
        <v/>
      </c>
      <c r="H1078" s="1" t="str">
        <f t="shared" ca="1" si="135"/>
        <v/>
      </c>
    </row>
    <row r="1079" spans="1:8">
      <c r="A1079" s="8" t="str">
        <f t="shared" ca="1" si="128"/>
        <v/>
      </c>
      <c r="B1079" s="8" t="str">
        <f t="shared" ca="1" si="129"/>
        <v/>
      </c>
      <c r="C1079" s="8" t="str">
        <f t="shared" ca="1" si="130"/>
        <v/>
      </c>
      <c r="D1079" s="276" t="str">
        <f t="shared" ca="1" si="131"/>
        <v/>
      </c>
      <c r="E1079" s="161" t="str">
        <f t="shared" ca="1" si="132"/>
        <v/>
      </c>
      <c r="F1079" s="8" t="str">
        <f t="shared" ca="1" si="133"/>
        <v/>
      </c>
      <c r="G1079" s="1" t="str">
        <f t="shared" ca="1" si="134"/>
        <v/>
      </c>
      <c r="H1079" s="1" t="str">
        <f t="shared" ca="1" si="135"/>
        <v/>
      </c>
    </row>
    <row r="1080" spans="1:8">
      <c r="A1080" s="8" t="str">
        <f t="shared" ca="1" si="128"/>
        <v/>
      </c>
      <c r="B1080" s="8" t="str">
        <f t="shared" ca="1" si="129"/>
        <v/>
      </c>
      <c r="C1080" s="8" t="str">
        <f t="shared" ca="1" si="130"/>
        <v/>
      </c>
      <c r="D1080" s="276" t="str">
        <f t="shared" ca="1" si="131"/>
        <v/>
      </c>
      <c r="E1080" s="161" t="str">
        <f t="shared" ca="1" si="132"/>
        <v/>
      </c>
      <c r="F1080" s="8" t="str">
        <f t="shared" ca="1" si="133"/>
        <v/>
      </c>
      <c r="G1080" s="1" t="str">
        <f t="shared" ca="1" si="134"/>
        <v/>
      </c>
      <c r="H1080" s="1" t="str">
        <f t="shared" ca="1" si="135"/>
        <v/>
      </c>
    </row>
    <row r="1081" spans="1:8">
      <c r="A1081" s="8" t="str">
        <f t="shared" ca="1" si="128"/>
        <v/>
      </c>
      <c r="B1081" s="8" t="str">
        <f t="shared" ca="1" si="129"/>
        <v/>
      </c>
      <c r="C1081" s="8" t="str">
        <f t="shared" ca="1" si="130"/>
        <v/>
      </c>
      <c r="D1081" s="276" t="str">
        <f t="shared" ca="1" si="131"/>
        <v/>
      </c>
      <c r="E1081" s="161" t="str">
        <f t="shared" ca="1" si="132"/>
        <v/>
      </c>
      <c r="F1081" s="8" t="str">
        <f t="shared" ca="1" si="133"/>
        <v/>
      </c>
      <c r="G1081" s="1" t="str">
        <f t="shared" ca="1" si="134"/>
        <v/>
      </c>
      <c r="H1081" s="1" t="str">
        <f t="shared" ca="1" si="135"/>
        <v/>
      </c>
    </row>
    <row r="1082" spans="1:8">
      <c r="A1082" s="8" t="str">
        <f t="shared" ca="1" si="128"/>
        <v/>
      </c>
      <c r="B1082" s="8" t="str">
        <f t="shared" ca="1" si="129"/>
        <v/>
      </c>
      <c r="C1082" s="8" t="str">
        <f t="shared" ca="1" si="130"/>
        <v/>
      </c>
      <c r="D1082" s="276" t="str">
        <f t="shared" ca="1" si="131"/>
        <v/>
      </c>
      <c r="E1082" s="161" t="str">
        <f t="shared" ca="1" si="132"/>
        <v/>
      </c>
      <c r="F1082" s="8" t="str">
        <f t="shared" ca="1" si="133"/>
        <v/>
      </c>
      <c r="G1082" s="1" t="str">
        <f t="shared" ca="1" si="134"/>
        <v/>
      </c>
      <c r="H1082" s="1" t="str">
        <f t="shared" ca="1" si="135"/>
        <v/>
      </c>
    </row>
    <row r="1083" spans="1:8">
      <c r="A1083" s="8" t="str">
        <f t="shared" ca="1" si="128"/>
        <v/>
      </c>
      <c r="B1083" s="8" t="str">
        <f t="shared" ca="1" si="129"/>
        <v/>
      </c>
      <c r="C1083" s="8" t="str">
        <f t="shared" ca="1" si="130"/>
        <v/>
      </c>
      <c r="D1083" s="276" t="str">
        <f t="shared" ca="1" si="131"/>
        <v/>
      </c>
      <c r="E1083" s="161" t="str">
        <f t="shared" ca="1" si="132"/>
        <v/>
      </c>
      <c r="F1083" s="8" t="str">
        <f t="shared" ca="1" si="133"/>
        <v/>
      </c>
      <c r="G1083" s="1" t="str">
        <f t="shared" ca="1" si="134"/>
        <v/>
      </c>
      <c r="H1083" s="1" t="str">
        <f t="shared" ca="1" si="135"/>
        <v/>
      </c>
    </row>
    <row r="1084" spans="1:8">
      <c r="A1084" s="8" t="str">
        <f t="shared" ca="1" si="128"/>
        <v/>
      </c>
      <c r="B1084" s="8" t="str">
        <f t="shared" ca="1" si="129"/>
        <v/>
      </c>
      <c r="C1084" s="8" t="str">
        <f t="shared" ca="1" si="130"/>
        <v/>
      </c>
      <c r="D1084" s="276" t="str">
        <f t="shared" ca="1" si="131"/>
        <v/>
      </c>
      <c r="E1084" s="161" t="str">
        <f t="shared" ca="1" si="132"/>
        <v/>
      </c>
      <c r="F1084" s="8" t="str">
        <f t="shared" ca="1" si="133"/>
        <v/>
      </c>
      <c r="G1084" s="1" t="str">
        <f t="shared" ca="1" si="134"/>
        <v/>
      </c>
      <c r="H1084" s="1" t="str">
        <f t="shared" ca="1" si="135"/>
        <v/>
      </c>
    </row>
    <row r="1085" spans="1:8">
      <c r="A1085" s="8" t="str">
        <f t="shared" ca="1" si="128"/>
        <v/>
      </c>
      <c r="B1085" s="8" t="str">
        <f t="shared" ca="1" si="129"/>
        <v/>
      </c>
      <c r="C1085" s="8" t="str">
        <f t="shared" ca="1" si="130"/>
        <v/>
      </c>
      <c r="D1085" s="276" t="str">
        <f t="shared" ca="1" si="131"/>
        <v/>
      </c>
      <c r="E1085" s="161" t="str">
        <f t="shared" ca="1" si="132"/>
        <v/>
      </c>
      <c r="F1085" s="8" t="str">
        <f t="shared" ca="1" si="133"/>
        <v/>
      </c>
      <c r="G1085" s="1" t="str">
        <f t="shared" ca="1" si="134"/>
        <v/>
      </c>
      <c r="H1085" s="1" t="str">
        <f t="shared" ca="1" si="135"/>
        <v/>
      </c>
    </row>
    <row r="1086" spans="1:8">
      <c r="A1086" s="8" t="str">
        <f t="shared" ca="1" si="128"/>
        <v/>
      </c>
      <c r="B1086" s="8" t="str">
        <f t="shared" ca="1" si="129"/>
        <v/>
      </c>
      <c r="C1086" s="8" t="str">
        <f t="shared" ca="1" si="130"/>
        <v/>
      </c>
      <c r="D1086" s="276" t="str">
        <f t="shared" ca="1" si="131"/>
        <v/>
      </c>
      <c r="E1086" s="161" t="str">
        <f t="shared" ca="1" si="132"/>
        <v/>
      </c>
      <c r="F1086" s="8" t="str">
        <f t="shared" ca="1" si="133"/>
        <v/>
      </c>
      <c r="G1086" s="1" t="str">
        <f t="shared" ca="1" si="134"/>
        <v/>
      </c>
      <c r="H1086" s="1" t="str">
        <f t="shared" ca="1" si="135"/>
        <v/>
      </c>
    </row>
    <row r="1087" spans="1:8">
      <c r="A1087" s="8" t="str">
        <f t="shared" ca="1" si="128"/>
        <v/>
      </c>
      <c r="B1087" s="8" t="str">
        <f t="shared" ca="1" si="129"/>
        <v/>
      </c>
      <c r="C1087" s="8" t="str">
        <f t="shared" ca="1" si="130"/>
        <v/>
      </c>
      <c r="D1087" s="276" t="str">
        <f t="shared" ca="1" si="131"/>
        <v/>
      </c>
      <c r="E1087" s="161" t="str">
        <f t="shared" ca="1" si="132"/>
        <v/>
      </c>
      <c r="F1087" s="8" t="str">
        <f t="shared" ca="1" si="133"/>
        <v/>
      </c>
      <c r="G1087" s="1" t="str">
        <f t="shared" ca="1" si="134"/>
        <v/>
      </c>
      <c r="H1087" s="1" t="str">
        <f t="shared" ca="1" si="135"/>
        <v/>
      </c>
    </row>
    <row r="1088" spans="1:8">
      <c r="A1088" s="8" t="str">
        <f t="shared" ca="1" si="128"/>
        <v/>
      </c>
      <c r="B1088" s="8" t="str">
        <f t="shared" ca="1" si="129"/>
        <v/>
      </c>
      <c r="C1088" s="8" t="str">
        <f t="shared" ca="1" si="130"/>
        <v/>
      </c>
      <c r="D1088" s="276" t="str">
        <f t="shared" ca="1" si="131"/>
        <v/>
      </c>
      <c r="E1088" s="161" t="str">
        <f t="shared" ca="1" si="132"/>
        <v/>
      </c>
      <c r="F1088" s="8" t="str">
        <f t="shared" ca="1" si="133"/>
        <v/>
      </c>
      <c r="G1088" s="1" t="str">
        <f t="shared" ca="1" si="134"/>
        <v/>
      </c>
      <c r="H1088" s="1" t="str">
        <f t="shared" ca="1" si="135"/>
        <v/>
      </c>
    </row>
    <row r="1089" spans="1:8">
      <c r="A1089" s="8" t="str">
        <f t="shared" ca="1" si="128"/>
        <v/>
      </c>
      <c r="B1089" s="8" t="str">
        <f t="shared" ca="1" si="129"/>
        <v/>
      </c>
      <c r="C1089" s="8" t="str">
        <f t="shared" ca="1" si="130"/>
        <v/>
      </c>
      <c r="D1089" s="276" t="str">
        <f t="shared" ca="1" si="131"/>
        <v/>
      </c>
      <c r="E1089" s="161" t="str">
        <f t="shared" ca="1" si="132"/>
        <v/>
      </c>
      <c r="F1089" s="8" t="str">
        <f t="shared" ca="1" si="133"/>
        <v/>
      </c>
      <c r="G1089" s="1" t="str">
        <f t="shared" ca="1" si="134"/>
        <v/>
      </c>
      <c r="H1089" s="1" t="str">
        <f t="shared" ca="1" si="135"/>
        <v/>
      </c>
    </row>
    <row r="1090" spans="1:8">
      <c r="A1090" s="8" t="str">
        <f t="shared" ca="1" si="128"/>
        <v/>
      </c>
      <c r="B1090" s="8" t="str">
        <f t="shared" ca="1" si="129"/>
        <v/>
      </c>
      <c r="C1090" s="8" t="str">
        <f t="shared" ca="1" si="130"/>
        <v/>
      </c>
      <c r="D1090" s="276" t="str">
        <f t="shared" ca="1" si="131"/>
        <v/>
      </c>
      <c r="E1090" s="161" t="str">
        <f t="shared" ca="1" si="132"/>
        <v/>
      </c>
      <c r="F1090" s="8" t="str">
        <f t="shared" ca="1" si="133"/>
        <v/>
      </c>
      <c r="G1090" s="1" t="str">
        <f t="shared" ca="1" si="134"/>
        <v/>
      </c>
      <c r="H1090" s="1" t="str">
        <f t="shared" ca="1" si="135"/>
        <v/>
      </c>
    </row>
    <row r="1091" spans="1:8">
      <c r="A1091" s="8" t="str">
        <f t="shared" ca="1" si="128"/>
        <v/>
      </c>
      <c r="B1091" s="8" t="str">
        <f t="shared" ca="1" si="129"/>
        <v/>
      </c>
      <c r="C1091" s="8" t="str">
        <f t="shared" ca="1" si="130"/>
        <v/>
      </c>
      <c r="D1091" s="276" t="str">
        <f t="shared" ca="1" si="131"/>
        <v/>
      </c>
      <c r="E1091" s="161" t="str">
        <f t="shared" ca="1" si="132"/>
        <v/>
      </c>
      <c r="F1091" s="8" t="str">
        <f t="shared" ca="1" si="133"/>
        <v/>
      </c>
      <c r="G1091" s="1" t="str">
        <f t="shared" ca="1" si="134"/>
        <v/>
      </c>
      <c r="H1091" s="1" t="str">
        <f t="shared" ca="1" si="135"/>
        <v/>
      </c>
    </row>
    <row r="1092" spans="1:8">
      <c r="A1092" s="8" t="str">
        <f t="shared" ca="1" si="128"/>
        <v/>
      </c>
      <c r="B1092" s="8" t="str">
        <f t="shared" ca="1" si="129"/>
        <v/>
      </c>
      <c r="C1092" s="8" t="str">
        <f t="shared" ca="1" si="130"/>
        <v/>
      </c>
      <c r="D1092" s="276" t="str">
        <f t="shared" ca="1" si="131"/>
        <v/>
      </c>
      <c r="E1092" s="161" t="str">
        <f t="shared" ca="1" si="132"/>
        <v/>
      </c>
      <c r="F1092" s="8" t="str">
        <f t="shared" ca="1" si="133"/>
        <v/>
      </c>
      <c r="G1092" s="1" t="str">
        <f t="shared" ca="1" si="134"/>
        <v/>
      </c>
      <c r="H1092" s="1" t="str">
        <f t="shared" ca="1" si="135"/>
        <v/>
      </c>
    </row>
    <row r="1093" spans="1:8">
      <c r="A1093" s="8" t="str">
        <f t="shared" ca="1" si="128"/>
        <v/>
      </c>
      <c r="B1093" s="8" t="str">
        <f t="shared" ca="1" si="129"/>
        <v/>
      </c>
      <c r="C1093" s="8" t="str">
        <f t="shared" ca="1" si="130"/>
        <v/>
      </c>
      <c r="D1093" s="276" t="str">
        <f t="shared" ca="1" si="131"/>
        <v/>
      </c>
      <c r="E1093" s="161" t="str">
        <f t="shared" ca="1" si="132"/>
        <v/>
      </c>
      <c r="F1093" s="8" t="str">
        <f t="shared" ca="1" si="133"/>
        <v/>
      </c>
      <c r="G1093" s="1" t="str">
        <f t="shared" ca="1" si="134"/>
        <v/>
      </c>
      <c r="H1093" s="1" t="str">
        <f t="shared" ca="1" si="135"/>
        <v/>
      </c>
    </row>
    <row r="1094" spans="1:8">
      <c r="A1094" s="8" t="str">
        <f t="shared" ca="1" si="128"/>
        <v/>
      </c>
      <c r="B1094" s="8" t="str">
        <f t="shared" ca="1" si="129"/>
        <v/>
      </c>
      <c r="C1094" s="8" t="str">
        <f t="shared" ca="1" si="130"/>
        <v/>
      </c>
      <c r="D1094" s="276" t="str">
        <f t="shared" ca="1" si="131"/>
        <v/>
      </c>
      <c r="E1094" s="161" t="str">
        <f t="shared" ca="1" si="132"/>
        <v/>
      </c>
      <c r="F1094" s="8" t="str">
        <f t="shared" ca="1" si="133"/>
        <v/>
      </c>
      <c r="G1094" s="1" t="str">
        <f t="shared" ca="1" si="134"/>
        <v/>
      </c>
      <c r="H1094" s="1" t="str">
        <f t="shared" ca="1" si="135"/>
        <v/>
      </c>
    </row>
    <row r="1095" spans="1:8">
      <c r="A1095" s="8" t="str">
        <f t="shared" ca="1" si="128"/>
        <v/>
      </c>
      <c r="B1095" s="8" t="str">
        <f t="shared" ca="1" si="129"/>
        <v/>
      </c>
      <c r="C1095" s="8" t="str">
        <f t="shared" ca="1" si="130"/>
        <v/>
      </c>
      <c r="D1095" s="276" t="str">
        <f t="shared" ca="1" si="131"/>
        <v/>
      </c>
      <c r="E1095" s="161" t="str">
        <f t="shared" ca="1" si="132"/>
        <v/>
      </c>
      <c r="F1095" s="8" t="str">
        <f t="shared" ca="1" si="133"/>
        <v/>
      </c>
      <c r="G1095" s="1" t="str">
        <f t="shared" ca="1" si="134"/>
        <v/>
      </c>
      <c r="H1095" s="1" t="str">
        <f t="shared" ca="1" si="135"/>
        <v/>
      </c>
    </row>
    <row r="1096" spans="1:8">
      <c r="A1096" s="8" t="str">
        <f t="shared" ref="A1096:A1159" ca="1" si="136">IFERROR(INDIRECT("'Прайс-лист общий'!A"&amp;$G1096,TRUE),"")</f>
        <v/>
      </c>
      <c r="B1096" s="8" t="str">
        <f t="shared" ref="B1096:B1159" ca="1" si="137">IFERROR(INDIRECT("'Прайс-лист общий'!B"&amp;$G1096,TRUE),"")</f>
        <v/>
      </c>
      <c r="C1096" s="8" t="str">
        <f t="shared" ref="C1096:C1159" ca="1" si="138">IFERROR(INDIRECT("'Прайс-лист общий'!p"&amp;$G1096,TRUE),"")</f>
        <v/>
      </c>
      <c r="D1096" s="276" t="str">
        <f t="shared" ref="D1096:D1159" ca="1" si="139">IFERROR(INDIRECT("'Прайс-лист общий'!q"&amp;$G1096,TRUE),"")</f>
        <v/>
      </c>
      <c r="E1096" s="161" t="str">
        <f t="shared" ref="E1096:E1159" ca="1" si="140">IFERROR(INDIRECT("'Прайс-лист общий'!r"&amp;$G1096,TRUE),"")</f>
        <v/>
      </c>
      <c r="F1096" s="8" t="str">
        <f t="shared" ref="F1096:F1159" ca="1" si="141">IFERROR(INDIRECT("'Прайс-лист общий'!f"&amp;$G1096,TRUE)*D1096,"")</f>
        <v/>
      </c>
      <c r="G1096" s="1" t="str">
        <f t="shared" ref="G1096:G1159" ca="1" si="142">IFERROR(SMALL(H:H,ROW(H1090)),"")</f>
        <v/>
      </c>
      <c r="H1096" s="1" t="str">
        <f t="shared" ref="H1096:H1159" ca="1" si="143">IF(INDIRECT("'Прайс-лист общий'!q"&amp;ROW(H1097),TRUE)&gt;0,ROW(H1097),"")</f>
        <v/>
      </c>
    </row>
    <row r="1097" spans="1:8">
      <c r="A1097" s="8" t="str">
        <f t="shared" ca="1" si="136"/>
        <v/>
      </c>
      <c r="B1097" s="8" t="str">
        <f t="shared" ca="1" si="137"/>
        <v/>
      </c>
      <c r="C1097" s="8" t="str">
        <f t="shared" ca="1" si="138"/>
        <v/>
      </c>
      <c r="D1097" s="276" t="str">
        <f t="shared" ca="1" si="139"/>
        <v/>
      </c>
      <c r="E1097" s="161" t="str">
        <f t="shared" ca="1" si="140"/>
        <v/>
      </c>
      <c r="F1097" s="8" t="str">
        <f t="shared" ca="1" si="141"/>
        <v/>
      </c>
      <c r="G1097" s="1" t="str">
        <f t="shared" ca="1" si="142"/>
        <v/>
      </c>
      <c r="H1097" s="1" t="str">
        <f t="shared" ca="1" si="143"/>
        <v/>
      </c>
    </row>
    <row r="1098" spans="1:8">
      <c r="A1098" s="8" t="str">
        <f t="shared" ca="1" si="136"/>
        <v/>
      </c>
      <c r="B1098" s="8" t="str">
        <f t="shared" ca="1" si="137"/>
        <v/>
      </c>
      <c r="C1098" s="8" t="str">
        <f t="shared" ca="1" si="138"/>
        <v/>
      </c>
      <c r="D1098" s="276" t="str">
        <f t="shared" ca="1" si="139"/>
        <v/>
      </c>
      <c r="E1098" s="161" t="str">
        <f t="shared" ca="1" si="140"/>
        <v/>
      </c>
      <c r="F1098" s="8" t="str">
        <f t="shared" ca="1" si="141"/>
        <v/>
      </c>
      <c r="G1098" s="1" t="str">
        <f t="shared" ca="1" si="142"/>
        <v/>
      </c>
      <c r="H1098" s="1" t="str">
        <f t="shared" ca="1" si="143"/>
        <v/>
      </c>
    </row>
    <row r="1099" spans="1:8">
      <c r="A1099" s="8" t="str">
        <f t="shared" ca="1" si="136"/>
        <v/>
      </c>
      <c r="B1099" s="8" t="str">
        <f t="shared" ca="1" si="137"/>
        <v/>
      </c>
      <c r="C1099" s="8" t="str">
        <f t="shared" ca="1" si="138"/>
        <v/>
      </c>
      <c r="D1099" s="276" t="str">
        <f t="shared" ca="1" si="139"/>
        <v/>
      </c>
      <c r="E1099" s="161" t="str">
        <f t="shared" ca="1" si="140"/>
        <v/>
      </c>
      <c r="F1099" s="8" t="str">
        <f t="shared" ca="1" si="141"/>
        <v/>
      </c>
      <c r="G1099" s="1" t="str">
        <f t="shared" ca="1" si="142"/>
        <v/>
      </c>
      <c r="H1099" s="1" t="str">
        <f t="shared" ca="1" si="143"/>
        <v/>
      </c>
    </row>
    <row r="1100" spans="1:8">
      <c r="A1100" s="8" t="str">
        <f t="shared" ca="1" si="136"/>
        <v/>
      </c>
      <c r="B1100" s="8" t="str">
        <f t="shared" ca="1" si="137"/>
        <v/>
      </c>
      <c r="C1100" s="8" t="str">
        <f t="shared" ca="1" si="138"/>
        <v/>
      </c>
      <c r="D1100" s="276" t="str">
        <f t="shared" ca="1" si="139"/>
        <v/>
      </c>
      <c r="E1100" s="161" t="str">
        <f t="shared" ca="1" si="140"/>
        <v/>
      </c>
      <c r="F1100" s="8" t="str">
        <f t="shared" ca="1" si="141"/>
        <v/>
      </c>
      <c r="G1100" s="1" t="str">
        <f t="shared" ca="1" si="142"/>
        <v/>
      </c>
      <c r="H1100" s="1" t="str">
        <f t="shared" ca="1" si="143"/>
        <v/>
      </c>
    </row>
    <row r="1101" spans="1:8">
      <c r="A1101" s="8" t="str">
        <f t="shared" ca="1" si="136"/>
        <v/>
      </c>
      <c r="B1101" s="8" t="str">
        <f t="shared" ca="1" si="137"/>
        <v/>
      </c>
      <c r="C1101" s="8" t="str">
        <f t="shared" ca="1" si="138"/>
        <v/>
      </c>
      <c r="D1101" s="276" t="str">
        <f t="shared" ca="1" si="139"/>
        <v/>
      </c>
      <c r="E1101" s="161" t="str">
        <f t="shared" ca="1" si="140"/>
        <v/>
      </c>
      <c r="F1101" s="8" t="str">
        <f t="shared" ca="1" si="141"/>
        <v/>
      </c>
      <c r="G1101" s="1" t="str">
        <f t="shared" ca="1" si="142"/>
        <v/>
      </c>
      <c r="H1101" s="1" t="str">
        <f t="shared" ca="1" si="143"/>
        <v/>
      </c>
    </row>
    <row r="1102" spans="1:8">
      <c r="A1102" s="8" t="str">
        <f t="shared" ca="1" si="136"/>
        <v/>
      </c>
      <c r="B1102" s="8" t="str">
        <f t="shared" ca="1" si="137"/>
        <v/>
      </c>
      <c r="C1102" s="8" t="str">
        <f t="shared" ca="1" si="138"/>
        <v/>
      </c>
      <c r="D1102" s="276" t="str">
        <f t="shared" ca="1" si="139"/>
        <v/>
      </c>
      <c r="E1102" s="161" t="str">
        <f t="shared" ca="1" si="140"/>
        <v/>
      </c>
      <c r="F1102" s="8" t="str">
        <f t="shared" ca="1" si="141"/>
        <v/>
      </c>
      <c r="G1102" s="1" t="str">
        <f t="shared" ca="1" si="142"/>
        <v/>
      </c>
      <c r="H1102" s="1" t="str">
        <f t="shared" ca="1" si="143"/>
        <v/>
      </c>
    </row>
    <row r="1103" spans="1:8">
      <c r="A1103" s="8" t="str">
        <f t="shared" ca="1" si="136"/>
        <v/>
      </c>
      <c r="B1103" s="8" t="str">
        <f t="shared" ca="1" si="137"/>
        <v/>
      </c>
      <c r="C1103" s="8" t="str">
        <f t="shared" ca="1" si="138"/>
        <v/>
      </c>
      <c r="D1103" s="276" t="str">
        <f t="shared" ca="1" si="139"/>
        <v/>
      </c>
      <c r="E1103" s="161" t="str">
        <f t="shared" ca="1" si="140"/>
        <v/>
      </c>
      <c r="F1103" s="8" t="str">
        <f t="shared" ca="1" si="141"/>
        <v/>
      </c>
      <c r="G1103" s="1" t="str">
        <f t="shared" ca="1" si="142"/>
        <v/>
      </c>
      <c r="H1103" s="1" t="str">
        <f t="shared" ca="1" si="143"/>
        <v/>
      </c>
    </row>
    <row r="1104" spans="1:8">
      <c r="A1104" s="8" t="str">
        <f t="shared" ca="1" si="136"/>
        <v/>
      </c>
      <c r="B1104" s="8" t="str">
        <f t="shared" ca="1" si="137"/>
        <v/>
      </c>
      <c r="C1104" s="8" t="str">
        <f t="shared" ca="1" si="138"/>
        <v/>
      </c>
      <c r="D1104" s="276" t="str">
        <f t="shared" ca="1" si="139"/>
        <v/>
      </c>
      <c r="E1104" s="161" t="str">
        <f t="shared" ca="1" si="140"/>
        <v/>
      </c>
      <c r="F1104" s="8" t="str">
        <f t="shared" ca="1" si="141"/>
        <v/>
      </c>
      <c r="G1104" s="1" t="str">
        <f t="shared" ca="1" si="142"/>
        <v/>
      </c>
      <c r="H1104" s="1" t="str">
        <f t="shared" ca="1" si="143"/>
        <v/>
      </c>
    </row>
    <row r="1105" spans="1:8">
      <c r="A1105" s="8" t="str">
        <f t="shared" ca="1" si="136"/>
        <v/>
      </c>
      <c r="B1105" s="8" t="str">
        <f t="shared" ca="1" si="137"/>
        <v/>
      </c>
      <c r="C1105" s="8" t="str">
        <f t="shared" ca="1" si="138"/>
        <v/>
      </c>
      <c r="D1105" s="276" t="str">
        <f t="shared" ca="1" si="139"/>
        <v/>
      </c>
      <c r="E1105" s="161" t="str">
        <f t="shared" ca="1" si="140"/>
        <v/>
      </c>
      <c r="F1105" s="8" t="str">
        <f t="shared" ca="1" si="141"/>
        <v/>
      </c>
      <c r="G1105" s="1" t="str">
        <f t="shared" ca="1" si="142"/>
        <v/>
      </c>
      <c r="H1105" s="1" t="str">
        <f t="shared" ca="1" si="143"/>
        <v/>
      </c>
    </row>
    <row r="1106" spans="1:8">
      <c r="A1106" s="8" t="str">
        <f t="shared" ca="1" si="136"/>
        <v/>
      </c>
      <c r="B1106" s="8" t="str">
        <f t="shared" ca="1" si="137"/>
        <v/>
      </c>
      <c r="C1106" s="8" t="str">
        <f t="shared" ca="1" si="138"/>
        <v/>
      </c>
      <c r="D1106" s="276" t="str">
        <f t="shared" ca="1" si="139"/>
        <v/>
      </c>
      <c r="E1106" s="161" t="str">
        <f t="shared" ca="1" si="140"/>
        <v/>
      </c>
      <c r="F1106" s="8" t="str">
        <f t="shared" ca="1" si="141"/>
        <v/>
      </c>
      <c r="G1106" s="1" t="str">
        <f t="shared" ca="1" si="142"/>
        <v/>
      </c>
      <c r="H1106" s="1" t="str">
        <f t="shared" ca="1" si="143"/>
        <v/>
      </c>
    </row>
    <row r="1107" spans="1:8">
      <c r="A1107" s="8" t="str">
        <f t="shared" ca="1" si="136"/>
        <v/>
      </c>
      <c r="B1107" s="8" t="str">
        <f t="shared" ca="1" si="137"/>
        <v/>
      </c>
      <c r="C1107" s="8" t="str">
        <f t="shared" ca="1" si="138"/>
        <v/>
      </c>
      <c r="D1107" s="276" t="str">
        <f t="shared" ca="1" si="139"/>
        <v/>
      </c>
      <c r="E1107" s="161" t="str">
        <f t="shared" ca="1" si="140"/>
        <v/>
      </c>
      <c r="F1107" s="8" t="str">
        <f t="shared" ca="1" si="141"/>
        <v/>
      </c>
      <c r="G1107" s="1" t="str">
        <f t="shared" ca="1" si="142"/>
        <v/>
      </c>
      <c r="H1107" s="1" t="str">
        <f t="shared" ca="1" si="143"/>
        <v/>
      </c>
    </row>
    <row r="1108" spans="1:8">
      <c r="A1108" s="8" t="str">
        <f t="shared" ca="1" si="136"/>
        <v/>
      </c>
      <c r="B1108" s="8" t="str">
        <f t="shared" ca="1" si="137"/>
        <v/>
      </c>
      <c r="C1108" s="8" t="str">
        <f t="shared" ca="1" si="138"/>
        <v/>
      </c>
      <c r="D1108" s="276" t="str">
        <f t="shared" ca="1" si="139"/>
        <v/>
      </c>
      <c r="E1108" s="161" t="str">
        <f t="shared" ca="1" si="140"/>
        <v/>
      </c>
      <c r="F1108" s="8" t="str">
        <f t="shared" ca="1" si="141"/>
        <v/>
      </c>
      <c r="G1108" s="1" t="str">
        <f t="shared" ca="1" si="142"/>
        <v/>
      </c>
      <c r="H1108" s="1" t="str">
        <f t="shared" ca="1" si="143"/>
        <v/>
      </c>
    </row>
    <row r="1109" spans="1:8">
      <c r="A1109" s="8" t="str">
        <f t="shared" ca="1" si="136"/>
        <v/>
      </c>
      <c r="B1109" s="8" t="str">
        <f t="shared" ca="1" si="137"/>
        <v/>
      </c>
      <c r="C1109" s="8" t="str">
        <f t="shared" ca="1" si="138"/>
        <v/>
      </c>
      <c r="D1109" s="276" t="str">
        <f t="shared" ca="1" si="139"/>
        <v/>
      </c>
      <c r="E1109" s="161" t="str">
        <f t="shared" ca="1" si="140"/>
        <v/>
      </c>
      <c r="F1109" s="8" t="str">
        <f t="shared" ca="1" si="141"/>
        <v/>
      </c>
      <c r="G1109" s="1" t="str">
        <f t="shared" ca="1" si="142"/>
        <v/>
      </c>
      <c r="H1109" s="1" t="str">
        <f t="shared" ca="1" si="143"/>
        <v/>
      </c>
    </row>
    <row r="1110" spans="1:8">
      <c r="A1110" s="8" t="str">
        <f t="shared" ca="1" si="136"/>
        <v/>
      </c>
      <c r="B1110" s="8" t="str">
        <f t="shared" ca="1" si="137"/>
        <v/>
      </c>
      <c r="C1110" s="8" t="str">
        <f t="shared" ca="1" si="138"/>
        <v/>
      </c>
      <c r="D1110" s="276" t="str">
        <f t="shared" ca="1" si="139"/>
        <v/>
      </c>
      <c r="E1110" s="161" t="str">
        <f t="shared" ca="1" si="140"/>
        <v/>
      </c>
      <c r="F1110" s="8" t="str">
        <f t="shared" ca="1" si="141"/>
        <v/>
      </c>
      <c r="G1110" s="1" t="str">
        <f t="shared" ca="1" si="142"/>
        <v/>
      </c>
      <c r="H1110" s="1" t="str">
        <f t="shared" ca="1" si="143"/>
        <v/>
      </c>
    </row>
    <row r="1111" spans="1:8">
      <c r="A1111" s="8" t="str">
        <f t="shared" ca="1" si="136"/>
        <v/>
      </c>
      <c r="B1111" s="8" t="str">
        <f t="shared" ca="1" si="137"/>
        <v/>
      </c>
      <c r="C1111" s="8" t="str">
        <f t="shared" ca="1" si="138"/>
        <v/>
      </c>
      <c r="D1111" s="276" t="str">
        <f t="shared" ca="1" si="139"/>
        <v/>
      </c>
      <c r="E1111" s="161" t="str">
        <f t="shared" ca="1" si="140"/>
        <v/>
      </c>
      <c r="F1111" s="8" t="str">
        <f t="shared" ca="1" si="141"/>
        <v/>
      </c>
      <c r="G1111" s="1" t="str">
        <f t="shared" ca="1" si="142"/>
        <v/>
      </c>
      <c r="H1111" s="1" t="str">
        <f t="shared" ca="1" si="143"/>
        <v/>
      </c>
    </row>
    <row r="1112" spans="1:8">
      <c r="A1112" s="8" t="str">
        <f t="shared" ca="1" si="136"/>
        <v/>
      </c>
      <c r="B1112" s="8" t="str">
        <f t="shared" ca="1" si="137"/>
        <v/>
      </c>
      <c r="C1112" s="8" t="str">
        <f t="shared" ca="1" si="138"/>
        <v/>
      </c>
      <c r="D1112" s="276" t="str">
        <f t="shared" ca="1" si="139"/>
        <v/>
      </c>
      <c r="E1112" s="161" t="str">
        <f t="shared" ca="1" si="140"/>
        <v/>
      </c>
      <c r="F1112" s="8" t="str">
        <f t="shared" ca="1" si="141"/>
        <v/>
      </c>
      <c r="G1112" s="1" t="str">
        <f t="shared" ca="1" si="142"/>
        <v/>
      </c>
      <c r="H1112" s="1" t="str">
        <f t="shared" ca="1" si="143"/>
        <v/>
      </c>
    </row>
    <row r="1113" spans="1:8">
      <c r="A1113" s="8" t="str">
        <f t="shared" ca="1" si="136"/>
        <v/>
      </c>
      <c r="B1113" s="8" t="str">
        <f t="shared" ca="1" si="137"/>
        <v/>
      </c>
      <c r="C1113" s="8" t="str">
        <f t="shared" ca="1" si="138"/>
        <v/>
      </c>
      <c r="D1113" s="276" t="str">
        <f t="shared" ca="1" si="139"/>
        <v/>
      </c>
      <c r="E1113" s="161" t="str">
        <f t="shared" ca="1" si="140"/>
        <v/>
      </c>
      <c r="F1113" s="8" t="str">
        <f t="shared" ca="1" si="141"/>
        <v/>
      </c>
      <c r="G1113" s="1" t="str">
        <f t="shared" ca="1" si="142"/>
        <v/>
      </c>
      <c r="H1113" s="1" t="str">
        <f t="shared" ca="1" si="143"/>
        <v/>
      </c>
    </row>
    <row r="1114" spans="1:8">
      <c r="A1114" s="8" t="str">
        <f t="shared" ca="1" si="136"/>
        <v/>
      </c>
      <c r="B1114" s="8" t="str">
        <f t="shared" ca="1" si="137"/>
        <v/>
      </c>
      <c r="C1114" s="8" t="str">
        <f t="shared" ca="1" si="138"/>
        <v/>
      </c>
      <c r="D1114" s="276" t="str">
        <f t="shared" ca="1" si="139"/>
        <v/>
      </c>
      <c r="E1114" s="161" t="str">
        <f t="shared" ca="1" si="140"/>
        <v/>
      </c>
      <c r="F1114" s="8" t="str">
        <f t="shared" ca="1" si="141"/>
        <v/>
      </c>
      <c r="G1114" s="1" t="str">
        <f t="shared" ca="1" si="142"/>
        <v/>
      </c>
      <c r="H1114" s="1" t="str">
        <f t="shared" ca="1" si="143"/>
        <v/>
      </c>
    </row>
    <row r="1115" spans="1:8">
      <c r="A1115" s="8" t="str">
        <f t="shared" ca="1" si="136"/>
        <v/>
      </c>
      <c r="B1115" s="8" t="str">
        <f t="shared" ca="1" si="137"/>
        <v/>
      </c>
      <c r="C1115" s="8" t="str">
        <f t="shared" ca="1" si="138"/>
        <v/>
      </c>
      <c r="D1115" s="276" t="str">
        <f t="shared" ca="1" si="139"/>
        <v/>
      </c>
      <c r="E1115" s="161" t="str">
        <f t="shared" ca="1" si="140"/>
        <v/>
      </c>
      <c r="F1115" s="8" t="str">
        <f t="shared" ca="1" si="141"/>
        <v/>
      </c>
      <c r="G1115" s="1" t="str">
        <f t="shared" ca="1" si="142"/>
        <v/>
      </c>
      <c r="H1115" s="1" t="str">
        <f t="shared" ca="1" si="143"/>
        <v/>
      </c>
    </row>
    <row r="1116" spans="1:8">
      <c r="A1116" s="8" t="str">
        <f t="shared" ca="1" si="136"/>
        <v/>
      </c>
      <c r="B1116" s="8" t="str">
        <f t="shared" ca="1" si="137"/>
        <v/>
      </c>
      <c r="C1116" s="8" t="str">
        <f t="shared" ca="1" si="138"/>
        <v/>
      </c>
      <c r="D1116" s="276" t="str">
        <f t="shared" ca="1" si="139"/>
        <v/>
      </c>
      <c r="E1116" s="161" t="str">
        <f t="shared" ca="1" si="140"/>
        <v/>
      </c>
      <c r="F1116" s="8" t="str">
        <f t="shared" ca="1" si="141"/>
        <v/>
      </c>
      <c r="G1116" s="1" t="str">
        <f t="shared" ca="1" si="142"/>
        <v/>
      </c>
      <c r="H1116" s="1" t="str">
        <f t="shared" ca="1" si="143"/>
        <v/>
      </c>
    </row>
    <row r="1117" spans="1:8">
      <c r="A1117" s="8" t="str">
        <f t="shared" ca="1" si="136"/>
        <v/>
      </c>
      <c r="B1117" s="8" t="str">
        <f t="shared" ca="1" si="137"/>
        <v/>
      </c>
      <c r="C1117" s="8" t="str">
        <f t="shared" ca="1" si="138"/>
        <v/>
      </c>
      <c r="D1117" s="276" t="str">
        <f t="shared" ca="1" si="139"/>
        <v/>
      </c>
      <c r="E1117" s="161" t="str">
        <f t="shared" ca="1" si="140"/>
        <v/>
      </c>
      <c r="F1117" s="8" t="str">
        <f t="shared" ca="1" si="141"/>
        <v/>
      </c>
      <c r="G1117" s="1" t="str">
        <f t="shared" ca="1" si="142"/>
        <v/>
      </c>
      <c r="H1117" s="1" t="str">
        <f t="shared" ca="1" si="143"/>
        <v/>
      </c>
    </row>
    <row r="1118" spans="1:8">
      <c r="A1118" s="8" t="str">
        <f t="shared" ca="1" si="136"/>
        <v/>
      </c>
      <c r="B1118" s="8" t="str">
        <f t="shared" ca="1" si="137"/>
        <v/>
      </c>
      <c r="C1118" s="8" t="str">
        <f t="shared" ca="1" si="138"/>
        <v/>
      </c>
      <c r="D1118" s="276" t="str">
        <f t="shared" ca="1" si="139"/>
        <v/>
      </c>
      <c r="E1118" s="161" t="str">
        <f t="shared" ca="1" si="140"/>
        <v/>
      </c>
      <c r="F1118" s="8" t="str">
        <f t="shared" ca="1" si="141"/>
        <v/>
      </c>
      <c r="G1118" s="1" t="str">
        <f t="shared" ca="1" si="142"/>
        <v/>
      </c>
      <c r="H1118" s="1" t="str">
        <f t="shared" ca="1" si="143"/>
        <v/>
      </c>
    </row>
    <row r="1119" spans="1:8">
      <c r="A1119" s="8" t="str">
        <f t="shared" ca="1" si="136"/>
        <v/>
      </c>
      <c r="B1119" s="8" t="str">
        <f t="shared" ca="1" si="137"/>
        <v/>
      </c>
      <c r="C1119" s="8" t="str">
        <f t="shared" ca="1" si="138"/>
        <v/>
      </c>
      <c r="D1119" s="276" t="str">
        <f t="shared" ca="1" si="139"/>
        <v/>
      </c>
      <c r="E1119" s="161" t="str">
        <f t="shared" ca="1" si="140"/>
        <v/>
      </c>
      <c r="F1119" s="8" t="str">
        <f t="shared" ca="1" si="141"/>
        <v/>
      </c>
      <c r="G1119" s="1" t="str">
        <f t="shared" ca="1" si="142"/>
        <v/>
      </c>
      <c r="H1119" s="1" t="str">
        <f t="shared" ca="1" si="143"/>
        <v/>
      </c>
    </row>
    <row r="1120" spans="1:8">
      <c r="A1120" s="8" t="str">
        <f t="shared" ca="1" si="136"/>
        <v/>
      </c>
      <c r="B1120" s="8" t="str">
        <f t="shared" ca="1" si="137"/>
        <v/>
      </c>
      <c r="C1120" s="8" t="str">
        <f t="shared" ca="1" si="138"/>
        <v/>
      </c>
      <c r="D1120" s="276" t="str">
        <f t="shared" ca="1" si="139"/>
        <v/>
      </c>
      <c r="E1120" s="161" t="str">
        <f t="shared" ca="1" si="140"/>
        <v/>
      </c>
      <c r="F1120" s="8" t="str">
        <f t="shared" ca="1" si="141"/>
        <v/>
      </c>
      <c r="G1120" s="1" t="str">
        <f t="shared" ca="1" si="142"/>
        <v/>
      </c>
      <c r="H1120" s="1" t="str">
        <f t="shared" ca="1" si="143"/>
        <v/>
      </c>
    </row>
    <row r="1121" spans="1:8">
      <c r="A1121" s="8" t="str">
        <f t="shared" ca="1" si="136"/>
        <v/>
      </c>
      <c r="B1121" s="8" t="str">
        <f t="shared" ca="1" si="137"/>
        <v/>
      </c>
      <c r="C1121" s="8" t="str">
        <f t="shared" ca="1" si="138"/>
        <v/>
      </c>
      <c r="D1121" s="276" t="str">
        <f t="shared" ca="1" si="139"/>
        <v/>
      </c>
      <c r="E1121" s="161" t="str">
        <f t="shared" ca="1" si="140"/>
        <v/>
      </c>
      <c r="F1121" s="8" t="str">
        <f t="shared" ca="1" si="141"/>
        <v/>
      </c>
      <c r="G1121" s="1" t="str">
        <f t="shared" ca="1" si="142"/>
        <v/>
      </c>
      <c r="H1121" s="1" t="str">
        <f t="shared" ca="1" si="143"/>
        <v/>
      </c>
    </row>
    <row r="1122" spans="1:8">
      <c r="A1122" s="8" t="str">
        <f t="shared" ca="1" si="136"/>
        <v/>
      </c>
      <c r="B1122" s="8" t="str">
        <f t="shared" ca="1" si="137"/>
        <v/>
      </c>
      <c r="C1122" s="8" t="str">
        <f t="shared" ca="1" si="138"/>
        <v/>
      </c>
      <c r="D1122" s="276" t="str">
        <f t="shared" ca="1" si="139"/>
        <v/>
      </c>
      <c r="E1122" s="161" t="str">
        <f t="shared" ca="1" si="140"/>
        <v/>
      </c>
      <c r="F1122" s="8" t="str">
        <f t="shared" ca="1" si="141"/>
        <v/>
      </c>
      <c r="G1122" s="1" t="str">
        <f t="shared" ca="1" si="142"/>
        <v/>
      </c>
      <c r="H1122" s="1" t="str">
        <f t="shared" ca="1" si="143"/>
        <v/>
      </c>
    </row>
    <row r="1123" spans="1:8">
      <c r="A1123" s="8" t="str">
        <f t="shared" ca="1" si="136"/>
        <v/>
      </c>
      <c r="B1123" s="8" t="str">
        <f t="shared" ca="1" si="137"/>
        <v/>
      </c>
      <c r="C1123" s="8" t="str">
        <f t="shared" ca="1" si="138"/>
        <v/>
      </c>
      <c r="D1123" s="276" t="str">
        <f t="shared" ca="1" si="139"/>
        <v/>
      </c>
      <c r="E1123" s="161" t="str">
        <f t="shared" ca="1" si="140"/>
        <v/>
      </c>
      <c r="F1123" s="8" t="str">
        <f t="shared" ca="1" si="141"/>
        <v/>
      </c>
      <c r="G1123" s="1" t="str">
        <f t="shared" ca="1" si="142"/>
        <v/>
      </c>
      <c r="H1123" s="1" t="str">
        <f t="shared" ca="1" si="143"/>
        <v/>
      </c>
    </row>
    <row r="1124" spans="1:8">
      <c r="A1124" s="8" t="str">
        <f t="shared" ca="1" si="136"/>
        <v/>
      </c>
      <c r="B1124" s="8" t="str">
        <f t="shared" ca="1" si="137"/>
        <v/>
      </c>
      <c r="C1124" s="8" t="str">
        <f t="shared" ca="1" si="138"/>
        <v/>
      </c>
      <c r="D1124" s="276" t="str">
        <f t="shared" ca="1" si="139"/>
        <v/>
      </c>
      <c r="E1124" s="161" t="str">
        <f t="shared" ca="1" si="140"/>
        <v/>
      </c>
      <c r="F1124" s="8" t="str">
        <f t="shared" ca="1" si="141"/>
        <v/>
      </c>
      <c r="G1124" s="1" t="str">
        <f t="shared" ca="1" si="142"/>
        <v/>
      </c>
      <c r="H1124" s="1" t="str">
        <f t="shared" ca="1" si="143"/>
        <v/>
      </c>
    </row>
    <row r="1125" spans="1:8">
      <c r="A1125" s="8" t="str">
        <f t="shared" ca="1" si="136"/>
        <v/>
      </c>
      <c r="B1125" s="8" t="str">
        <f t="shared" ca="1" si="137"/>
        <v/>
      </c>
      <c r="C1125" s="8" t="str">
        <f t="shared" ca="1" si="138"/>
        <v/>
      </c>
      <c r="D1125" s="276" t="str">
        <f t="shared" ca="1" si="139"/>
        <v/>
      </c>
      <c r="E1125" s="161" t="str">
        <f t="shared" ca="1" si="140"/>
        <v/>
      </c>
      <c r="F1125" s="8" t="str">
        <f t="shared" ca="1" si="141"/>
        <v/>
      </c>
      <c r="G1125" s="1" t="str">
        <f t="shared" ca="1" si="142"/>
        <v/>
      </c>
      <c r="H1125" s="1" t="str">
        <f t="shared" ca="1" si="143"/>
        <v/>
      </c>
    </row>
    <row r="1126" spans="1:8">
      <c r="A1126" s="8" t="str">
        <f t="shared" ca="1" si="136"/>
        <v/>
      </c>
      <c r="B1126" s="8" t="str">
        <f t="shared" ca="1" si="137"/>
        <v/>
      </c>
      <c r="C1126" s="8" t="str">
        <f t="shared" ca="1" si="138"/>
        <v/>
      </c>
      <c r="D1126" s="276" t="str">
        <f t="shared" ca="1" si="139"/>
        <v/>
      </c>
      <c r="E1126" s="161" t="str">
        <f t="shared" ca="1" si="140"/>
        <v/>
      </c>
      <c r="F1126" s="8" t="str">
        <f t="shared" ca="1" si="141"/>
        <v/>
      </c>
      <c r="G1126" s="1" t="str">
        <f t="shared" ca="1" si="142"/>
        <v/>
      </c>
      <c r="H1126" s="1" t="str">
        <f t="shared" ca="1" si="143"/>
        <v/>
      </c>
    </row>
    <row r="1127" spans="1:8">
      <c r="A1127" s="8" t="str">
        <f t="shared" ca="1" si="136"/>
        <v/>
      </c>
      <c r="B1127" s="8" t="str">
        <f t="shared" ca="1" si="137"/>
        <v/>
      </c>
      <c r="C1127" s="8" t="str">
        <f t="shared" ca="1" si="138"/>
        <v/>
      </c>
      <c r="D1127" s="276" t="str">
        <f t="shared" ca="1" si="139"/>
        <v/>
      </c>
      <c r="E1127" s="161" t="str">
        <f t="shared" ca="1" si="140"/>
        <v/>
      </c>
      <c r="F1127" s="8" t="str">
        <f t="shared" ca="1" si="141"/>
        <v/>
      </c>
      <c r="G1127" s="1" t="str">
        <f t="shared" ca="1" si="142"/>
        <v/>
      </c>
      <c r="H1127" s="1" t="str">
        <f t="shared" ca="1" si="143"/>
        <v/>
      </c>
    </row>
    <row r="1128" spans="1:8">
      <c r="A1128" s="8" t="str">
        <f t="shared" ca="1" si="136"/>
        <v/>
      </c>
      <c r="B1128" s="8" t="str">
        <f t="shared" ca="1" si="137"/>
        <v/>
      </c>
      <c r="C1128" s="8" t="str">
        <f t="shared" ca="1" si="138"/>
        <v/>
      </c>
      <c r="D1128" s="276" t="str">
        <f t="shared" ca="1" si="139"/>
        <v/>
      </c>
      <c r="E1128" s="161" t="str">
        <f t="shared" ca="1" si="140"/>
        <v/>
      </c>
      <c r="F1128" s="8" t="str">
        <f t="shared" ca="1" si="141"/>
        <v/>
      </c>
      <c r="G1128" s="1" t="str">
        <f t="shared" ca="1" si="142"/>
        <v/>
      </c>
      <c r="H1128" s="1" t="str">
        <f t="shared" ca="1" si="143"/>
        <v/>
      </c>
    </row>
    <row r="1129" spans="1:8">
      <c r="A1129" s="8" t="str">
        <f t="shared" ca="1" si="136"/>
        <v/>
      </c>
      <c r="B1129" s="8" t="str">
        <f t="shared" ca="1" si="137"/>
        <v/>
      </c>
      <c r="C1129" s="8" t="str">
        <f t="shared" ca="1" si="138"/>
        <v/>
      </c>
      <c r="D1129" s="276" t="str">
        <f t="shared" ca="1" si="139"/>
        <v/>
      </c>
      <c r="E1129" s="161" t="str">
        <f t="shared" ca="1" si="140"/>
        <v/>
      </c>
      <c r="F1129" s="8" t="str">
        <f t="shared" ca="1" si="141"/>
        <v/>
      </c>
      <c r="G1129" s="1" t="str">
        <f t="shared" ca="1" si="142"/>
        <v/>
      </c>
      <c r="H1129" s="1" t="str">
        <f t="shared" ca="1" si="143"/>
        <v/>
      </c>
    </row>
    <row r="1130" spans="1:8">
      <c r="A1130" s="8" t="str">
        <f t="shared" ca="1" si="136"/>
        <v/>
      </c>
      <c r="B1130" s="8" t="str">
        <f t="shared" ca="1" si="137"/>
        <v/>
      </c>
      <c r="C1130" s="8" t="str">
        <f t="shared" ca="1" si="138"/>
        <v/>
      </c>
      <c r="D1130" s="276" t="str">
        <f t="shared" ca="1" si="139"/>
        <v/>
      </c>
      <c r="E1130" s="161" t="str">
        <f t="shared" ca="1" si="140"/>
        <v/>
      </c>
      <c r="F1130" s="8" t="str">
        <f t="shared" ca="1" si="141"/>
        <v/>
      </c>
      <c r="G1130" s="1" t="str">
        <f t="shared" ca="1" si="142"/>
        <v/>
      </c>
      <c r="H1130" s="1" t="str">
        <f t="shared" ca="1" si="143"/>
        <v/>
      </c>
    </row>
    <row r="1131" spans="1:8">
      <c r="A1131" s="8" t="str">
        <f t="shared" ca="1" si="136"/>
        <v/>
      </c>
      <c r="B1131" s="8" t="str">
        <f t="shared" ca="1" si="137"/>
        <v/>
      </c>
      <c r="C1131" s="8" t="str">
        <f t="shared" ca="1" si="138"/>
        <v/>
      </c>
      <c r="D1131" s="276" t="str">
        <f t="shared" ca="1" si="139"/>
        <v/>
      </c>
      <c r="E1131" s="161" t="str">
        <f t="shared" ca="1" si="140"/>
        <v/>
      </c>
      <c r="F1131" s="8" t="str">
        <f t="shared" ca="1" si="141"/>
        <v/>
      </c>
      <c r="G1131" s="1" t="str">
        <f t="shared" ca="1" si="142"/>
        <v/>
      </c>
      <c r="H1131" s="1" t="str">
        <f t="shared" ca="1" si="143"/>
        <v/>
      </c>
    </row>
    <row r="1132" spans="1:8">
      <c r="A1132" s="8" t="str">
        <f t="shared" ca="1" si="136"/>
        <v/>
      </c>
      <c r="B1132" s="8" t="str">
        <f t="shared" ca="1" si="137"/>
        <v/>
      </c>
      <c r="C1132" s="8" t="str">
        <f t="shared" ca="1" si="138"/>
        <v/>
      </c>
      <c r="D1132" s="276" t="str">
        <f t="shared" ca="1" si="139"/>
        <v/>
      </c>
      <c r="E1132" s="161" t="str">
        <f t="shared" ca="1" si="140"/>
        <v/>
      </c>
      <c r="F1132" s="8" t="str">
        <f t="shared" ca="1" si="141"/>
        <v/>
      </c>
      <c r="G1132" s="1" t="str">
        <f t="shared" ca="1" si="142"/>
        <v/>
      </c>
      <c r="H1132" s="1" t="str">
        <f t="shared" ca="1" si="143"/>
        <v/>
      </c>
    </row>
    <row r="1133" spans="1:8">
      <c r="A1133" s="8" t="str">
        <f t="shared" ca="1" si="136"/>
        <v/>
      </c>
      <c r="B1133" s="8" t="str">
        <f t="shared" ca="1" si="137"/>
        <v/>
      </c>
      <c r="C1133" s="8" t="str">
        <f t="shared" ca="1" si="138"/>
        <v/>
      </c>
      <c r="D1133" s="276" t="str">
        <f t="shared" ca="1" si="139"/>
        <v/>
      </c>
      <c r="E1133" s="161" t="str">
        <f t="shared" ca="1" si="140"/>
        <v/>
      </c>
      <c r="F1133" s="8" t="str">
        <f t="shared" ca="1" si="141"/>
        <v/>
      </c>
      <c r="G1133" s="1" t="str">
        <f t="shared" ca="1" si="142"/>
        <v/>
      </c>
      <c r="H1133" s="1" t="str">
        <f t="shared" ca="1" si="143"/>
        <v/>
      </c>
    </row>
    <row r="1134" spans="1:8">
      <c r="A1134" s="8" t="str">
        <f t="shared" ca="1" si="136"/>
        <v/>
      </c>
      <c r="B1134" s="8" t="str">
        <f t="shared" ca="1" si="137"/>
        <v/>
      </c>
      <c r="C1134" s="8" t="str">
        <f t="shared" ca="1" si="138"/>
        <v/>
      </c>
      <c r="D1134" s="276" t="str">
        <f t="shared" ca="1" si="139"/>
        <v/>
      </c>
      <c r="E1134" s="161" t="str">
        <f t="shared" ca="1" si="140"/>
        <v/>
      </c>
      <c r="F1134" s="8" t="str">
        <f t="shared" ca="1" si="141"/>
        <v/>
      </c>
      <c r="G1134" s="1" t="str">
        <f t="shared" ca="1" si="142"/>
        <v/>
      </c>
      <c r="H1134" s="1" t="str">
        <f t="shared" ca="1" si="143"/>
        <v/>
      </c>
    </row>
    <row r="1135" spans="1:8">
      <c r="A1135" s="8" t="str">
        <f t="shared" ca="1" si="136"/>
        <v/>
      </c>
      <c r="B1135" s="8" t="str">
        <f t="shared" ca="1" si="137"/>
        <v/>
      </c>
      <c r="C1135" s="8" t="str">
        <f t="shared" ca="1" si="138"/>
        <v/>
      </c>
      <c r="D1135" s="276" t="str">
        <f t="shared" ca="1" si="139"/>
        <v/>
      </c>
      <c r="E1135" s="161" t="str">
        <f t="shared" ca="1" si="140"/>
        <v/>
      </c>
      <c r="F1135" s="8" t="str">
        <f t="shared" ca="1" si="141"/>
        <v/>
      </c>
      <c r="G1135" s="1" t="str">
        <f t="shared" ca="1" si="142"/>
        <v/>
      </c>
      <c r="H1135" s="1" t="str">
        <f t="shared" ca="1" si="143"/>
        <v/>
      </c>
    </row>
    <row r="1136" spans="1:8">
      <c r="A1136" s="8" t="str">
        <f t="shared" ca="1" si="136"/>
        <v/>
      </c>
      <c r="B1136" s="8" t="str">
        <f t="shared" ca="1" si="137"/>
        <v/>
      </c>
      <c r="C1136" s="8" t="str">
        <f t="shared" ca="1" si="138"/>
        <v/>
      </c>
      <c r="D1136" s="276" t="str">
        <f t="shared" ca="1" si="139"/>
        <v/>
      </c>
      <c r="E1136" s="161" t="str">
        <f t="shared" ca="1" si="140"/>
        <v/>
      </c>
      <c r="F1136" s="8" t="str">
        <f t="shared" ca="1" si="141"/>
        <v/>
      </c>
      <c r="G1136" s="1" t="str">
        <f t="shared" ca="1" si="142"/>
        <v/>
      </c>
      <c r="H1136" s="1" t="str">
        <f t="shared" ca="1" si="143"/>
        <v/>
      </c>
    </row>
    <row r="1137" spans="1:8">
      <c r="A1137" s="8" t="str">
        <f t="shared" ca="1" si="136"/>
        <v/>
      </c>
      <c r="B1137" s="8" t="str">
        <f t="shared" ca="1" si="137"/>
        <v/>
      </c>
      <c r="C1137" s="8" t="str">
        <f t="shared" ca="1" si="138"/>
        <v/>
      </c>
      <c r="D1137" s="276" t="str">
        <f t="shared" ca="1" si="139"/>
        <v/>
      </c>
      <c r="E1137" s="161" t="str">
        <f t="shared" ca="1" si="140"/>
        <v/>
      </c>
      <c r="F1137" s="8" t="str">
        <f t="shared" ca="1" si="141"/>
        <v/>
      </c>
      <c r="G1137" s="1" t="str">
        <f t="shared" ca="1" si="142"/>
        <v/>
      </c>
      <c r="H1137" s="1" t="str">
        <f t="shared" ca="1" si="143"/>
        <v/>
      </c>
    </row>
    <row r="1138" spans="1:8">
      <c r="A1138" s="8" t="str">
        <f t="shared" ca="1" si="136"/>
        <v/>
      </c>
      <c r="B1138" s="8" t="str">
        <f t="shared" ca="1" si="137"/>
        <v/>
      </c>
      <c r="C1138" s="8" t="str">
        <f t="shared" ca="1" si="138"/>
        <v/>
      </c>
      <c r="D1138" s="276" t="str">
        <f t="shared" ca="1" si="139"/>
        <v/>
      </c>
      <c r="E1138" s="161" t="str">
        <f t="shared" ca="1" si="140"/>
        <v/>
      </c>
      <c r="F1138" s="8" t="str">
        <f t="shared" ca="1" si="141"/>
        <v/>
      </c>
      <c r="G1138" s="1" t="str">
        <f t="shared" ca="1" si="142"/>
        <v/>
      </c>
      <c r="H1138" s="1" t="str">
        <f t="shared" ca="1" si="143"/>
        <v/>
      </c>
    </row>
    <row r="1139" spans="1:8">
      <c r="A1139" s="8" t="str">
        <f t="shared" ca="1" si="136"/>
        <v/>
      </c>
      <c r="B1139" s="8" t="str">
        <f t="shared" ca="1" si="137"/>
        <v/>
      </c>
      <c r="C1139" s="8" t="str">
        <f t="shared" ca="1" si="138"/>
        <v/>
      </c>
      <c r="D1139" s="276" t="str">
        <f t="shared" ca="1" si="139"/>
        <v/>
      </c>
      <c r="E1139" s="161" t="str">
        <f t="shared" ca="1" si="140"/>
        <v/>
      </c>
      <c r="F1139" s="8" t="str">
        <f t="shared" ca="1" si="141"/>
        <v/>
      </c>
      <c r="G1139" s="1" t="str">
        <f t="shared" ca="1" si="142"/>
        <v/>
      </c>
      <c r="H1139" s="1" t="str">
        <f t="shared" ca="1" si="143"/>
        <v/>
      </c>
    </row>
    <row r="1140" spans="1:8">
      <c r="A1140" s="8" t="str">
        <f t="shared" ca="1" si="136"/>
        <v/>
      </c>
      <c r="B1140" s="8" t="str">
        <f t="shared" ca="1" si="137"/>
        <v/>
      </c>
      <c r="C1140" s="8" t="str">
        <f t="shared" ca="1" si="138"/>
        <v/>
      </c>
      <c r="D1140" s="276" t="str">
        <f t="shared" ca="1" si="139"/>
        <v/>
      </c>
      <c r="E1140" s="161" t="str">
        <f t="shared" ca="1" si="140"/>
        <v/>
      </c>
      <c r="F1140" s="8" t="str">
        <f t="shared" ca="1" si="141"/>
        <v/>
      </c>
      <c r="G1140" s="1" t="str">
        <f t="shared" ca="1" si="142"/>
        <v/>
      </c>
      <c r="H1140" s="1" t="str">
        <f t="shared" ca="1" si="143"/>
        <v/>
      </c>
    </row>
    <row r="1141" spans="1:8">
      <c r="A1141" s="8" t="str">
        <f t="shared" ca="1" si="136"/>
        <v/>
      </c>
      <c r="B1141" s="8" t="str">
        <f t="shared" ca="1" si="137"/>
        <v/>
      </c>
      <c r="C1141" s="8" t="str">
        <f t="shared" ca="1" si="138"/>
        <v/>
      </c>
      <c r="D1141" s="276" t="str">
        <f t="shared" ca="1" si="139"/>
        <v/>
      </c>
      <c r="E1141" s="161" t="str">
        <f t="shared" ca="1" si="140"/>
        <v/>
      </c>
      <c r="F1141" s="8" t="str">
        <f t="shared" ca="1" si="141"/>
        <v/>
      </c>
      <c r="G1141" s="1" t="str">
        <f t="shared" ca="1" si="142"/>
        <v/>
      </c>
      <c r="H1141" s="1" t="str">
        <f t="shared" ca="1" si="143"/>
        <v/>
      </c>
    </row>
    <row r="1142" spans="1:8">
      <c r="A1142" s="8" t="str">
        <f t="shared" ca="1" si="136"/>
        <v/>
      </c>
      <c r="B1142" s="8" t="str">
        <f t="shared" ca="1" si="137"/>
        <v/>
      </c>
      <c r="C1142" s="8" t="str">
        <f t="shared" ca="1" si="138"/>
        <v/>
      </c>
      <c r="D1142" s="276" t="str">
        <f t="shared" ca="1" si="139"/>
        <v/>
      </c>
      <c r="E1142" s="161" t="str">
        <f t="shared" ca="1" si="140"/>
        <v/>
      </c>
      <c r="F1142" s="8" t="str">
        <f t="shared" ca="1" si="141"/>
        <v/>
      </c>
      <c r="G1142" s="1" t="str">
        <f t="shared" ca="1" si="142"/>
        <v/>
      </c>
      <c r="H1142" s="1" t="str">
        <f t="shared" ca="1" si="143"/>
        <v/>
      </c>
    </row>
    <row r="1143" spans="1:8">
      <c r="A1143" s="8" t="str">
        <f t="shared" ca="1" si="136"/>
        <v/>
      </c>
      <c r="B1143" s="8" t="str">
        <f t="shared" ca="1" si="137"/>
        <v/>
      </c>
      <c r="C1143" s="8" t="str">
        <f t="shared" ca="1" si="138"/>
        <v/>
      </c>
      <c r="D1143" s="276" t="str">
        <f t="shared" ca="1" si="139"/>
        <v/>
      </c>
      <c r="E1143" s="161" t="str">
        <f t="shared" ca="1" si="140"/>
        <v/>
      </c>
      <c r="F1143" s="8" t="str">
        <f t="shared" ca="1" si="141"/>
        <v/>
      </c>
      <c r="G1143" s="1" t="str">
        <f t="shared" ca="1" si="142"/>
        <v/>
      </c>
      <c r="H1143" s="1" t="str">
        <f t="shared" ca="1" si="143"/>
        <v/>
      </c>
    </row>
    <row r="1144" spans="1:8">
      <c r="A1144" s="8" t="str">
        <f t="shared" ca="1" si="136"/>
        <v/>
      </c>
      <c r="B1144" s="8" t="str">
        <f t="shared" ca="1" si="137"/>
        <v/>
      </c>
      <c r="C1144" s="8" t="str">
        <f t="shared" ca="1" si="138"/>
        <v/>
      </c>
      <c r="D1144" s="276" t="str">
        <f t="shared" ca="1" si="139"/>
        <v/>
      </c>
      <c r="E1144" s="161" t="str">
        <f t="shared" ca="1" si="140"/>
        <v/>
      </c>
      <c r="F1144" s="8" t="str">
        <f t="shared" ca="1" si="141"/>
        <v/>
      </c>
      <c r="G1144" s="1" t="str">
        <f t="shared" ca="1" si="142"/>
        <v/>
      </c>
      <c r="H1144" s="1" t="str">
        <f t="shared" ca="1" si="143"/>
        <v/>
      </c>
    </row>
    <row r="1145" spans="1:8">
      <c r="A1145" s="8" t="str">
        <f t="shared" ca="1" si="136"/>
        <v/>
      </c>
      <c r="B1145" s="8" t="str">
        <f t="shared" ca="1" si="137"/>
        <v/>
      </c>
      <c r="C1145" s="8" t="str">
        <f t="shared" ca="1" si="138"/>
        <v/>
      </c>
      <c r="D1145" s="276" t="str">
        <f t="shared" ca="1" si="139"/>
        <v/>
      </c>
      <c r="E1145" s="161" t="str">
        <f t="shared" ca="1" si="140"/>
        <v/>
      </c>
      <c r="F1145" s="8" t="str">
        <f t="shared" ca="1" si="141"/>
        <v/>
      </c>
      <c r="G1145" s="1" t="str">
        <f t="shared" ca="1" si="142"/>
        <v/>
      </c>
      <c r="H1145" s="1" t="str">
        <f t="shared" ca="1" si="143"/>
        <v/>
      </c>
    </row>
    <row r="1146" spans="1:8">
      <c r="A1146" s="8" t="str">
        <f t="shared" ca="1" si="136"/>
        <v/>
      </c>
      <c r="B1146" s="8" t="str">
        <f t="shared" ca="1" si="137"/>
        <v/>
      </c>
      <c r="C1146" s="8" t="str">
        <f t="shared" ca="1" si="138"/>
        <v/>
      </c>
      <c r="D1146" s="276" t="str">
        <f t="shared" ca="1" si="139"/>
        <v/>
      </c>
      <c r="E1146" s="161" t="str">
        <f t="shared" ca="1" si="140"/>
        <v/>
      </c>
      <c r="F1146" s="8" t="str">
        <f t="shared" ca="1" si="141"/>
        <v/>
      </c>
      <c r="G1146" s="1" t="str">
        <f t="shared" ca="1" si="142"/>
        <v/>
      </c>
      <c r="H1146" s="1" t="str">
        <f t="shared" ca="1" si="143"/>
        <v/>
      </c>
    </row>
    <row r="1147" spans="1:8">
      <c r="A1147" s="8" t="str">
        <f t="shared" ca="1" si="136"/>
        <v/>
      </c>
      <c r="B1147" s="8" t="str">
        <f t="shared" ca="1" si="137"/>
        <v/>
      </c>
      <c r="C1147" s="8" t="str">
        <f t="shared" ca="1" si="138"/>
        <v/>
      </c>
      <c r="D1147" s="276" t="str">
        <f t="shared" ca="1" si="139"/>
        <v/>
      </c>
      <c r="E1147" s="161" t="str">
        <f t="shared" ca="1" si="140"/>
        <v/>
      </c>
      <c r="F1147" s="8" t="str">
        <f t="shared" ca="1" si="141"/>
        <v/>
      </c>
      <c r="G1147" s="1" t="str">
        <f t="shared" ca="1" si="142"/>
        <v/>
      </c>
      <c r="H1147" s="1" t="str">
        <f t="shared" ca="1" si="143"/>
        <v/>
      </c>
    </row>
    <row r="1148" spans="1:8">
      <c r="A1148" s="8" t="str">
        <f t="shared" ca="1" si="136"/>
        <v/>
      </c>
      <c r="B1148" s="8" t="str">
        <f t="shared" ca="1" si="137"/>
        <v/>
      </c>
      <c r="C1148" s="8" t="str">
        <f t="shared" ca="1" si="138"/>
        <v/>
      </c>
      <c r="D1148" s="276" t="str">
        <f t="shared" ca="1" si="139"/>
        <v/>
      </c>
      <c r="E1148" s="161" t="str">
        <f t="shared" ca="1" si="140"/>
        <v/>
      </c>
      <c r="F1148" s="8" t="str">
        <f t="shared" ca="1" si="141"/>
        <v/>
      </c>
      <c r="G1148" s="1" t="str">
        <f t="shared" ca="1" si="142"/>
        <v/>
      </c>
      <c r="H1148" s="1" t="str">
        <f t="shared" ca="1" si="143"/>
        <v/>
      </c>
    </row>
    <row r="1149" spans="1:8">
      <c r="A1149" s="8" t="str">
        <f t="shared" ca="1" si="136"/>
        <v/>
      </c>
      <c r="B1149" s="8" t="str">
        <f t="shared" ca="1" si="137"/>
        <v/>
      </c>
      <c r="C1149" s="8" t="str">
        <f t="shared" ca="1" si="138"/>
        <v/>
      </c>
      <c r="D1149" s="276" t="str">
        <f t="shared" ca="1" si="139"/>
        <v/>
      </c>
      <c r="E1149" s="161" t="str">
        <f t="shared" ca="1" si="140"/>
        <v/>
      </c>
      <c r="F1149" s="8" t="str">
        <f t="shared" ca="1" si="141"/>
        <v/>
      </c>
      <c r="G1149" s="1" t="str">
        <f t="shared" ca="1" si="142"/>
        <v/>
      </c>
      <c r="H1149" s="1" t="str">
        <f t="shared" ca="1" si="143"/>
        <v/>
      </c>
    </row>
    <row r="1150" spans="1:8">
      <c r="A1150" s="8" t="str">
        <f t="shared" ca="1" si="136"/>
        <v/>
      </c>
      <c r="B1150" s="8" t="str">
        <f t="shared" ca="1" si="137"/>
        <v/>
      </c>
      <c r="C1150" s="8" t="str">
        <f t="shared" ca="1" si="138"/>
        <v/>
      </c>
      <c r="D1150" s="276" t="str">
        <f t="shared" ca="1" si="139"/>
        <v/>
      </c>
      <c r="E1150" s="161" t="str">
        <f t="shared" ca="1" si="140"/>
        <v/>
      </c>
      <c r="F1150" s="8" t="str">
        <f t="shared" ca="1" si="141"/>
        <v/>
      </c>
      <c r="G1150" s="1" t="str">
        <f t="shared" ca="1" si="142"/>
        <v/>
      </c>
      <c r="H1150" s="1" t="str">
        <f t="shared" ca="1" si="143"/>
        <v/>
      </c>
    </row>
    <row r="1151" spans="1:8">
      <c r="A1151" s="8" t="str">
        <f t="shared" ca="1" si="136"/>
        <v/>
      </c>
      <c r="B1151" s="8" t="str">
        <f t="shared" ca="1" si="137"/>
        <v/>
      </c>
      <c r="C1151" s="8" t="str">
        <f t="shared" ca="1" si="138"/>
        <v/>
      </c>
      <c r="D1151" s="276" t="str">
        <f t="shared" ca="1" si="139"/>
        <v/>
      </c>
      <c r="E1151" s="161" t="str">
        <f t="shared" ca="1" si="140"/>
        <v/>
      </c>
      <c r="F1151" s="8" t="str">
        <f t="shared" ca="1" si="141"/>
        <v/>
      </c>
      <c r="G1151" s="1" t="str">
        <f t="shared" ca="1" si="142"/>
        <v/>
      </c>
      <c r="H1151" s="1" t="str">
        <f t="shared" ca="1" si="143"/>
        <v/>
      </c>
    </row>
    <row r="1152" spans="1:8">
      <c r="A1152" s="8" t="str">
        <f t="shared" ca="1" si="136"/>
        <v/>
      </c>
      <c r="B1152" s="8" t="str">
        <f t="shared" ca="1" si="137"/>
        <v/>
      </c>
      <c r="C1152" s="8" t="str">
        <f t="shared" ca="1" si="138"/>
        <v/>
      </c>
      <c r="D1152" s="276" t="str">
        <f t="shared" ca="1" si="139"/>
        <v/>
      </c>
      <c r="E1152" s="161" t="str">
        <f t="shared" ca="1" si="140"/>
        <v/>
      </c>
      <c r="F1152" s="8" t="str">
        <f t="shared" ca="1" si="141"/>
        <v/>
      </c>
      <c r="G1152" s="1" t="str">
        <f t="shared" ca="1" si="142"/>
        <v/>
      </c>
      <c r="H1152" s="1" t="str">
        <f t="shared" ca="1" si="143"/>
        <v/>
      </c>
    </row>
    <row r="1153" spans="1:8">
      <c r="A1153" s="8" t="str">
        <f t="shared" ca="1" si="136"/>
        <v/>
      </c>
      <c r="B1153" s="8" t="str">
        <f t="shared" ca="1" si="137"/>
        <v/>
      </c>
      <c r="C1153" s="8" t="str">
        <f t="shared" ca="1" si="138"/>
        <v/>
      </c>
      <c r="D1153" s="276" t="str">
        <f t="shared" ca="1" si="139"/>
        <v/>
      </c>
      <c r="E1153" s="161" t="str">
        <f t="shared" ca="1" si="140"/>
        <v/>
      </c>
      <c r="F1153" s="8" t="str">
        <f t="shared" ca="1" si="141"/>
        <v/>
      </c>
      <c r="G1153" s="1" t="str">
        <f t="shared" ca="1" si="142"/>
        <v/>
      </c>
      <c r="H1153" s="1" t="str">
        <f t="shared" ca="1" si="143"/>
        <v/>
      </c>
    </row>
    <row r="1154" spans="1:8">
      <c r="A1154" s="8" t="str">
        <f t="shared" ca="1" si="136"/>
        <v/>
      </c>
      <c r="B1154" s="8" t="str">
        <f t="shared" ca="1" si="137"/>
        <v/>
      </c>
      <c r="C1154" s="8" t="str">
        <f t="shared" ca="1" si="138"/>
        <v/>
      </c>
      <c r="D1154" s="276" t="str">
        <f t="shared" ca="1" si="139"/>
        <v/>
      </c>
      <c r="E1154" s="161" t="str">
        <f t="shared" ca="1" si="140"/>
        <v/>
      </c>
      <c r="F1154" s="8" t="str">
        <f t="shared" ca="1" si="141"/>
        <v/>
      </c>
      <c r="G1154" s="1" t="str">
        <f t="shared" ca="1" si="142"/>
        <v/>
      </c>
      <c r="H1154" s="1" t="str">
        <f t="shared" ca="1" si="143"/>
        <v/>
      </c>
    </row>
    <row r="1155" spans="1:8">
      <c r="A1155" s="8" t="str">
        <f t="shared" ca="1" si="136"/>
        <v/>
      </c>
      <c r="B1155" s="8" t="str">
        <f t="shared" ca="1" si="137"/>
        <v/>
      </c>
      <c r="C1155" s="8" t="str">
        <f t="shared" ca="1" si="138"/>
        <v/>
      </c>
      <c r="D1155" s="276" t="str">
        <f t="shared" ca="1" si="139"/>
        <v/>
      </c>
      <c r="E1155" s="161" t="str">
        <f t="shared" ca="1" si="140"/>
        <v/>
      </c>
      <c r="F1155" s="8" t="str">
        <f t="shared" ca="1" si="141"/>
        <v/>
      </c>
      <c r="G1155" s="1" t="str">
        <f t="shared" ca="1" si="142"/>
        <v/>
      </c>
      <c r="H1155" s="1" t="str">
        <f t="shared" ca="1" si="143"/>
        <v/>
      </c>
    </row>
    <row r="1156" spans="1:8">
      <c r="A1156" s="8" t="str">
        <f t="shared" ca="1" si="136"/>
        <v/>
      </c>
      <c r="B1156" s="8" t="str">
        <f t="shared" ca="1" si="137"/>
        <v/>
      </c>
      <c r="C1156" s="8" t="str">
        <f t="shared" ca="1" si="138"/>
        <v/>
      </c>
      <c r="D1156" s="276" t="str">
        <f t="shared" ca="1" si="139"/>
        <v/>
      </c>
      <c r="E1156" s="161" t="str">
        <f t="shared" ca="1" si="140"/>
        <v/>
      </c>
      <c r="F1156" s="8" t="str">
        <f t="shared" ca="1" si="141"/>
        <v/>
      </c>
      <c r="G1156" s="1" t="str">
        <f t="shared" ca="1" si="142"/>
        <v/>
      </c>
      <c r="H1156" s="1" t="str">
        <f t="shared" ca="1" si="143"/>
        <v/>
      </c>
    </row>
    <row r="1157" spans="1:8">
      <c r="A1157" s="8" t="str">
        <f t="shared" ca="1" si="136"/>
        <v/>
      </c>
      <c r="B1157" s="8" t="str">
        <f t="shared" ca="1" si="137"/>
        <v/>
      </c>
      <c r="C1157" s="8" t="str">
        <f t="shared" ca="1" si="138"/>
        <v/>
      </c>
      <c r="D1157" s="276" t="str">
        <f t="shared" ca="1" si="139"/>
        <v/>
      </c>
      <c r="E1157" s="161" t="str">
        <f t="shared" ca="1" si="140"/>
        <v/>
      </c>
      <c r="F1157" s="8" t="str">
        <f t="shared" ca="1" si="141"/>
        <v/>
      </c>
      <c r="G1157" s="1" t="str">
        <f t="shared" ca="1" si="142"/>
        <v/>
      </c>
      <c r="H1157" s="1" t="str">
        <f t="shared" ca="1" si="143"/>
        <v/>
      </c>
    </row>
    <row r="1158" spans="1:8">
      <c r="A1158" s="8" t="str">
        <f t="shared" ca="1" si="136"/>
        <v/>
      </c>
      <c r="B1158" s="8" t="str">
        <f t="shared" ca="1" si="137"/>
        <v/>
      </c>
      <c r="C1158" s="8" t="str">
        <f t="shared" ca="1" si="138"/>
        <v/>
      </c>
      <c r="D1158" s="276" t="str">
        <f t="shared" ca="1" si="139"/>
        <v/>
      </c>
      <c r="E1158" s="161" t="str">
        <f t="shared" ca="1" si="140"/>
        <v/>
      </c>
      <c r="F1158" s="8" t="str">
        <f t="shared" ca="1" si="141"/>
        <v/>
      </c>
      <c r="G1158" s="1" t="str">
        <f t="shared" ca="1" si="142"/>
        <v/>
      </c>
      <c r="H1158" s="1" t="str">
        <f t="shared" ca="1" si="143"/>
        <v/>
      </c>
    </row>
    <row r="1159" spans="1:8">
      <c r="A1159" s="8" t="str">
        <f t="shared" ca="1" si="136"/>
        <v/>
      </c>
      <c r="B1159" s="8" t="str">
        <f t="shared" ca="1" si="137"/>
        <v/>
      </c>
      <c r="C1159" s="8" t="str">
        <f t="shared" ca="1" si="138"/>
        <v/>
      </c>
      <c r="D1159" s="276" t="str">
        <f t="shared" ca="1" si="139"/>
        <v/>
      </c>
      <c r="E1159" s="161" t="str">
        <f t="shared" ca="1" si="140"/>
        <v/>
      </c>
      <c r="F1159" s="8" t="str">
        <f t="shared" ca="1" si="141"/>
        <v/>
      </c>
      <c r="G1159" s="1" t="str">
        <f t="shared" ca="1" si="142"/>
        <v/>
      </c>
      <c r="H1159" s="1" t="str">
        <f t="shared" ca="1" si="143"/>
        <v/>
      </c>
    </row>
    <row r="1160" spans="1:8">
      <c r="A1160" s="8" t="str">
        <f t="shared" ref="A1160:A1223" ca="1" si="144">IFERROR(INDIRECT("'Прайс-лист общий'!A"&amp;$G1160,TRUE),"")</f>
        <v/>
      </c>
      <c r="B1160" s="8" t="str">
        <f t="shared" ref="B1160:B1223" ca="1" si="145">IFERROR(INDIRECT("'Прайс-лист общий'!B"&amp;$G1160,TRUE),"")</f>
        <v/>
      </c>
      <c r="C1160" s="8" t="str">
        <f t="shared" ref="C1160:C1223" ca="1" si="146">IFERROR(INDIRECT("'Прайс-лист общий'!p"&amp;$G1160,TRUE),"")</f>
        <v/>
      </c>
      <c r="D1160" s="276" t="str">
        <f t="shared" ref="D1160:D1223" ca="1" si="147">IFERROR(INDIRECT("'Прайс-лист общий'!q"&amp;$G1160,TRUE),"")</f>
        <v/>
      </c>
      <c r="E1160" s="161" t="str">
        <f t="shared" ref="E1160:E1223" ca="1" si="148">IFERROR(INDIRECT("'Прайс-лист общий'!r"&amp;$G1160,TRUE),"")</f>
        <v/>
      </c>
      <c r="F1160" s="8" t="str">
        <f t="shared" ref="F1160:F1223" ca="1" si="149">IFERROR(INDIRECT("'Прайс-лист общий'!f"&amp;$G1160,TRUE)*D1160,"")</f>
        <v/>
      </c>
      <c r="G1160" s="1" t="str">
        <f t="shared" ref="G1160:G1223" ca="1" si="150">IFERROR(SMALL(H:H,ROW(H1154)),"")</f>
        <v/>
      </c>
      <c r="H1160" s="1" t="str">
        <f t="shared" ref="H1160:H1223" ca="1" si="151">IF(INDIRECT("'Прайс-лист общий'!q"&amp;ROW(H1161),TRUE)&gt;0,ROW(H1161),"")</f>
        <v/>
      </c>
    </row>
    <row r="1161" spans="1:8">
      <c r="A1161" s="8" t="str">
        <f t="shared" ca="1" si="144"/>
        <v/>
      </c>
      <c r="B1161" s="8" t="str">
        <f t="shared" ca="1" si="145"/>
        <v/>
      </c>
      <c r="C1161" s="8" t="str">
        <f t="shared" ca="1" si="146"/>
        <v/>
      </c>
      <c r="D1161" s="276" t="str">
        <f t="shared" ca="1" si="147"/>
        <v/>
      </c>
      <c r="E1161" s="161" t="str">
        <f t="shared" ca="1" si="148"/>
        <v/>
      </c>
      <c r="F1161" s="8" t="str">
        <f t="shared" ca="1" si="149"/>
        <v/>
      </c>
      <c r="G1161" s="1" t="str">
        <f t="shared" ca="1" si="150"/>
        <v/>
      </c>
      <c r="H1161" s="1" t="str">
        <f t="shared" ca="1" si="151"/>
        <v/>
      </c>
    </row>
    <row r="1162" spans="1:8">
      <c r="A1162" s="8" t="str">
        <f t="shared" ca="1" si="144"/>
        <v/>
      </c>
      <c r="B1162" s="8" t="str">
        <f t="shared" ca="1" si="145"/>
        <v/>
      </c>
      <c r="C1162" s="8" t="str">
        <f t="shared" ca="1" si="146"/>
        <v/>
      </c>
      <c r="D1162" s="276" t="str">
        <f t="shared" ca="1" si="147"/>
        <v/>
      </c>
      <c r="E1162" s="161" t="str">
        <f t="shared" ca="1" si="148"/>
        <v/>
      </c>
      <c r="F1162" s="8" t="str">
        <f t="shared" ca="1" si="149"/>
        <v/>
      </c>
      <c r="G1162" s="1" t="str">
        <f t="shared" ca="1" si="150"/>
        <v/>
      </c>
      <c r="H1162" s="1" t="str">
        <f t="shared" ca="1" si="151"/>
        <v/>
      </c>
    </row>
    <row r="1163" spans="1:8">
      <c r="A1163" s="8" t="str">
        <f t="shared" ca="1" si="144"/>
        <v/>
      </c>
      <c r="B1163" s="8" t="str">
        <f t="shared" ca="1" si="145"/>
        <v/>
      </c>
      <c r="C1163" s="8" t="str">
        <f t="shared" ca="1" si="146"/>
        <v/>
      </c>
      <c r="D1163" s="276" t="str">
        <f t="shared" ca="1" si="147"/>
        <v/>
      </c>
      <c r="E1163" s="161" t="str">
        <f t="shared" ca="1" si="148"/>
        <v/>
      </c>
      <c r="F1163" s="8" t="str">
        <f t="shared" ca="1" si="149"/>
        <v/>
      </c>
      <c r="G1163" s="1" t="str">
        <f t="shared" ca="1" si="150"/>
        <v/>
      </c>
      <c r="H1163" s="1" t="str">
        <f t="shared" ca="1" si="151"/>
        <v/>
      </c>
    </row>
    <row r="1164" spans="1:8">
      <c r="A1164" s="8" t="str">
        <f t="shared" ca="1" si="144"/>
        <v/>
      </c>
      <c r="B1164" s="8" t="str">
        <f t="shared" ca="1" si="145"/>
        <v/>
      </c>
      <c r="C1164" s="8" t="str">
        <f t="shared" ca="1" si="146"/>
        <v/>
      </c>
      <c r="D1164" s="276" t="str">
        <f t="shared" ca="1" si="147"/>
        <v/>
      </c>
      <c r="E1164" s="161" t="str">
        <f t="shared" ca="1" si="148"/>
        <v/>
      </c>
      <c r="F1164" s="8" t="str">
        <f t="shared" ca="1" si="149"/>
        <v/>
      </c>
      <c r="G1164" s="1" t="str">
        <f t="shared" ca="1" si="150"/>
        <v/>
      </c>
      <c r="H1164" s="1" t="str">
        <f t="shared" ca="1" si="151"/>
        <v/>
      </c>
    </row>
    <row r="1165" spans="1:8">
      <c r="A1165" s="8" t="str">
        <f t="shared" ca="1" si="144"/>
        <v/>
      </c>
      <c r="B1165" s="8" t="str">
        <f t="shared" ca="1" si="145"/>
        <v/>
      </c>
      <c r="C1165" s="8" t="str">
        <f t="shared" ca="1" si="146"/>
        <v/>
      </c>
      <c r="D1165" s="276" t="str">
        <f t="shared" ca="1" si="147"/>
        <v/>
      </c>
      <c r="E1165" s="161" t="str">
        <f t="shared" ca="1" si="148"/>
        <v/>
      </c>
      <c r="F1165" s="8" t="str">
        <f t="shared" ca="1" si="149"/>
        <v/>
      </c>
      <c r="G1165" s="1" t="str">
        <f t="shared" ca="1" si="150"/>
        <v/>
      </c>
      <c r="H1165" s="1" t="str">
        <f t="shared" ca="1" si="151"/>
        <v/>
      </c>
    </row>
    <row r="1166" spans="1:8">
      <c r="A1166" s="8" t="str">
        <f t="shared" ca="1" si="144"/>
        <v/>
      </c>
      <c r="B1166" s="8" t="str">
        <f t="shared" ca="1" si="145"/>
        <v/>
      </c>
      <c r="C1166" s="8" t="str">
        <f t="shared" ca="1" si="146"/>
        <v/>
      </c>
      <c r="D1166" s="276" t="str">
        <f t="shared" ca="1" si="147"/>
        <v/>
      </c>
      <c r="E1166" s="161" t="str">
        <f t="shared" ca="1" si="148"/>
        <v/>
      </c>
      <c r="F1166" s="8" t="str">
        <f t="shared" ca="1" si="149"/>
        <v/>
      </c>
      <c r="G1166" s="1" t="str">
        <f t="shared" ca="1" si="150"/>
        <v/>
      </c>
      <c r="H1166" s="1" t="str">
        <f t="shared" ca="1" si="151"/>
        <v/>
      </c>
    </row>
    <row r="1167" spans="1:8">
      <c r="A1167" s="8" t="str">
        <f t="shared" ca="1" si="144"/>
        <v/>
      </c>
      <c r="B1167" s="8" t="str">
        <f t="shared" ca="1" si="145"/>
        <v/>
      </c>
      <c r="C1167" s="8" t="str">
        <f t="shared" ca="1" si="146"/>
        <v/>
      </c>
      <c r="D1167" s="276" t="str">
        <f t="shared" ca="1" si="147"/>
        <v/>
      </c>
      <c r="E1167" s="161" t="str">
        <f t="shared" ca="1" si="148"/>
        <v/>
      </c>
      <c r="F1167" s="8" t="str">
        <f t="shared" ca="1" si="149"/>
        <v/>
      </c>
      <c r="G1167" s="1" t="str">
        <f t="shared" ca="1" si="150"/>
        <v/>
      </c>
      <c r="H1167" s="1" t="str">
        <f t="shared" ca="1" si="151"/>
        <v/>
      </c>
    </row>
    <row r="1168" spans="1:8">
      <c r="A1168" s="8" t="str">
        <f t="shared" ca="1" si="144"/>
        <v/>
      </c>
      <c r="B1168" s="8" t="str">
        <f t="shared" ca="1" si="145"/>
        <v/>
      </c>
      <c r="C1168" s="8" t="str">
        <f t="shared" ca="1" si="146"/>
        <v/>
      </c>
      <c r="D1168" s="276" t="str">
        <f t="shared" ca="1" si="147"/>
        <v/>
      </c>
      <c r="E1168" s="161" t="str">
        <f t="shared" ca="1" si="148"/>
        <v/>
      </c>
      <c r="F1168" s="8" t="str">
        <f t="shared" ca="1" si="149"/>
        <v/>
      </c>
      <c r="G1168" s="1" t="str">
        <f t="shared" ca="1" si="150"/>
        <v/>
      </c>
      <c r="H1168" s="1" t="str">
        <f t="shared" ca="1" si="151"/>
        <v/>
      </c>
    </row>
    <row r="1169" spans="1:8">
      <c r="A1169" s="8" t="str">
        <f t="shared" ca="1" si="144"/>
        <v/>
      </c>
      <c r="B1169" s="8" t="str">
        <f t="shared" ca="1" si="145"/>
        <v/>
      </c>
      <c r="C1169" s="8" t="str">
        <f t="shared" ca="1" si="146"/>
        <v/>
      </c>
      <c r="D1169" s="276" t="str">
        <f t="shared" ca="1" si="147"/>
        <v/>
      </c>
      <c r="E1169" s="161" t="str">
        <f t="shared" ca="1" si="148"/>
        <v/>
      </c>
      <c r="F1169" s="8" t="str">
        <f t="shared" ca="1" si="149"/>
        <v/>
      </c>
      <c r="G1169" s="1" t="str">
        <f t="shared" ca="1" si="150"/>
        <v/>
      </c>
      <c r="H1169" s="1" t="str">
        <f t="shared" ca="1" si="151"/>
        <v/>
      </c>
    </row>
    <row r="1170" spans="1:8">
      <c r="A1170" s="8" t="str">
        <f t="shared" ca="1" si="144"/>
        <v/>
      </c>
      <c r="B1170" s="8" t="str">
        <f t="shared" ca="1" si="145"/>
        <v/>
      </c>
      <c r="C1170" s="8" t="str">
        <f t="shared" ca="1" si="146"/>
        <v/>
      </c>
      <c r="D1170" s="276" t="str">
        <f t="shared" ca="1" si="147"/>
        <v/>
      </c>
      <c r="E1170" s="161" t="str">
        <f t="shared" ca="1" si="148"/>
        <v/>
      </c>
      <c r="F1170" s="8" t="str">
        <f t="shared" ca="1" si="149"/>
        <v/>
      </c>
      <c r="G1170" s="1" t="str">
        <f t="shared" ca="1" si="150"/>
        <v/>
      </c>
      <c r="H1170" s="1" t="str">
        <f t="shared" ca="1" si="151"/>
        <v/>
      </c>
    </row>
    <row r="1171" spans="1:8">
      <c r="A1171" s="8" t="str">
        <f t="shared" ca="1" si="144"/>
        <v/>
      </c>
      <c r="B1171" s="8" t="str">
        <f t="shared" ca="1" si="145"/>
        <v/>
      </c>
      <c r="C1171" s="8" t="str">
        <f t="shared" ca="1" si="146"/>
        <v/>
      </c>
      <c r="D1171" s="276" t="str">
        <f t="shared" ca="1" si="147"/>
        <v/>
      </c>
      <c r="E1171" s="161" t="str">
        <f t="shared" ca="1" si="148"/>
        <v/>
      </c>
      <c r="F1171" s="8" t="str">
        <f t="shared" ca="1" si="149"/>
        <v/>
      </c>
      <c r="G1171" s="1" t="str">
        <f t="shared" ca="1" si="150"/>
        <v/>
      </c>
      <c r="H1171" s="1" t="str">
        <f t="shared" ca="1" si="151"/>
        <v/>
      </c>
    </row>
    <row r="1172" spans="1:8">
      <c r="A1172" s="8" t="str">
        <f t="shared" ca="1" si="144"/>
        <v/>
      </c>
      <c r="B1172" s="8" t="str">
        <f t="shared" ca="1" si="145"/>
        <v/>
      </c>
      <c r="C1172" s="8" t="str">
        <f t="shared" ca="1" si="146"/>
        <v/>
      </c>
      <c r="D1172" s="276" t="str">
        <f t="shared" ca="1" si="147"/>
        <v/>
      </c>
      <c r="E1172" s="161" t="str">
        <f t="shared" ca="1" si="148"/>
        <v/>
      </c>
      <c r="F1172" s="8" t="str">
        <f t="shared" ca="1" si="149"/>
        <v/>
      </c>
      <c r="G1172" s="1" t="str">
        <f t="shared" ca="1" si="150"/>
        <v/>
      </c>
      <c r="H1172" s="1" t="str">
        <f t="shared" ca="1" si="151"/>
        <v/>
      </c>
    </row>
    <row r="1173" spans="1:8">
      <c r="A1173" s="8" t="str">
        <f t="shared" ca="1" si="144"/>
        <v/>
      </c>
      <c r="B1173" s="8" t="str">
        <f t="shared" ca="1" si="145"/>
        <v/>
      </c>
      <c r="C1173" s="8" t="str">
        <f t="shared" ca="1" si="146"/>
        <v/>
      </c>
      <c r="D1173" s="276" t="str">
        <f t="shared" ca="1" si="147"/>
        <v/>
      </c>
      <c r="E1173" s="161" t="str">
        <f t="shared" ca="1" si="148"/>
        <v/>
      </c>
      <c r="F1173" s="8" t="str">
        <f t="shared" ca="1" si="149"/>
        <v/>
      </c>
      <c r="G1173" s="1" t="str">
        <f t="shared" ca="1" si="150"/>
        <v/>
      </c>
      <c r="H1173" s="1" t="str">
        <f t="shared" ca="1" si="151"/>
        <v/>
      </c>
    </row>
    <row r="1174" spans="1:8">
      <c r="A1174" s="8" t="str">
        <f t="shared" ca="1" si="144"/>
        <v/>
      </c>
      <c r="B1174" s="8" t="str">
        <f t="shared" ca="1" si="145"/>
        <v/>
      </c>
      <c r="C1174" s="8" t="str">
        <f t="shared" ca="1" si="146"/>
        <v/>
      </c>
      <c r="D1174" s="276" t="str">
        <f t="shared" ca="1" si="147"/>
        <v/>
      </c>
      <c r="E1174" s="161" t="str">
        <f t="shared" ca="1" si="148"/>
        <v/>
      </c>
      <c r="F1174" s="8" t="str">
        <f t="shared" ca="1" si="149"/>
        <v/>
      </c>
      <c r="G1174" s="1" t="str">
        <f t="shared" ca="1" si="150"/>
        <v/>
      </c>
      <c r="H1174" s="1" t="str">
        <f t="shared" ca="1" si="151"/>
        <v/>
      </c>
    </row>
    <row r="1175" spans="1:8">
      <c r="A1175" s="8" t="str">
        <f t="shared" ca="1" si="144"/>
        <v/>
      </c>
      <c r="B1175" s="8" t="str">
        <f t="shared" ca="1" si="145"/>
        <v/>
      </c>
      <c r="C1175" s="8" t="str">
        <f t="shared" ca="1" si="146"/>
        <v/>
      </c>
      <c r="D1175" s="276" t="str">
        <f t="shared" ca="1" si="147"/>
        <v/>
      </c>
      <c r="E1175" s="161" t="str">
        <f t="shared" ca="1" si="148"/>
        <v/>
      </c>
      <c r="F1175" s="8" t="str">
        <f t="shared" ca="1" si="149"/>
        <v/>
      </c>
      <c r="G1175" s="1" t="str">
        <f t="shared" ca="1" si="150"/>
        <v/>
      </c>
      <c r="H1175" s="1" t="str">
        <f t="shared" ca="1" si="151"/>
        <v/>
      </c>
    </row>
    <row r="1176" spans="1:8">
      <c r="A1176" s="8" t="str">
        <f t="shared" ca="1" si="144"/>
        <v/>
      </c>
      <c r="B1176" s="8" t="str">
        <f t="shared" ca="1" si="145"/>
        <v/>
      </c>
      <c r="C1176" s="8" t="str">
        <f t="shared" ca="1" si="146"/>
        <v/>
      </c>
      <c r="D1176" s="276" t="str">
        <f t="shared" ca="1" si="147"/>
        <v/>
      </c>
      <c r="E1176" s="161" t="str">
        <f t="shared" ca="1" si="148"/>
        <v/>
      </c>
      <c r="F1176" s="8" t="str">
        <f t="shared" ca="1" si="149"/>
        <v/>
      </c>
      <c r="G1176" s="1" t="str">
        <f t="shared" ca="1" si="150"/>
        <v/>
      </c>
      <c r="H1176" s="1" t="str">
        <f t="shared" ca="1" si="151"/>
        <v/>
      </c>
    </row>
    <row r="1177" spans="1:8">
      <c r="A1177" s="8" t="str">
        <f t="shared" ca="1" si="144"/>
        <v/>
      </c>
      <c r="B1177" s="8" t="str">
        <f t="shared" ca="1" si="145"/>
        <v/>
      </c>
      <c r="C1177" s="8" t="str">
        <f t="shared" ca="1" si="146"/>
        <v/>
      </c>
      <c r="D1177" s="276" t="str">
        <f t="shared" ca="1" si="147"/>
        <v/>
      </c>
      <c r="E1177" s="161" t="str">
        <f t="shared" ca="1" si="148"/>
        <v/>
      </c>
      <c r="F1177" s="8" t="str">
        <f t="shared" ca="1" si="149"/>
        <v/>
      </c>
      <c r="G1177" s="1" t="str">
        <f t="shared" ca="1" si="150"/>
        <v/>
      </c>
      <c r="H1177" s="1" t="str">
        <f t="shared" ca="1" si="151"/>
        <v/>
      </c>
    </row>
    <row r="1178" spans="1:8">
      <c r="A1178" s="8" t="str">
        <f t="shared" ca="1" si="144"/>
        <v/>
      </c>
      <c r="B1178" s="8" t="str">
        <f t="shared" ca="1" si="145"/>
        <v/>
      </c>
      <c r="C1178" s="8" t="str">
        <f t="shared" ca="1" si="146"/>
        <v/>
      </c>
      <c r="D1178" s="276" t="str">
        <f t="shared" ca="1" si="147"/>
        <v/>
      </c>
      <c r="E1178" s="161" t="str">
        <f t="shared" ca="1" si="148"/>
        <v/>
      </c>
      <c r="F1178" s="8" t="str">
        <f t="shared" ca="1" si="149"/>
        <v/>
      </c>
      <c r="G1178" s="1" t="str">
        <f t="shared" ca="1" si="150"/>
        <v/>
      </c>
      <c r="H1178" s="1" t="str">
        <f t="shared" ca="1" si="151"/>
        <v/>
      </c>
    </row>
    <row r="1179" spans="1:8">
      <c r="A1179" s="8" t="str">
        <f t="shared" ca="1" si="144"/>
        <v/>
      </c>
      <c r="B1179" s="8" t="str">
        <f t="shared" ca="1" si="145"/>
        <v/>
      </c>
      <c r="C1179" s="8" t="str">
        <f t="shared" ca="1" si="146"/>
        <v/>
      </c>
      <c r="D1179" s="276" t="str">
        <f t="shared" ca="1" si="147"/>
        <v/>
      </c>
      <c r="E1179" s="161" t="str">
        <f t="shared" ca="1" si="148"/>
        <v/>
      </c>
      <c r="F1179" s="8" t="str">
        <f t="shared" ca="1" si="149"/>
        <v/>
      </c>
      <c r="G1179" s="1" t="str">
        <f t="shared" ca="1" si="150"/>
        <v/>
      </c>
      <c r="H1179" s="1" t="str">
        <f t="shared" ca="1" si="151"/>
        <v/>
      </c>
    </row>
    <row r="1180" spans="1:8">
      <c r="A1180" s="8" t="str">
        <f t="shared" ca="1" si="144"/>
        <v/>
      </c>
      <c r="B1180" s="8" t="str">
        <f t="shared" ca="1" si="145"/>
        <v/>
      </c>
      <c r="C1180" s="8" t="str">
        <f t="shared" ca="1" si="146"/>
        <v/>
      </c>
      <c r="D1180" s="276" t="str">
        <f t="shared" ca="1" si="147"/>
        <v/>
      </c>
      <c r="E1180" s="161" t="str">
        <f t="shared" ca="1" si="148"/>
        <v/>
      </c>
      <c r="F1180" s="8" t="str">
        <f t="shared" ca="1" si="149"/>
        <v/>
      </c>
      <c r="G1180" s="1" t="str">
        <f t="shared" ca="1" si="150"/>
        <v/>
      </c>
      <c r="H1180" s="1" t="str">
        <f t="shared" ca="1" si="151"/>
        <v/>
      </c>
    </row>
    <row r="1181" spans="1:8">
      <c r="A1181" s="8" t="str">
        <f t="shared" ca="1" si="144"/>
        <v/>
      </c>
      <c r="B1181" s="8" t="str">
        <f t="shared" ca="1" si="145"/>
        <v/>
      </c>
      <c r="C1181" s="8" t="str">
        <f t="shared" ca="1" si="146"/>
        <v/>
      </c>
      <c r="D1181" s="276" t="str">
        <f t="shared" ca="1" si="147"/>
        <v/>
      </c>
      <c r="E1181" s="161" t="str">
        <f t="shared" ca="1" si="148"/>
        <v/>
      </c>
      <c r="F1181" s="8" t="str">
        <f t="shared" ca="1" si="149"/>
        <v/>
      </c>
      <c r="G1181" s="1" t="str">
        <f t="shared" ca="1" si="150"/>
        <v/>
      </c>
      <c r="H1181" s="1" t="str">
        <f t="shared" ca="1" si="151"/>
        <v/>
      </c>
    </row>
    <row r="1182" spans="1:8">
      <c r="A1182" s="8" t="str">
        <f t="shared" ca="1" si="144"/>
        <v/>
      </c>
      <c r="B1182" s="8" t="str">
        <f t="shared" ca="1" si="145"/>
        <v/>
      </c>
      <c r="C1182" s="8" t="str">
        <f t="shared" ca="1" si="146"/>
        <v/>
      </c>
      <c r="D1182" s="276" t="str">
        <f t="shared" ca="1" si="147"/>
        <v/>
      </c>
      <c r="E1182" s="161" t="str">
        <f t="shared" ca="1" si="148"/>
        <v/>
      </c>
      <c r="F1182" s="8" t="str">
        <f t="shared" ca="1" si="149"/>
        <v/>
      </c>
      <c r="G1182" s="1" t="str">
        <f t="shared" ca="1" si="150"/>
        <v/>
      </c>
      <c r="H1182" s="1" t="str">
        <f t="shared" ca="1" si="151"/>
        <v/>
      </c>
    </row>
    <row r="1183" spans="1:8">
      <c r="A1183" s="8" t="str">
        <f t="shared" ca="1" si="144"/>
        <v/>
      </c>
      <c r="B1183" s="8" t="str">
        <f t="shared" ca="1" si="145"/>
        <v/>
      </c>
      <c r="C1183" s="8" t="str">
        <f t="shared" ca="1" si="146"/>
        <v/>
      </c>
      <c r="D1183" s="276" t="str">
        <f t="shared" ca="1" si="147"/>
        <v/>
      </c>
      <c r="E1183" s="161" t="str">
        <f t="shared" ca="1" si="148"/>
        <v/>
      </c>
      <c r="F1183" s="8" t="str">
        <f t="shared" ca="1" si="149"/>
        <v/>
      </c>
      <c r="G1183" s="1" t="str">
        <f t="shared" ca="1" si="150"/>
        <v/>
      </c>
      <c r="H1183" s="1" t="str">
        <f t="shared" ca="1" si="151"/>
        <v/>
      </c>
    </row>
    <row r="1184" spans="1:8">
      <c r="A1184" s="8" t="str">
        <f t="shared" ca="1" si="144"/>
        <v/>
      </c>
      <c r="B1184" s="8" t="str">
        <f t="shared" ca="1" si="145"/>
        <v/>
      </c>
      <c r="C1184" s="8" t="str">
        <f t="shared" ca="1" si="146"/>
        <v/>
      </c>
      <c r="D1184" s="276" t="str">
        <f t="shared" ca="1" si="147"/>
        <v/>
      </c>
      <c r="E1184" s="161" t="str">
        <f t="shared" ca="1" si="148"/>
        <v/>
      </c>
      <c r="F1184" s="8" t="str">
        <f t="shared" ca="1" si="149"/>
        <v/>
      </c>
      <c r="G1184" s="1" t="str">
        <f t="shared" ca="1" si="150"/>
        <v/>
      </c>
      <c r="H1184" s="1" t="str">
        <f t="shared" ca="1" si="151"/>
        <v/>
      </c>
    </row>
    <row r="1185" spans="1:8">
      <c r="A1185" s="8" t="str">
        <f t="shared" ca="1" si="144"/>
        <v/>
      </c>
      <c r="B1185" s="8" t="str">
        <f t="shared" ca="1" si="145"/>
        <v/>
      </c>
      <c r="C1185" s="8" t="str">
        <f t="shared" ca="1" si="146"/>
        <v/>
      </c>
      <c r="D1185" s="276" t="str">
        <f t="shared" ca="1" si="147"/>
        <v/>
      </c>
      <c r="E1185" s="161" t="str">
        <f t="shared" ca="1" si="148"/>
        <v/>
      </c>
      <c r="F1185" s="8" t="str">
        <f t="shared" ca="1" si="149"/>
        <v/>
      </c>
      <c r="G1185" s="1" t="str">
        <f t="shared" ca="1" si="150"/>
        <v/>
      </c>
      <c r="H1185" s="1" t="str">
        <f t="shared" ca="1" si="151"/>
        <v/>
      </c>
    </row>
    <row r="1186" spans="1:8">
      <c r="A1186" s="8" t="str">
        <f t="shared" ca="1" si="144"/>
        <v/>
      </c>
      <c r="B1186" s="8" t="str">
        <f t="shared" ca="1" si="145"/>
        <v/>
      </c>
      <c r="C1186" s="8" t="str">
        <f t="shared" ca="1" si="146"/>
        <v/>
      </c>
      <c r="D1186" s="276" t="str">
        <f t="shared" ca="1" si="147"/>
        <v/>
      </c>
      <c r="E1186" s="161" t="str">
        <f t="shared" ca="1" si="148"/>
        <v/>
      </c>
      <c r="F1186" s="8" t="str">
        <f t="shared" ca="1" si="149"/>
        <v/>
      </c>
      <c r="G1186" s="1" t="str">
        <f t="shared" ca="1" si="150"/>
        <v/>
      </c>
      <c r="H1186" s="1" t="str">
        <f t="shared" ca="1" si="151"/>
        <v/>
      </c>
    </row>
    <row r="1187" spans="1:8">
      <c r="A1187" s="8" t="str">
        <f t="shared" ca="1" si="144"/>
        <v/>
      </c>
      <c r="B1187" s="8" t="str">
        <f t="shared" ca="1" si="145"/>
        <v/>
      </c>
      <c r="C1187" s="8" t="str">
        <f t="shared" ca="1" si="146"/>
        <v/>
      </c>
      <c r="D1187" s="276" t="str">
        <f t="shared" ca="1" si="147"/>
        <v/>
      </c>
      <c r="E1187" s="161" t="str">
        <f t="shared" ca="1" si="148"/>
        <v/>
      </c>
      <c r="F1187" s="8" t="str">
        <f t="shared" ca="1" si="149"/>
        <v/>
      </c>
      <c r="G1187" s="1" t="str">
        <f t="shared" ca="1" si="150"/>
        <v/>
      </c>
      <c r="H1187" s="1" t="str">
        <f t="shared" ca="1" si="151"/>
        <v/>
      </c>
    </row>
    <row r="1188" spans="1:8">
      <c r="A1188" s="8" t="str">
        <f t="shared" ca="1" si="144"/>
        <v/>
      </c>
      <c r="B1188" s="8" t="str">
        <f t="shared" ca="1" si="145"/>
        <v/>
      </c>
      <c r="C1188" s="8" t="str">
        <f t="shared" ca="1" si="146"/>
        <v/>
      </c>
      <c r="D1188" s="276" t="str">
        <f t="shared" ca="1" si="147"/>
        <v/>
      </c>
      <c r="E1188" s="161" t="str">
        <f t="shared" ca="1" si="148"/>
        <v/>
      </c>
      <c r="F1188" s="8" t="str">
        <f t="shared" ca="1" si="149"/>
        <v/>
      </c>
      <c r="G1188" s="1" t="str">
        <f t="shared" ca="1" si="150"/>
        <v/>
      </c>
      <c r="H1188" s="1" t="str">
        <f t="shared" ca="1" si="151"/>
        <v/>
      </c>
    </row>
    <row r="1189" spans="1:8">
      <c r="A1189" s="8" t="str">
        <f t="shared" ca="1" si="144"/>
        <v/>
      </c>
      <c r="B1189" s="8" t="str">
        <f t="shared" ca="1" si="145"/>
        <v/>
      </c>
      <c r="C1189" s="8" t="str">
        <f t="shared" ca="1" si="146"/>
        <v/>
      </c>
      <c r="D1189" s="276" t="str">
        <f t="shared" ca="1" si="147"/>
        <v/>
      </c>
      <c r="E1189" s="161" t="str">
        <f t="shared" ca="1" si="148"/>
        <v/>
      </c>
      <c r="F1189" s="8" t="str">
        <f t="shared" ca="1" si="149"/>
        <v/>
      </c>
      <c r="G1189" s="1" t="str">
        <f t="shared" ca="1" si="150"/>
        <v/>
      </c>
      <c r="H1189" s="1" t="str">
        <f t="shared" ca="1" si="151"/>
        <v/>
      </c>
    </row>
    <row r="1190" spans="1:8">
      <c r="A1190" s="8" t="str">
        <f t="shared" ca="1" si="144"/>
        <v/>
      </c>
      <c r="B1190" s="8" t="str">
        <f t="shared" ca="1" si="145"/>
        <v/>
      </c>
      <c r="C1190" s="8" t="str">
        <f t="shared" ca="1" si="146"/>
        <v/>
      </c>
      <c r="D1190" s="276" t="str">
        <f t="shared" ca="1" si="147"/>
        <v/>
      </c>
      <c r="E1190" s="161" t="str">
        <f t="shared" ca="1" si="148"/>
        <v/>
      </c>
      <c r="F1190" s="8" t="str">
        <f t="shared" ca="1" si="149"/>
        <v/>
      </c>
      <c r="G1190" s="1" t="str">
        <f t="shared" ca="1" si="150"/>
        <v/>
      </c>
      <c r="H1190" s="1" t="str">
        <f t="shared" ca="1" si="151"/>
        <v/>
      </c>
    </row>
    <row r="1191" spans="1:8">
      <c r="A1191" s="8" t="str">
        <f t="shared" ca="1" si="144"/>
        <v/>
      </c>
      <c r="B1191" s="8" t="str">
        <f t="shared" ca="1" si="145"/>
        <v/>
      </c>
      <c r="C1191" s="8" t="str">
        <f t="shared" ca="1" si="146"/>
        <v/>
      </c>
      <c r="D1191" s="276" t="str">
        <f t="shared" ca="1" si="147"/>
        <v/>
      </c>
      <c r="E1191" s="161" t="str">
        <f t="shared" ca="1" si="148"/>
        <v/>
      </c>
      <c r="F1191" s="8" t="str">
        <f t="shared" ca="1" si="149"/>
        <v/>
      </c>
      <c r="G1191" s="1" t="str">
        <f t="shared" ca="1" si="150"/>
        <v/>
      </c>
      <c r="H1191" s="1" t="str">
        <f t="shared" ca="1" si="151"/>
        <v/>
      </c>
    </row>
    <row r="1192" spans="1:8">
      <c r="A1192" s="8" t="str">
        <f t="shared" ca="1" si="144"/>
        <v/>
      </c>
      <c r="B1192" s="8" t="str">
        <f t="shared" ca="1" si="145"/>
        <v/>
      </c>
      <c r="C1192" s="8" t="str">
        <f t="shared" ca="1" si="146"/>
        <v/>
      </c>
      <c r="D1192" s="276" t="str">
        <f t="shared" ca="1" si="147"/>
        <v/>
      </c>
      <c r="E1192" s="161" t="str">
        <f t="shared" ca="1" si="148"/>
        <v/>
      </c>
      <c r="F1192" s="8" t="str">
        <f t="shared" ca="1" si="149"/>
        <v/>
      </c>
      <c r="G1192" s="1" t="str">
        <f t="shared" ca="1" si="150"/>
        <v/>
      </c>
      <c r="H1192" s="1" t="str">
        <f t="shared" ca="1" si="151"/>
        <v/>
      </c>
    </row>
    <row r="1193" spans="1:8">
      <c r="A1193" s="8" t="str">
        <f t="shared" ca="1" si="144"/>
        <v/>
      </c>
      <c r="B1193" s="8" t="str">
        <f t="shared" ca="1" si="145"/>
        <v/>
      </c>
      <c r="C1193" s="8" t="str">
        <f t="shared" ca="1" si="146"/>
        <v/>
      </c>
      <c r="D1193" s="276" t="str">
        <f t="shared" ca="1" si="147"/>
        <v/>
      </c>
      <c r="E1193" s="161" t="str">
        <f t="shared" ca="1" si="148"/>
        <v/>
      </c>
      <c r="F1193" s="8" t="str">
        <f t="shared" ca="1" si="149"/>
        <v/>
      </c>
      <c r="G1193" s="1" t="str">
        <f t="shared" ca="1" si="150"/>
        <v/>
      </c>
      <c r="H1193" s="1" t="str">
        <f t="shared" ca="1" si="151"/>
        <v/>
      </c>
    </row>
    <row r="1194" spans="1:8">
      <c r="A1194" s="8" t="str">
        <f t="shared" ca="1" si="144"/>
        <v/>
      </c>
      <c r="B1194" s="8" t="str">
        <f t="shared" ca="1" si="145"/>
        <v/>
      </c>
      <c r="C1194" s="8" t="str">
        <f t="shared" ca="1" si="146"/>
        <v/>
      </c>
      <c r="D1194" s="276" t="str">
        <f t="shared" ca="1" si="147"/>
        <v/>
      </c>
      <c r="E1194" s="161" t="str">
        <f t="shared" ca="1" si="148"/>
        <v/>
      </c>
      <c r="F1194" s="8" t="str">
        <f t="shared" ca="1" si="149"/>
        <v/>
      </c>
      <c r="G1194" s="1" t="str">
        <f t="shared" ca="1" si="150"/>
        <v/>
      </c>
      <c r="H1194" s="1" t="str">
        <f t="shared" ca="1" si="151"/>
        <v/>
      </c>
    </row>
    <row r="1195" spans="1:8">
      <c r="A1195" s="8" t="str">
        <f t="shared" ca="1" si="144"/>
        <v/>
      </c>
      <c r="B1195" s="8" t="str">
        <f t="shared" ca="1" si="145"/>
        <v/>
      </c>
      <c r="C1195" s="8" t="str">
        <f t="shared" ca="1" si="146"/>
        <v/>
      </c>
      <c r="D1195" s="276" t="str">
        <f t="shared" ca="1" si="147"/>
        <v/>
      </c>
      <c r="E1195" s="161" t="str">
        <f t="shared" ca="1" si="148"/>
        <v/>
      </c>
      <c r="F1195" s="8" t="str">
        <f t="shared" ca="1" si="149"/>
        <v/>
      </c>
      <c r="G1195" s="1" t="str">
        <f t="shared" ca="1" si="150"/>
        <v/>
      </c>
      <c r="H1195" s="1" t="str">
        <f t="shared" ca="1" si="151"/>
        <v/>
      </c>
    </row>
    <row r="1196" spans="1:8">
      <c r="A1196" s="8" t="str">
        <f t="shared" ca="1" si="144"/>
        <v/>
      </c>
      <c r="B1196" s="8" t="str">
        <f t="shared" ca="1" si="145"/>
        <v/>
      </c>
      <c r="C1196" s="8" t="str">
        <f t="shared" ca="1" si="146"/>
        <v/>
      </c>
      <c r="D1196" s="276" t="str">
        <f t="shared" ca="1" si="147"/>
        <v/>
      </c>
      <c r="E1196" s="161" t="str">
        <f t="shared" ca="1" si="148"/>
        <v/>
      </c>
      <c r="F1196" s="8" t="str">
        <f t="shared" ca="1" si="149"/>
        <v/>
      </c>
      <c r="G1196" s="1" t="str">
        <f t="shared" ca="1" si="150"/>
        <v/>
      </c>
      <c r="H1196" s="1" t="str">
        <f t="shared" ca="1" si="151"/>
        <v/>
      </c>
    </row>
    <row r="1197" spans="1:8">
      <c r="A1197" s="8" t="str">
        <f t="shared" ca="1" si="144"/>
        <v/>
      </c>
      <c r="B1197" s="8" t="str">
        <f t="shared" ca="1" si="145"/>
        <v/>
      </c>
      <c r="C1197" s="8" t="str">
        <f t="shared" ca="1" si="146"/>
        <v/>
      </c>
      <c r="D1197" s="276" t="str">
        <f t="shared" ca="1" si="147"/>
        <v/>
      </c>
      <c r="E1197" s="161" t="str">
        <f t="shared" ca="1" si="148"/>
        <v/>
      </c>
      <c r="F1197" s="8" t="str">
        <f t="shared" ca="1" si="149"/>
        <v/>
      </c>
      <c r="G1197" s="1" t="str">
        <f t="shared" ca="1" si="150"/>
        <v/>
      </c>
      <c r="H1197" s="1" t="str">
        <f t="shared" ca="1" si="151"/>
        <v/>
      </c>
    </row>
    <row r="1198" spans="1:8">
      <c r="A1198" s="8" t="str">
        <f t="shared" ca="1" si="144"/>
        <v/>
      </c>
      <c r="B1198" s="8" t="str">
        <f t="shared" ca="1" si="145"/>
        <v/>
      </c>
      <c r="C1198" s="8" t="str">
        <f t="shared" ca="1" si="146"/>
        <v/>
      </c>
      <c r="D1198" s="276" t="str">
        <f t="shared" ca="1" si="147"/>
        <v/>
      </c>
      <c r="E1198" s="161" t="str">
        <f t="shared" ca="1" si="148"/>
        <v/>
      </c>
      <c r="F1198" s="8" t="str">
        <f t="shared" ca="1" si="149"/>
        <v/>
      </c>
      <c r="G1198" s="1" t="str">
        <f t="shared" ca="1" si="150"/>
        <v/>
      </c>
      <c r="H1198" s="1" t="str">
        <f t="shared" ca="1" si="151"/>
        <v/>
      </c>
    </row>
    <row r="1199" spans="1:8">
      <c r="A1199" s="8" t="str">
        <f t="shared" ca="1" si="144"/>
        <v/>
      </c>
      <c r="B1199" s="8" t="str">
        <f t="shared" ca="1" si="145"/>
        <v/>
      </c>
      <c r="C1199" s="8" t="str">
        <f t="shared" ca="1" si="146"/>
        <v/>
      </c>
      <c r="D1199" s="276" t="str">
        <f t="shared" ca="1" si="147"/>
        <v/>
      </c>
      <c r="E1199" s="161" t="str">
        <f t="shared" ca="1" si="148"/>
        <v/>
      </c>
      <c r="F1199" s="8" t="str">
        <f t="shared" ca="1" si="149"/>
        <v/>
      </c>
      <c r="G1199" s="1" t="str">
        <f t="shared" ca="1" si="150"/>
        <v/>
      </c>
      <c r="H1199" s="1" t="str">
        <f t="shared" ca="1" si="151"/>
        <v/>
      </c>
    </row>
    <row r="1200" spans="1:8">
      <c r="A1200" s="8" t="str">
        <f t="shared" ca="1" si="144"/>
        <v/>
      </c>
      <c r="B1200" s="8" t="str">
        <f t="shared" ca="1" si="145"/>
        <v/>
      </c>
      <c r="C1200" s="8" t="str">
        <f t="shared" ca="1" si="146"/>
        <v/>
      </c>
      <c r="D1200" s="276" t="str">
        <f t="shared" ca="1" si="147"/>
        <v/>
      </c>
      <c r="E1200" s="161" t="str">
        <f t="shared" ca="1" si="148"/>
        <v/>
      </c>
      <c r="F1200" s="8" t="str">
        <f t="shared" ca="1" si="149"/>
        <v/>
      </c>
      <c r="G1200" s="1" t="str">
        <f t="shared" ca="1" si="150"/>
        <v/>
      </c>
      <c r="H1200" s="1" t="str">
        <f t="shared" ca="1" si="151"/>
        <v/>
      </c>
    </row>
    <row r="1201" spans="1:8">
      <c r="A1201" s="8" t="str">
        <f t="shared" ca="1" si="144"/>
        <v/>
      </c>
      <c r="B1201" s="8" t="str">
        <f t="shared" ca="1" si="145"/>
        <v/>
      </c>
      <c r="C1201" s="8" t="str">
        <f t="shared" ca="1" si="146"/>
        <v/>
      </c>
      <c r="D1201" s="276" t="str">
        <f t="shared" ca="1" si="147"/>
        <v/>
      </c>
      <c r="E1201" s="161" t="str">
        <f t="shared" ca="1" si="148"/>
        <v/>
      </c>
      <c r="F1201" s="8" t="str">
        <f t="shared" ca="1" si="149"/>
        <v/>
      </c>
      <c r="G1201" s="1" t="str">
        <f t="shared" ca="1" si="150"/>
        <v/>
      </c>
      <c r="H1201" s="1" t="str">
        <f t="shared" ca="1" si="151"/>
        <v/>
      </c>
    </row>
    <row r="1202" spans="1:8">
      <c r="A1202" s="8" t="str">
        <f t="shared" ca="1" si="144"/>
        <v/>
      </c>
      <c r="B1202" s="8" t="str">
        <f t="shared" ca="1" si="145"/>
        <v/>
      </c>
      <c r="C1202" s="8" t="str">
        <f t="shared" ca="1" si="146"/>
        <v/>
      </c>
      <c r="D1202" s="276" t="str">
        <f t="shared" ca="1" si="147"/>
        <v/>
      </c>
      <c r="E1202" s="161" t="str">
        <f t="shared" ca="1" si="148"/>
        <v/>
      </c>
      <c r="F1202" s="8" t="str">
        <f t="shared" ca="1" si="149"/>
        <v/>
      </c>
      <c r="G1202" s="1" t="str">
        <f t="shared" ca="1" si="150"/>
        <v/>
      </c>
      <c r="H1202" s="1" t="str">
        <f t="shared" ca="1" si="151"/>
        <v/>
      </c>
    </row>
    <row r="1203" spans="1:8">
      <c r="A1203" s="8" t="str">
        <f t="shared" ca="1" si="144"/>
        <v/>
      </c>
      <c r="B1203" s="8" t="str">
        <f t="shared" ca="1" si="145"/>
        <v/>
      </c>
      <c r="C1203" s="8" t="str">
        <f t="shared" ca="1" si="146"/>
        <v/>
      </c>
      <c r="D1203" s="276" t="str">
        <f t="shared" ca="1" si="147"/>
        <v/>
      </c>
      <c r="E1203" s="161" t="str">
        <f t="shared" ca="1" si="148"/>
        <v/>
      </c>
      <c r="F1203" s="8" t="str">
        <f t="shared" ca="1" si="149"/>
        <v/>
      </c>
      <c r="G1203" s="1" t="str">
        <f t="shared" ca="1" si="150"/>
        <v/>
      </c>
      <c r="H1203" s="1" t="str">
        <f t="shared" ca="1" si="151"/>
        <v/>
      </c>
    </row>
    <row r="1204" spans="1:8">
      <c r="A1204" s="8" t="str">
        <f t="shared" ca="1" si="144"/>
        <v/>
      </c>
      <c r="B1204" s="8" t="str">
        <f t="shared" ca="1" si="145"/>
        <v/>
      </c>
      <c r="C1204" s="8" t="str">
        <f t="shared" ca="1" si="146"/>
        <v/>
      </c>
      <c r="D1204" s="276" t="str">
        <f t="shared" ca="1" si="147"/>
        <v/>
      </c>
      <c r="E1204" s="161" t="str">
        <f t="shared" ca="1" si="148"/>
        <v/>
      </c>
      <c r="F1204" s="8" t="str">
        <f t="shared" ca="1" si="149"/>
        <v/>
      </c>
      <c r="G1204" s="1" t="str">
        <f t="shared" ca="1" si="150"/>
        <v/>
      </c>
      <c r="H1204" s="1" t="str">
        <f t="shared" ca="1" si="151"/>
        <v/>
      </c>
    </row>
    <row r="1205" spans="1:8">
      <c r="A1205" s="8" t="str">
        <f t="shared" ca="1" si="144"/>
        <v/>
      </c>
      <c r="B1205" s="8" t="str">
        <f t="shared" ca="1" si="145"/>
        <v/>
      </c>
      <c r="C1205" s="8" t="str">
        <f t="shared" ca="1" si="146"/>
        <v/>
      </c>
      <c r="D1205" s="276" t="str">
        <f t="shared" ca="1" si="147"/>
        <v/>
      </c>
      <c r="E1205" s="161" t="str">
        <f t="shared" ca="1" si="148"/>
        <v/>
      </c>
      <c r="F1205" s="8" t="str">
        <f t="shared" ca="1" si="149"/>
        <v/>
      </c>
      <c r="G1205" s="1" t="str">
        <f t="shared" ca="1" si="150"/>
        <v/>
      </c>
      <c r="H1205" s="1" t="str">
        <f t="shared" ca="1" si="151"/>
        <v/>
      </c>
    </row>
    <row r="1206" spans="1:8">
      <c r="A1206" s="8" t="str">
        <f t="shared" ca="1" si="144"/>
        <v/>
      </c>
      <c r="B1206" s="8" t="str">
        <f t="shared" ca="1" si="145"/>
        <v/>
      </c>
      <c r="C1206" s="8" t="str">
        <f t="shared" ca="1" si="146"/>
        <v/>
      </c>
      <c r="D1206" s="276" t="str">
        <f t="shared" ca="1" si="147"/>
        <v/>
      </c>
      <c r="E1206" s="161" t="str">
        <f t="shared" ca="1" si="148"/>
        <v/>
      </c>
      <c r="F1206" s="8" t="str">
        <f t="shared" ca="1" si="149"/>
        <v/>
      </c>
      <c r="G1206" s="1" t="str">
        <f t="shared" ca="1" si="150"/>
        <v/>
      </c>
      <c r="H1206" s="1" t="str">
        <f t="shared" ca="1" si="151"/>
        <v/>
      </c>
    </row>
    <row r="1207" spans="1:8">
      <c r="A1207" s="8" t="str">
        <f t="shared" ca="1" si="144"/>
        <v/>
      </c>
      <c r="B1207" s="8" t="str">
        <f t="shared" ca="1" si="145"/>
        <v/>
      </c>
      <c r="C1207" s="8" t="str">
        <f t="shared" ca="1" si="146"/>
        <v/>
      </c>
      <c r="D1207" s="276" t="str">
        <f t="shared" ca="1" si="147"/>
        <v/>
      </c>
      <c r="E1207" s="161" t="str">
        <f t="shared" ca="1" si="148"/>
        <v/>
      </c>
      <c r="F1207" s="8" t="str">
        <f t="shared" ca="1" si="149"/>
        <v/>
      </c>
      <c r="G1207" s="1" t="str">
        <f t="shared" ca="1" si="150"/>
        <v/>
      </c>
      <c r="H1207" s="1" t="str">
        <f t="shared" ca="1" si="151"/>
        <v/>
      </c>
    </row>
    <row r="1208" spans="1:8">
      <c r="A1208" s="8" t="str">
        <f t="shared" ca="1" si="144"/>
        <v/>
      </c>
      <c r="B1208" s="8" t="str">
        <f t="shared" ca="1" si="145"/>
        <v/>
      </c>
      <c r="C1208" s="8" t="str">
        <f t="shared" ca="1" si="146"/>
        <v/>
      </c>
      <c r="D1208" s="276" t="str">
        <f t="shared" ca="1" si="147"/>
        <v/>
      </c>
      <c r="E1208" s="161" t="str">
        <f t="shared" ca="1" si="148"/>
        <v/>
      </c>
      <c r="F1208" s="8" t="str">
        <f t="shared" ca="1" si="149"/>
        <v/>
      </c>
      <c r="G1208" s="1" t="str">
        <f t="shared" ca="1" si="150"/>
        <v/>
      </c>
      <c r="H1208" s="1" t="str">
        <f t="shared" ca="1" si="151"/>
        <v/>
      </c>
    </row>
    <row r="1209" spans="1:8">
      <c r="A1209" s="8" t="str">
        <f t="shared" ca="1" si="144"/>
        <v/>
      </c>
      <c r="B1209" s="8" t="str">
        <f t="shared" ca="1" si="145"/>
        <v/>
      </c>
      <c r="C1209" s="8" t="str">
        <f t="shared" ca="1" si="146"/>
        <v/>
      </c>
      <c r="D1209" s="276" t="str">
        <f t="shared" ca="1" si="147"/>
        <v/>
      </c>
      <c r="E1209" s="161" t="str">
        <f t="shared" ca="1" si="148"/>
        <v/>
      </c>
      <c r="F1209" s="8" t="str">
        <f t="shared" ca="1" si="149"/>
        <v/>
      </c>
      <c r="G1209" s="1" t="str">
        <f t="shared" ca="1" si="150"/>
        <v/>
      </c>
      <c r="H1209" s="1" t="str">
        <f t="shared" ca="1" si="151"/>
        <v/>
      </c>
    </row>
    <row r="1210" spans="1:8">
      <c r="A1210" s="8" t="str">
        <f t="shared" ca="1" si="144"/>
        <v/>
      </c>
      <c r="B1210" s="8" t="str">
        <f t="shared" ca="1" si="145"/>
        <v/>
      </c>
      <c r="C1210" s="8" t="str">
        <f t="shared" ca="1" si="146"/>
        <v/>
      </c>
      <c r="D1210" s="276" t="str">
        <f t="shared" ca="1" si="147"/>
        <v/>
      </c>
      <c r="E1210" s="161" t="str">
        <f t="shared" ca="1" si="148"/>
        <v/>
      </c>
      <c r="F1210" s="8" t="str">
        <f t="shared" ca="1" si="149"/>
        <v/>
      </c>
      <c r="G1210" s="1" t="str">
        <f t="shared" ca="1" si="150"/>
        <v/>
      </c>
      <c r="H1210" s="1" t="str">
        <f t="shared" ca="1" si="151"/>
        <v/>
      </c>
    </row>
    <row r="1211" spans="1:8">
      <c r="A1211" s="8" t="str">
        <f t="shared" ca="1" si="144"/>
        <v/>
      </c>
      <c r="B1211" s="8" t="str">
        <f t="shared" ca="1" si="145"/>
        <v/>
      </c>
      <c r="C1211" s="8" t="str">
        <f t="shared" ca="1" si="146"/>
        <v/>
      </c>
      <c r="D1211" s="276" t="str">
        <f t="shared" ca="1" si="147"/>
        <v/>
      </c>
      <c r="E1211" s="161" t="str">
        <f t="shared" ca="1" si="148"/>
        <v/>
      </c>
      <c r="F1211" s="8" t="str">
        <f t="shared" ca="1" si="149"/>
        <v/>
      </c>
      <c r="G1211" s="1" t="str">
        <f t="shared" ca="1" si="150"/>
        <v/>
      </c>
      <c r="H1211" s="1" t="str">
        <f t="shared" ca="1" si="151"/>
        <v/>
      </c>
    </row>
    <row r="1212" spans="1:8">
      <c r="A1212" s="8" t="str">
        <f t="shared" ca="1" si="144"/>
        <v/>
      </c>
      <c r="B1212" s="8" t="str">
        <f t="shared" ca="1" si="145"/>
        <v/>
      </c>
      <c r="C1212" s="8" t="str">
        <f t="shared" ca="1" si="146"/>
        <v/>
      </c>
      <c r="D1212" s="276" t="str">
        <f t="shared" ca="1" si="147"/>
        <v/>
      </c>
      <c r="E1212" s="161" t="str">
        <f t="shared" ca="1" si="148"/>
        <v/>
      </c>
      <c r="F1212" s="8" t="str">
        <f t="shared" ca="1" si="149"/>
        <v/>
      </c>
      <c r="G1212" s="1" t="str">
        <f t="shared" ca="1" si="150"/>
        <v/>
      </c>
      <c r="H1212" s="1" t="str">
        <f t="shared" ca="1" si="151"/>
        <v/>
      </c>
    </row>
    <row r="1213" spans="1:8">
      <c r="A1213" s="8" t="str">
        <f t="shared" ca="1" si="144"/>
        <v/>
      </c>
      <c r="B1213" s="8" t="str">
        <f t="shared" ca="1" si="145"/>
        <v/>
      </c>
      <c r="C1213" s="8" t="str">
        <f t="shared" ca="1" si="146"/>
        <v/>
      </c>
      <c r="D1213" s="276" t="str">
        <f t="shared" ca="1" si="147"/>
        <v/>
      </c>
      <c r="E1213" s="161" t="str">
        <f t="shared" ca="1" si="148"/>
        <v/>
      </c>
      <c r="F1213" s="8" t="str">
        <f t="shared" ca="1" si="149"/>
        <v/>
      </c>
      <c r="G1213" s="1" t="str">
        <f t="shared" ca="1" si="150"/>
        <v/>
      </c>
      <c r="H1213" s="1" t="str">
        <f t="shared" ca="1" si="151"/>
        <v/>
      </c>
    </row>
    <row r="1214" spans="1:8">
      <c r="A1214" s="8" t="str">
        <f t="shared" ca="1" si="144"/>
        <v/>
      </c>
      <c r="B1214" s="8" t="str">
        <f t="shared" ca="1" si="145"/>
        <v/>
      </c>
      <c r="C1214" s="8" t="str">
        <f t="shared" ca="1" si="146"/>
        <v/>
      </c>
      <c r="D1214" s="276" t="str">
        <f t="shared" ca="1" si="147"/>
        <v/>
      </c>
      <c r="E1214" s="161" t="str">
        <f t="shared" ca="1" si="148"/>
        <v/>
      </c>
      <c r="F1214" s="8" t="str">
        <f t="shared" ca="1" si="149"/>
        <v/>
      </c>
      <c r="G1214" s="1" t="str">
        <f t="shared" ca="1" si="150"/>
        <v/>
      </c>
      <c r="H1214" s="1" t="str">
        <f t="shared" ca="1" si="151"/>
        <v/>
      </c>
    </row>
    <row r="1215" spans="1:8">
      <c r="A1215" s="8" t="str">
        <f t="shared" ca="1" si="144"/>
        <v/>
      </c>
      <c r="B1215" s="8" t="str">
        <f t="shared" ca="1" si="145"/>
        <v/>
      </c>
      <c r="C1215" s="8" t="str">
        <f t="shared" ca="1" si="146"/>
        <v/>
      </c>
      <c r="D1215" s="276" t="str">
        <f t="shared" ca="1" si="147"/>
        <v/>
      </c>
      <c r="E1215" s="161" t="str">
        <f t="shared" ca="1" si="148"/>
        <v/>
      </c>
      <c r="F1215" s="8" t="str">
        <f t="shared" ca="1" si="149"/>
        <v/>
      </c>
      <c r="G1215" s="1" t="str">
        <f t="shared" ca="1" si="150"/>
        <v/>
      </c>
      <c r="H1215" s="1" t="str">
        <f t="shared" ca="1" si="151"/>
        <v/>
      </c>
    </row>
    <row r="1216" spans="1:8">
      <c r="A1216" s="8" t="str">
        <f t="shared" ca="1" si="144"/>
        <v/>
      </c>
      <c r="B1216" s="8" t="str">
        <f t="shared" ca="1" si="145"/>
        <v/>
      </c>
      <c r="C1216" s="8" t="str">
        <f t="shared" ca="1" si="146"/>
        <v/>
      </c>
      <c r="D1216" s="276" t="str">
        <f t="shared" ca="1" si="147"/>
        <v/>
      </c>
      <c r="E1216" s="161" t="str">
        <f t="shared" ca="1" si="148"/>
        <v/>
      </c>
      <c r="F1216" s="8" t="str">
        <f t="shared" ca="1" si="149"/>
        <v/>
      </c>
      <c r="G1216" s="1" t="str">
        <f t="shared" ca="1" si="150"/>
        <v/>
      </c>
      <c r="H1216" s="1" t="str">
        <f t="shared" ca="1" si="151"/>
        <v/>
      </c>
    </row>
    <row r="1217" spans="1:8">
      <c r="A1217" s="8" t="str">
        <f t="shared" ca="1" si="144"/>
        <v/>
      </c>
      <c r="B1217" s="8" t="str">
        <f t="shared" ca="1" si="145"/>
        <v/>
      </c>
      <c r="C1217" s="8" t="str">
        <f t="shared" ca="1" si="146"/>
        <v/>
      </c>
      <c r="D1217" s="276" t="str">
        <f t="shared" ca="1" si="147"/>
        <v/>
      </c>
      <c r="E1217" s="161" t="str">
        <f t="shared" ca="1" si="148"/>
        <v/>
      </c>
      <c r="F1217" s="8" t="str">
        <f t="shared" ca="1" si="149"/>
        <v/>
      </c>
      <c r="G1217" s="1" t="str">
        <f t="shared" ca="1" si="150"/>
        <v/>
      </c>
      <c r="H1217" s="1" t="str">
        <f t="shared" ca="1" si="151"/>
        <v/>
      </c>
    </row>
    <row r="1218" spans="1:8">
      <c r="A1218" s="8" t="str">
        <f t="shared" ca="1" si="144"/>
        <v/>
      </c>
      <c r="B1218" s="8" t="str">
        <f t="shared" ca="1" si="145"/>
        <v/>
      </c>
      <c r="C1218" s="8" t="str">
        <f t="shared" ca="1" si="146"/>
        <v/>
      </c>
      <c r="D1218" s="276" t="str">
        <f t="shared" ca="1" si="147"/>
        <v/>
      </c>
      <c r="E1218" s="161" t="str">
        <f t="shared" ca="1" si="148"/>
        <v/>
      </c>
      <c r="F1218" s="8" t="str">
        <f t="shared" ca="1" si="149"/>
        <v/>
      </c>
      <c r="G1218" s="1" t="str">
        <f t="shared" ca="1" si="150"/>
        <v/>
      </c>
      <c r="H1218" s="1" t="str">
        <f t="shared" ca="1" si="151"/>
        <v/>
      </c>
    </row>
    <row r="1219" spans="1:8">
      <c r="A1219" s="8" t="str">
        <f t="shared" ca="1" si="144"/>
        <v/>
      </c>
      <c r="B1219" s="8" t="str">
        <f t="shared" ca="1" si="145"/>
        <v/>
      </c>
      <c r="C1219" s="8" t="str">
        <f t="shared" ca="1" si="146"/>
        <v/>
      </c>
      <c r="D1219" s="276" t="str">
        <f t="shared" ca="1" si="147"/>
        <v/>
      </c>
      <c r="E1219" s="161" t="str">
        <f t="shared" ca="1" si="148"/>
        <v/>
      </c>
      <c r="F1219" s="8" t="str">
        <f t="shared" ca="1" si="149"/>
        <v/>
      </c>
      <c r="G1219" s="1" t="str">
        <f t="shared" ca="1" si="150"/>
        <v/>
      </c>
      <c r="H1219" s="1" t="str">
        <f t="shared" ca="1" si="151"/>
        <v/>
      </c>
    </row>
    <row r="1220" spans="1:8">
      <c r="A1220" s="8" t="str">
        <f t="shared" ca="1" si="144"/>
        <v/>
      </c>
      <c r="B1220" s="8" t="str">
        <f t="shared" ca="1" si="145"/>
        <v/>
      </c>
      <c r="C1220" s="8" t="str">
        <f t="shared" ca="1" si="146"/>
        <v/>
      </c>
      <c r="D1220" s="276" t="str">
        <f t="shared" ca="1" si="147"/>
        <v/>
      </c>
      <c r="E1220" s="161" t="str">
        <f t="shared" ca="1" si="148"/>
        <v/>
      </c>
      <c r="F1220" s="8" t="str">
        <f t="shared" ca="1" si="149"/>
        <v/>
      </c>
      <c r="G1220" s="1" t="str">
        <f t="shared" ca="1" si="150"/>
        <v/>
      </c>
      <c r="H1220" s="1" t="str">
        <f t="shared" ca="1" si="151"/>
        <v/>
      </c>
    </row>
    <row r="1221" spans="1:8">
      <c r="A1221" s="8" t="str">
        <f t="shared" ca="1" si="144"/>
        <v/>
      </c>
      <c r="B1221" s="8" t="str">
        <f t="shared" ca="1" si="145"/>
        <v/>
      </c>
      <c r="C1221" s="8" t="str">
        <f t="shared" ca="1" si="146"/>
        <v/>
      </c>
      <c r="D1221" s="276" t="str">
        <f t="shared" ca="1" si="147"/>
        <v/>
      </c>
      <c r="E1221" s="161" t="str">
        <f t="shared" ca="1" si="148"/>
        <v/>
      </c>
      <c r="F1221" s="8" t="str">
        <f t="shared" ca="1" si="149"/>
        <v/>
      </c>
      <c r="G1221" s="1" t="str">
        <f t="shared" ca="1" si="150"/>
        <v/>
      </c>
      <c r="H1221" s="1" t="str">
        <f t="shared" ca="1" si="151"/>
        <v/>
      </c>
    </row>
    <row r="1222" spans="1:8">
      <c r="A1222" s="8" t="str">
        <f t="shared" ca="1" si="144"/>
        <v/>
      </c>
      <c r="B1222" s="8" t="str">
        <f t="shared" ca="1" si="145"/>
        <v/>
      </c>
      <c r="C1222" s="8" t="str">
        <f t="shared" ca="1" si="146"/>
        <v/>
      </c>
      <c r="D1222" s="276" t="str">
        <f t="shared" ca="1" si="147"/>
        <v/>
      </c>
      <c r="E1222" s="161" t="str">
        <f t="shared" ca="1" si="148"/>
        <v/>
      </c>
      <c r="F1222" s="8" t="str">
        <f t="shared" ca="1" si="149"/>
        <v/>
      </c>
      <c r="G1222" s="1" t="str">
        <f t="shared" ca="1" si="150"/>
        <v/>
      </c>
      <c r="H1222" s="1" t="str">
        <f t="shared" ca="1" si="151"/>
        <v/>
      </c>
    </row>
    <row r="1223" spans="1:8">
      <c r="A1223" s="8" t="str">
        <f t="shared" ca="1" si="144"/>
        <v/>
      </c>
      <c r="B1223" s="8" t="str">
        <f t="shared" ca="1" si="145"/>
        <v/>
      </c>
      <c r="C1223" s="8" t="str">
        <f t="shared" ca="1" si="146"/>
        <v/>
      </c>
      <c r="D1223" s="276" t="str">
        <f t="shared" ca="1" si="147"/>
        <v/>
      </c>
      <c r="E1223" s="161" t="str">
        <f t="shared" ca="1" si="148"/>
        <v/>
      </c>
      <c r="F1223" s="8" t="str">
        <f t="shared" ca="1" si="149"/>
        <v/>
      </c>
      <c r="G1223" s="1" t="str">
        <f t="shared" ca="1" si="150"/>
        <v/>
      </c>
      <c r="H1223" s="1" t="str">
        <f t="shared" ca="1" si="151"/>
        <v/>
      </c>
    </row>
    <row r="1224" spans="1:8">
      <c r="A1224" s="8" t="str">
        <f t="shared" ref="A1224:A1287" ca="1" si="152">IFERROR(INDIRECT("'Прайс-лист общий'!A"&amp;$G1224,TRUE),"")</f>
        <v/>
      </c>
      <c r="B1224" s="8" t="str">
        <f t="shared" ref="B1224:B1287" ca="1" si="153">IFERROR(INDIRECT("'Прайс-лист общий'!B"&amp;$G1224,TRUE),"")</f>
        <v/>
      </c>
      <c r="C1224" s="8" t="str">
        <f t="shared" ref="C1224:C1287" ca="1" si="154">IFERROR(INDIRECT("'Прайс-лист общий'!p"&amp;$G1224,TRUE),"")</f>
        <v/>
      </c>
      <c r="D1224" s="276" t="str">
        <f t="shared" ref="D1224:D1287" ca="1" si="155">IFERROR(INDIRECT("'Прайс-лист общий'!q"&amp;$G1224,TRUE),"")</f>
        <v/>
      </c>
      <c r="E1224" s="161" t="str">
        <f t="shared" ref="E1224:E1287" ca="1" si="156">IFERROR(INDIRECT("'Прайс-лист общий'!r"&amp;$G1224,TRUE),"")</f>
        <v/>
      </c>
      <c r="F1224" s="8" t="str">
        <f t="shared" ref="F1224:F1287" ca="1" si="157">IFERROR(INDIRECT("'Прайс-лист общий'!f"&amp;$G1224,TRUE)*D1224,"")</f>
        <v/>
      </c>
      <c r="G1224" s="1" t="str">
        <f t="shared" ref="G1224:G1287" ca="1" si="158">IFERROR(SMALL(H:H,ROW(H1218)),"")</f>
        <v/>
      </c>
      <c r="H1224" s="1" t="str">
        <f t="shared" ref="H1224:H1287" ca="1" si="159">IF(INDIRECT("'Прайс-лист общий'!q"&amp;ROW(H1225),TRUE)&gt;0,ROW(H1225),"")</f>
        <v/>
      </c>
    </row>
    <row r="1225" spans="1:8">
      <c r="A1225" s="8" t="str">
        <f t="shared" ca="1" si="152"/>
        <v/>
      </c>
      <c r="B1225" s="8" t="str">
        <f t="shared" ca="1" si="153"/>
        <v/>
      </c>
      <c r="C1225" s="8" t="str">
        <f t="shared" ca="1" si="154"/>
        <v/>
      </c>
      <c r="D1225" s="276" t="str">
        <f t="shared" ca="1" si="155"/>
        <v/>
      </c>
      <c r="E1225" s="161" t="str">
        <f t="shared" ca="1" si="156"/>
        <v/>
      </c>
      <c r="F1225" s="8" t="str">
        <f t="shared" ca="1" si="157"/>
        <v/>
      </c>
      <c r="G1225" s="1" t="str">
        <f t="shared" ca="1" si="158"/>
        <v/>
      </c>
      <c r="H1225" s="1" t="str">
        <f t="shared" ca="1" si="159"/>
        <v/>
      </c>
    </row>
    <row r="1226" spans="1:8">
      <c r="A1226" s="8" t="str">
        <f t="shared" ca="1" si="152"/>
        <v/>
      </c>
      <c r="B1226" s="8" t="str">
        <f t="shared" ca="1" si="153"/>
        <v/>
      </c>
      <c r="C1226" s="8" t="str">
        <f t="shared" ca="1" si="154"/>
        <v/>
      </c>
      <c r="D1226" s="276" t="str">
        <f t="shared" ca="1" si="155"/>
        <v/>
      </c>
      <c r="E1226" s="161" t="str">
        <f t="shared" ca="1" si="156"/>
        <v/>
      </c>
      <c r="F1226" s="8" t="str">
        <f t="shared" ca="1" si="157"/>
        <v/>
      </c>
      <c r="G1226" s="1" t="str">
        <f t="shared" ca="1" si="158"/>
        <v/>
      </c>
      <c r="H1226" s="1" t="str">
        <f t="shared" ca="1" si="159"/>
        <v/>
      </c>
    </row>
    <row r="1227" spans="1:8">
      <c r="A1227" s="8" t="str">
        <f t="shared" ca="1" si="152"/>
        <v/>
      </c>
      <c r="B1227" s="8" t="str">
        <f t="shared" ca="1" si="153"/>
        <v/>
      </c>
      <c r="C1227" s="8" t="str">
        <f t="shared" ca="1" si="154"/>
        <v/>
      </c>
      <c r="D1227" s="276" t="str">
        <f t="shared" ca="1" si="155"/>
        <v/>
      </c>
      <c r="E1227" s="161" t="str">
        <f t="shared" ca="1" si="156"/>
        <v/>
      </c>
      <c r="F1227" s="8" t="str">
        <f t="shared" ca="1" si="157"/>
        <v/>
      </c>
      <c r="G1227" s="1" t="str">
        <f t="shared" ca="1" si="158"/>
        <v/>
      </c>
      <c r="H1227" s="1" t="str">
        <f t="shared" ca="1" si="159"/>
        <v/>
      </c>
    </row>
    <row r="1228" spans="1:8">
      <c r="A1228" s="8" t="str">
        <f t="shared" ca="1" si="152"/>
        <v/>
      </c>
      <c r="B1228" s="8" t="str">
        <f t="shared" ca="1" si="153"/>
        <v/>
      </c>
      <c r="C1228" s="8" t="str">
        <f t="shared" ca="1" si="154"/>
        <v/>
      </c>
      <c r="D1228" s="276" t="str">
        <f t="shared" ca="1" si="155"/>
        <v/>
      </c>
      <c r="E1228" s="161" t="str">
        <f t="shared" ca="1" si="156"/>
        <v/>
      </c>
      <c r="F1228" s="8" t="str">
        <f t="shared" ca="1" si="157"/>
        <v/>
      </c>
      <c r="G1228" s="1" t="str">
        <f t="shared" ca="1" si="158"/>
        <v/>
      </c>
      <c r="H1228" s="1" t="str">
        <f t="shared" ca="1" si="159"/>
        <v/>
      </c>
    </row>
    <row r="1229" spans="1:8">
      <c r="A1229" s="8" t="str">
        <f t="shared" ca="1" si="152"/>
        <v/>
      </c>
      <c r="B1229" s="8" t="str">
        <f t="shared" ca="1" si="153"/>
        <v/>
      </c>
      <c r="C1229" s="8" t="str">
        <f t="shared" ca="1" si="154"/>
        <v/>
      </c>
      <c r="D1229" s="276" t="str">
        <f t="shared" ca="1" si="155"/>
        <v/>
      </c>
      <c r="E1229" s="161" t="str">
        <f t="shared" ca="1" si="156"/>
        <v/>
      </c>
      <c r="F1229" s="8" t="str">
        <f t="shared" ca="1" si="157"/>
        <v/>
      </c>
      <c r="G1229" s="1" t="str">
        <f t="shared" ca="1" si="158"/>
        <v/>
      </c>
      <c r="H1229" s="1" t="str">
        <f t="shared" ca="1" si="159"/>
        <v/>
      </c>
    </row>
    <row r="1230" spans="1:8">
      <c r="A1230" s="8" t="str">
        <f t="shared" ca="1" si="152"/>
        <v/>
      </c>
      <c r="B1230" s="8" t="str">
        <f t="shared" ca="1" si="153"/>
        <v/>
      </c>
      <c r="C1230" s="8" t="str">
        <f t="shared" ca="1" si="154"/>
        <v/>
      </c>
      <c r="D1230" s="276" t="str">
        <f t="shared" ca="1" si="155"/>
        <v/>
      </c>
      <c r="E1230" s="161" t="str">
        <f t="shared" ca="1" si="156"/>
        <v/>
      </c>
      <c r="F1230" s="8" t="str">
        <f t="shared" ca="1" si="157"/>
        <v/>
      </c>
      <c r="G1230" s="1" t="str">
        <f t="shared" ca="1" si="158"/>
        <v/>
      </c>
      <c r="H1230" s="1" t="str">
        <f t="shared" ca="1" si="159"/>
        <v/>
      </c>
    </row>
    <row r="1231" spans="1:8">
      <c r="A1231" s="8" t="str">
        <f t="shared" ca="1" si="152"/>
        <v/>
      </c>
      <c r="B1231" s="8" t="str">
        <f t="shared" ca="1" si="153"/>
        <v/>
      </c>
      <c r="C1231" s="8" t="str">
        <f t="shared" ca="1" si="154"/>
        <v/>
      </c>
      <c r="D1231" s="276" t="str">
        <f t="shared" ca="1" si="155"/>
        <v/>
      </c>
      <c r="E1231" s="161" t="str">
        <f t="shared" ca="1" si="156"/>
        <v/>
      </c>
      <c r="F1231" s="8" t="str">
        <f t="shared" ca="1" si="157"/>
        <v/>
      </c>
      <c r="G1231" s="1" t="str">
        <f t="shared" ca="1" si="158"/>
        <v/>
      </c>
      <c r="H1231" s="1" t="str">
        <f t="shared" ca="1" si="159"/>
        <v/>
      </c>
    </row>
    <row r="1232" spans="1:8">
      <c r="A1232" s="8" t="str">
        <f t="shared" ca="1" si="152"/>
        <v/>
      </c>
      <c r="B1232" s="8" t="str">
        <f t="shared" ca="1" si="153"/>
        <v/>
      </c>
      <c r="C1232" s="8" t="str">
        <f t="shared" ca="1" si="154"/>
        <v/>
      </c>
      <c r="D1232" s="276" t="str">
        <f t="shared" ca="1" si="155"/>
        <v/>
      </c>
      <c r="E1232" s="161" t="str">
        <f t="shared" ca="1" si="156"/>
        <v/>
      </c>
      <c r="F1232" s="8" t="str">
        <f t="shared" ca="1" si="157"/>
        <v/>
      </c>
      <c r="G1232" s="1" t="str">
        <f t="shared" ca="1" si="158"/>
        <v/>
      </c>
      <c r="H1232" s="1" t="str">
        <f t="shared" ca="1" si="159"/>
        <v/>
      </c>
    </row>
    <row r="1233" spans="1:8">
      <c r="A1233" s="8" t="str">
        <f t="shared" ca="1" si="152"/>
        <v/>
      </c>
      <c r="B1233" s="8" t="str">
        <f t="shared" ca="1" si="153"/>
        <v/>
      </c>
      <c r="C1233" s="8" t="str">
        <f t="shared" ca="1" si="154"/>
        <v/>
      </c>
      <c r="D1233" s="276" t="str">
        <f t="shared" ca="1" si="155"/>
        <v/>
      </c>
      <c r="E1233" s="161" t="str">
        <f t="shared" ca="1" si="156"/>
        <v/>
      </c>
      <c r="F1233" s="8" t="str">
        <f t="shared" ca="1" si="157"/>
        <v/>
      </c>
      <c r="G1233" s="1" t="str">
        <f t="shared" ca="1" si="158"/>
        <v/>
      </c>
      <c r="H1233" s="1" t="str">
        <f t="shared" ca="1" si="159"/>
        <v/>
      </c>
    </row>
    <row r="1234" spans="1:8">
      <c r="A1234" s="8" t="str">
        <f t="shared" ca="1" si="152"/>
        <v/>
      </c>
      <c r="B1234" s="8" t="str">
        <f t="shared" ca="1" si="153"/>
        <v/>
      </c>
      <c r="C1234" s="8" t="str">
        <f t="shared" ca="1" si="154"/>
        <v/>
      </c>
      <c r="D1234" s="276" t="str">
        <f t="shared" ca="1" si="155"/>
        <v/>
      </c>
      <c r="E1234" s="161" t="str">
        <f t="shared" ca="1" si="156"/>
        <v/>
      </c>
      <c r="F1234" s="8" t="str">
        <f t="shared" ca="1" si="157"/>
        <v/>
      </c>
      <c r="G1234" s="1" t="str">
        <f t="shared" ca="1" si="158"/>
        <v/>
      </c>
      <c r="H1234" s="1" t="str">
        <f t="shared" ca="1" si="159"/>
        <v/>
      </c>
    </row>
    <row r="1235" spans="1:8">
      <c r="A1235" s="8" t="str">
        <f t="shared" ca="1" si="152"/>
        <v/>
      </c>
      <c r="B1235" s="8" t="str">
        <f t="shared" ca="1" si="153"/>
        <v/>
      </c>
      <c r="C1235" s="8" t="str">
        <f t="shared" ca="1" si="154"/>
        <v/>
      </c>
      <c r="D1235" s="276" t="str">
        <f t="shared" ca="1" si="155"/>
        <v/>
      </c>
      <c r="E1235" s="161" t="str">
        <f t="shared" ca="1" si="156"/>
        <v/>
      </c>
      <c r="F1235" s="8" t="str">
        <f t="shared" ca="1" si="157"/>
        <v/>
      </c>
      <c r="G1235" s="1" t="str">
        <f t="shared" ca="1" si="158"/>
        <v/>
      </c>
      <c r="H1235" s="1" t="str">
        <f t="shared" ca="1" si="159"/>
        <v/>
      </c>
    </row>
    <row r="1236" spans="1:8">
      <c r="A1236" s="8" t="str">
        <f t="shared" ca="1" si="152"/>
        <v/>
      </c>
      <c r="B1236" s="8" t="str">
        <f t="shared" ca="1" si="153"/>
        <v/>
      </c>
      <c r="C1236" s="8" t="str">
        <f t="shared" ca="1" si="154"/>
        <v/>
      </c>
      <c r="D1236" s="276" t="str">
        <f t="shared" ca="1" si="155"/>
        <v/>
      </c>
      <c r="E1236" s="161" t="str">
        <f t="shared" ca="1" si="156"/>
        <v/>
      </c>
      <c r="F1236" s="8" t="str">
        <f t="shared" ca="1" si="157"/>
        <v/>
      </c>
      <c r="G1236" s="1" t="str">
        <f t="shared" ca="1" si="158"/>
        <v/>
      </c>
      <c r="H1236" s="1" t="str">
        <f t="shared" ca="1" si="159"/>
        <v/>
      </c>
    </row>
    <row r="1237" spans="1:8">
      <c r="A1237" s="8" t="str">
        <f t="shared" ca="1" si="152"/>
        <v/>
      </c>
      <c r="B1237" s="8" t="str">
        <f t="shared" ca="1" si="153"/>
        <v/>
      </c>
      <c r="C1237" s="8" t="str">
        <f t="shared" ca="1" si="154"/>
        <v/>
      </c>
      <c r="D1237" s="276" t="str">
        <f t="shared" ca="1" si="155"/>
        <v/>
      </c>
      <c r="E1237" s="161" t="str">
        <f t="shared" ca="1" si="156"/>
        <v/>
      </c>
      <c r="F1237" s="8" t="str">
        <f t="shared" ca="1" si="157"/>
        <v/>
      </c>
      <c r="G1237" s="1" t="str">
        <f t="shared" ca="1" si="158"/>
        <v/>
      </c>
      <c r="H1237" s="1" t="str">
        <f t="shared" ca="1" si="159"/>
        <v/>
      </c>
    </row>
    <row r="1238" spans="1:8">
      <c r="A1238" s="8" t="str">
        <f t="shared" ca="1" si="152"/>
        <v/>
      </c>
      <c r="B1238" s="8" t="str">
        <f t="shared" ca="1" si="153"/>
        <v/>
      </c>
      <c r="C1238" s="8" t="str">
        <f t="shared" ca="1" si="154"/>
        <v/>
      </c>
      <c r="D1238" s="276" t="str">
        <f t="shared" ca="1" si="155"/>
        <v/>
      </c>
      <c r="E1238" s="161" t="str">
        <f t="shared" ca="1" si="156"/>
        <v/>
      </c>
      <c r="F1238" s="8" t="str">
        <f t="shared" ca="1" si="157"/>
        <v/>
      </c>
      <c r="G1238" s="1" t="str">
        <f t="shared" ca="1" si="158"/>
        <v/>
      </c>
      <c r="H1238" s="1" t="str">
        <f t="shared" ca="1" si="159"/>
        <v/>
      </c>
    </row>
    <row r="1239" spans="1:8">
      <c r="A1239" s="8" t="str">
        <f t="shared" ca="1" si="152"/>
        <v/>
      </c>
      <c r="B1239" s="8" t="str">
        <f t="shared" ca="1" si="153"/>
        <v/>
      </c>
      <c r="C1239" s="8" t="str">
        <f t="shared" ca="1" si="154"/>
        <v/>
      </c>
      <c r="D1239" s="276" t="str">
        <f t="shared" ca="1" si="155"/>
        <v/>
      </c>
      <c r="E1239" s="161" t="str">
        <f t="shared" ca="1" si="156"/>
        <v/>
      </c>
      <c r="F1239" s="8" t="str">
        <f t="shared" ca="1" si="157"/>
        <v/>
      </c>
      <c r="G1239" s="1" t="str">
        <f t="shared" ca="1" si="158"/>
        <v/>
      </c>
      <c r="H1239" s="1" t="str">
        <f t="shared" ca="1" si="159"/>
        <v/>
      </c>
    </row>
    <row r="1240" spans="1:8">
      <c r="A1240" s="8" t="str">
        <f t="shared" ca="1" si="152"/>
        <v/>
      </c>
      <c r="B1240" s="8" t="str">
        <f t="shared" ca="1" si="153"/>
        <v/>
      </c>
      <c r="C1240" s="8" t="str">
        <f t="shared" ca="1" si="154"/>
        <v/>
      </c>
      <c r="D1240" s="276" t="str">
        <f t="shared" ca="1" si="155"/>
        <v/>
      </c>
      <c r="E1240" s="161" t="str">
        <f t="shared" ca="1" si="156"/>
        <v/>
      </c>
      <c r="F1240" s="8" t="str">
        <f t="shared" ca="1" si="157"/>
        <v/>
      </c>
      <c r="G1240" s="1" t="str">
        <f t="shared" ca="1" si="158"/>
        <v/>
      </c>
      <c r="H1240" s="1" t="str">
        <f t="shared" ca="1" si="159"/>
        <v/>
      </c>
    </row>
    <row r="1241" spans="1:8">
      <c r="A1241" s="8" t="str">
        <f t="shared" ca="1" si="152"/>
        <v/>
      </c>
      <c r="B1241" s="8" t="str">
        <f t="shared" ca="1" si="153"/>
        <v/>
      </c>
      <c r="C1241" s="8" t="str">
        <f t="shared" ca="1" si="154"/>
        <v/>
      </c>
      <c r="D1241" s="276" t="str">
        <f t="shared" ca="1" si="155"/>
        <v/>
      </c>
      <c r="E1241" s="161" t="str">
        <f t="shared" ca="1" si="156"/>
        <v/>
      </c>
      <c r="F1241" s="8" t="str">
        <f t="shared" ca="1" si="157"/>
        <v/>
      </c>
      <c r="G1241" s="1" t="str">
        <f t="shared" ca="1" si="158"/>
        <v/>
      </c>
      <c r="H1241" s="1" t="str">
        <f t="shared" ca="1" si="159"/>
        <v/>
      </c>
    </row>
    <row r="1242" spans="1:8">
      <c r="A1242" s="8" t="str">
        <f t="shared" ca="1" si="152"/>
        <v/>
      </c>
      <c r="B1242" s="8" t="str">
        <f t="shared" ca="1" si="153"/>
        <v/>
      </c>
      <c r="C1242" s="8" t="str">
        <f t="shared" ca="1" si="154"/>
        <v/>
      </c>
      <c r="D1242" s="276" t="str">
        <f t="shared" ca="1" si="155"/>
        <v/>
      </c>
      <c r="E1242" s="161" t="str">
        <f t="shared" ca="1" si="156"/>
        <v/>
      </c>
      <c r="F1242" s="8" t="str">
        <f t="shared" ca="1" si="157"/>
        <v/>
      </c>
      <c r="G1242" s="1" t="str">
        <f t="shared" ca="1" si="158"/>
        <v/>
      </c>
      <c r="H1242" s="1" t="str">
        <f t="shared" ca="1" si="159"/>
        <v/>
      </c>
    </row>
    <row r="1243" spans="1:8">
      <c r="A1243" s="8" t="str">
        <f t="shared" ca="1" si="152"/>
        <v/>
      </c>
      <c r="B1243" s="8" t="str">
        <f t="shared" ca="1" si="153"/>
        <v/>
      </c>
      <c r="C1243" s="8" t="str">
        <f t="shared" ca="1" si="154"/>
        <v/>
      </c>
      <c r="D1243" s="276" t="str">
        <f t="shared" ca="1" si="155"/>
        <v/>
      </c>
      <c r="E1243" s="161" t="str">
        <f t="shared" ca="1" si="156"/>
        <v/>
      </c>
      <c r="F1243" s="8" t="str">
        <f t="shared" ca="1" si="157"/>
        <v/>
      </c>
      <c r="G1243" s="1" t="str">
        <f t="shared" ca="1" si="158"/>
        <v/>
      </c>
      <c r="H1243" s="1" t="str">
        <f t="shared" ca="1" si="159"/>
        <v/>
      </c>
    </row>
    <row r="1244" spans="1:8">
      <c r="A1244" s="8" t="str">
        <f t="shared" ca="1" si="152"/>
        <v/>
      </c>
      <c r="B1244" s="8" t="str">
        <f t="shared" ca="1" si="153"/>
        <v/>
      </c>
      <c r="C1244" s="8" t="str">
        <f t="shared" ca="1" si="154"/>
        <v/>
      </c>
      <c r="D1244" s="276" t="str">
        <f t="shared" ca="1" si="155"/>
        <v/>
      </c>
      <c r="E1244" s="161" t="str">
        <f t="shared" ca="1" si="156"/>
        <v/>
      </c>
      <c r="F1244" s="8" t="str">
        <f t="shared" ca="1" si="157"/>
        <v/>
      </c>
      <c r="G1244" s="1" t="str">
        <f t="shared" ca="1" si="158"/>
        <v/>
      </c>
      <c r="H1244" s="1" t="str">
        <f t="shared" ca="1" si="159"/>
        <v/>
      </c>
    </row>
    <row r="1245" spans="1:8">
      <c r="A1245" s="8" t="str">
        <f t="shared" ca="1" si="152"/>
        <v/>
      </c>
      <c r="B1245" s="8" t="str">
        <f t="shared" ca="1" si="153"/>
        <v/>
      </c>
      <c r="C1245" s="8" t="str">
        <f t="shared" ca="1" si="154"/>
        <v/>
      </c>
      <c r="D1245" s="276" t="str">
        <f t="shared" ca="1" si="155"/>
        <v/>
      </c>
      <c r="E1245" s="161" t="str">
        <f t="shared" ca="1" si="156"/>
        <v/>
      </c>
      <c r="F1245" s="8" t="str">
        <f t="shared" ca="1" si="157"/>
        <v/>
      </c>
      <c r="G1245" s="1" t="str">
        <f t="shared" ca="1" si="158"/>
        <v/>
      </c>
      <c r="H1245" s="1" t="str">
        <f t="shared" ca="1" si="159"/>
        <v/>
      </c>
    </row>
    <row r="1246" spans="1:8">
      <c r="A1246" s="8" t="str">
        <f t="shared" ca="1" si="152"/>
        <v/>
      </c>
      <c r="B1246" s="8" t="str">
        <f t="shared" ca="1" si="153"/>
        <v/>
      </c>
      <c r="C1246" s="8" t="str">
        <f t="shared" ca="1" si="154"/>
        <v/>
      </c>
      <c r="D1246" s="276" t="str">
        <f t="shared" ca="1" si="155"/>
        <v/>
      </c>
      <c r="E1246" s="161" t="str">
        <f t="shared" ca="1" si="156"/>
        <v/>
      </c>
      <c r="F1246" s="8" t="str">
        <f t="shared" ca="1" si="157"/>
        <v/>
      </c>
      <c r="G1246" s="1" t="str">
        <f t="shared" ca="1" si="158"/>
        <v/>
      </c>
      <c r="H1246" s="1" t="str">
        <f t="shared" ca="1" si="159"/>
        <v/>
      </c>
    </row>
    <row r="1247" spans="1:8">
      <c r="A1247" s="8" t="str">
        <f t="shared" ca="1" si="152"/>
        <v/>
      </c>
      <c r="B1247" s="8" t="str">
        <f t="shared" ca="1" si="153"/>
        <v/>
      </c>
      <c r="C1247" s="8" t="str">
        <f t="shared" ca="1" si="154"/>
        <v/>
      </c>
      <c r="D1247" s="276" t="str">
        <f t="shared" ca="1" si="155"/>
        <v/>
      </c>
      <c r="E1247" s="161" t="str">
        <f t="shared" ca="1" si="156"/>
        <v/>
      </c>
      <c r="F1247" s="8" t="str">
        <f t="shared" ca="1" si="157"/>
        <v/>
      </c>
      <c r="G1247" s="1" t="str">
        <f t="shared" ca="1" si="158"/>
        <v/>
      </c>
      <c r="H1247" s="1" t="str">
        <f t="shared" ca="1" si="159"/>
        <v/>
      </c>
    </row>
    <row r="1248" spans="1:8">
      <c r="A1248" s="8" t="str">
        <f t="shared" ca="1" si="152"/>
        <v/>
      </c>
      <c r="B1248" s="8" t="str">
        <f t="shared" ca="1" si="153"/>
        <v/>
      </c>
      <c r="C1248" s="8" t="str">
        <f t="shared" ca="1" si="154"/>
        <v/>
      </c>
      <c r="D1248" s="276" t="str">
        <f t="shared" ca="1" si="155"/>
        <v/>
      </c>
      <c r="E1248" s="161" t="str">
        <f t="shared" ca="1" si="156"/>
        <v/>
      </c>
      <c r="F1248" s="8" t="str">
        <f t="shared" ca="1" si="157"/>
        <v/>
      </c>
      <c r="G1248" s="1" t="str">
        <f t="shared" ca="1" si="158"/>
        <v/>
      </c>
      <c r="H1248" s="1" t="str">
        <f t="shared" ca="1" si="159"/>
        <v/>
      </c>
    </row>
    <row r="1249" spans="1:8">
      <c r="A1249" s="8" t="str">
        <f t="shared" ca="1" si="152"/>
        <v/>
      </c>
      <c r="B1249" s="8" t="str">
        <f t="shared" ca="1" si="153"/>
        <v/>
      </c>
      <c r="C1249" s="8" t="str">
        <f t="shared" ca="1" si="154"/>
        <v/>
      </c>
      <c r="D1249" s="276" t="str">
        <f t="shared" ca="1" si="155"/>
        <v/>
      </c>
      <c r="E1249" s="161" t="str">
        <f t="shared" ca="1" si="156"/>
        <v/>
      </c>
      <c r="F1249" s="8" t="str">
        <f t="shared" ca="1" si="157"/>
        <v/>
      </c>
      <c r="G1249" s="1" t="str">
        <f t="shared" ca="1" si="158"/>
        <v/>
      </c>
      <c r="H1249" s="1" t="str">
        <f t="shared" ca="1" si="159"/>
        <v/>
      </c>
    </row>
    <row r="1250" spans="1:8">
      <c r="A1250" s="8" t="str">
        <f t="shared" ca="1" si="152"/>
        <v/>
      </c>
      <c r="B1250" s="8" t="str">
        <f t="shared" ca="1" si="153"/>
        <v/>
      </c>
      <c r="C1250" s="8" t="str">
        <f t="shared" ca="1" si="154"/>
        <v/>
      </c>
      <c r="D1250" s="276" t="str">
        <f t="shared" ca="1" si="155"/>
        <v/>
      </c>
      <c r="E1250" s="161" t="str">
        <f t="shared" ca="1" si="156"/>
        <v/>
      </c>
      <c r="F1250" s="8" t="str">
        <f t="shared" ca="1" si="157"/>
        <v/>
      </c>
      <c r="G1250" s="1" t="str">
        <f t="shared" ca="1" si="158"/>
        <v/>
      </c>
      <c r="H1250" s="1" t="str">
        <f t="shared" ca="1" si="159"/>
        <v/>
      </c>
    </row>
    <row r="1251" spans="1:8">
      <c r="A1251" s="8" t="str">
        <f t="shared" ca="1" si="152"/>
        <v/>
      </c>
      <c r="B1251" s="8" t="str">
        <f t="shared" ca="1" si="153"/>
        <v/>
      </c>
      <c r="C1251" s="8" t="str">
        <f t="shared" ca="1" si="154"/>
        <v/>
      </c>
      <c r="D1251" s="276" t="str">
        <f t="shared" ca="1" si="155"/>
        <v/>
      </c>
      <c r="E1251" s="161" t="str">
        <f t="shared" ca="1" si="156"/>
        <v/>
      </c>
      <c r="F1251" s="8" t="str">
        <f t="shared" ca="1" si="157"/>
        <v/>
      </c>
      <c r="G1251" s="1" t="str">
        <f t="shared" ca="1" si="158"/>
        <v/>
      </c>
      <c r="H1251" s="1" t="str">
        <f t="shared" ca="1" si="159"/>
        <v/>
      </c>
    </row>
    <row r="1252" spans="1:8">
      <c r="A1252" s="8" t="str">
        <f t="shared" ca="1" si="152"/>
        <v/>
      </c>
      <c r="B1252" s="8" t="str">
        <f t="shared" ca="1" si="153"/>
        <v/>
      </c>
      <c r="C1252" s="8" t="str">
        <f t="shared" ca="1" si="154"/>
        <v/>
      </c>
      <c r="D1252" s="276" t="str">
        <f t="shared" ca="1" si="155"/>
        <v/>
      </c>
      <c r="E1252" s="161" t="str">
        <f t="shared" ca="1" si="156"/>
        <v/>
      </c>
      <c r="F1252" s="8" t="str">
        <f t="shared" ca="1" si="157"/>
        <v/>
      </c>
      <c r="G1252" s="1" t="str">
        <f t="shared" ca="1" si="158"/>
        <v/>
      </c>
      <c r="H1252" s="1" t="str">
        <f t="shared" ca="1" si="159"/>
        <v/>
      </c>
    </row>
    <row r="1253" spans="1:8">
      <c r="A1253" s="8" t="str">
        <f t="shared" ca="1" si="152"/>
        <v/>
      </c>
      <c r="B1253" s="8" t="str">
        <f t="shared" ca="1" si="153"/>
        <v/>
      </c>
      <c r="C1253" s="8" t="str">
        <f t="shared" ca="1" si="154"/>
        <v/>
      </c>
      <c r="D1253" s="276" t="str">
        <f t="shared" ca="1" si="155"/>
        <v/>
      </c>
      <c r="E1253" s="161" t="str">
        <f t="shared" ca="1" si="156"/>
        <v/>
      </c>
      <c r="F1253" s="8" t="str">
        <f t="shared" ca="1" si="157"/>
        <v/>
      </c>
      <c r="G1253" s="1" t="str">
        <f t="shared" ca="1" si="158"/>
        <v/>
      </c>
      <c r="H1253" s="1" t="str">
        <f t="shared" ca="1" si="159"/>
        <v/>
      </c>
    </row>
    <row r="1254" spans="1:8">
      <c r="A1254" s="8" t="str">
        <f t="shared" ca="1" si="152"/>
        <v/>
      </c>
      <c r="B1254" s="8" t="str">
        <f t="shared" ca="1" si="153"/>
        <v/>
      </c>
      <c r="C1254" s="8" t="str">
        <f t="shared" ca="1" si="154"/>
        <v/>
      </c>
      <c r="D1254" s="276" t="str">
        <f t="shared" ca="1" si="155"/>
        <v/>
      </c>
      <c r="E1254" s="161" t="str">
        <f t="shared" ca="1" si="156"/>
        <v/>
      </c>
      <c r="F1254" s="8" t="str">
        <f t="shared" ca="1" si="157"/>
        <v/>
      </c>
      <c r="G1254" s="1" t="str">
        <f t="shared" ca="1" si="158"/>
        <v/>
      </c>
      <c r="H1254" s="1" t="str">
        <f t="shared" ca="1" si="159"/>
        <v/>
      </c>
    </row>
    <row r="1255" spans="1:8">
      <c r="A1255" s="8" t="str">
        <f t="shared" ca="1" si="152"/>
        <v/>
      </c>
      <c r="B1255" s="8" t="str">
        <f t="shared" ca="1" si="153"/>
        <v/>
      </c>
      <c r="C1255" s="8" t="str">
        <f t="shared" ca="1" si="154"/>
        <v/>
      </c>
      <c r="D1255" s="276" t="str">
        <f t="shared" ca="1" si="155"/>
        <v/>
      </c>
      <c r="E1255" s="161" t="str">
        <f t="shared" ca="1" si="156"/>
        <v/>
      </c>
      <c r="F1255" s="8" t="str">
        <f t="shared" ca="1" si="157"/>
        <v/>
      </c>
      <c r="G1255" s="1" t="str">
        <f t="shared" ca="1" si="158"/>
        <v/>
      </c>
      <c r="H1255" s="1" t="str">
        <f t="shared" ca="1" si="159"/>
        <v/>
      </c>
    </row>
    <row r="1256" spans="1:8">
      <c r="A1256" s="8" t="str">
        <f t="shared" ca="1" si="152"/>
        <v/>
      </c>
      <c r="B1256" s="8" t="str">
        <f t="shared" ca="1" si="153"/>
        <v/>
      </c>
      <c r="C1256" s="8" t="str">
        <f t="shared" ca="1" si="154"/>
        <v/>
      </c>
      <c r="D1256" s="276" t="str">
        <f t="shared" ca="1" si="155"/>
        <v/>
      </c>
      <c r="E1256" s="161" t="str">
        <f t="shared" ca="1" si="156"/>
        <v/>
      </c>
      <c r="F1256" s="8" t="str">
        <f t="shared" ca="1" si="157"/>
        <v/>
      </c>
      <c r="G1256" s="1" t="str">
        <f t="shared" ca="1" si="158"/>
        <v/>
      </c>
      <c r="H1256" s="1" t="str">
        <f t="shared" ca="1" si="159"/>
        <v/>
      </c>
    </row>
    <row r="1257" spans="1:8">
      <c r="A1257" s="8" t="str">
        <f t="shared" ca="1" si="152"/>
        <v/>
      </c>
      <c r="B1257" s="8" t="str">
        <f t="shared" ca="1" si="153"/>
        <v/>
      </c>
      <c r="C1257" s="8" t="str">
        <f t="shared" ca="1" si="154"/>
        <v/>
      </c>
      <c r="D1257" s="276" t="str">
        <f t="shared" ca="1" si="155"/>
        <v/>
      </c>
      <c r="E1257" s="161" t="str">
        <f t="shared" ca="1" si="156"/>
        <v/>
      </c>
      <c r="F1257" s="8" t="str">
        <f t="shared" ca="1" si="157"/>
        <v/>
      </c>
      <c r="G1257" s="1" t="str">
        <f t="shared" ca="1" si="158"/>
        <v/>
      </c>
      <c r="H1257" s="1" t="str">
        <f t="shared" ca="1" si="159"/>
        <v/>
      </c>
    </row>
    <row r="1258" spans="1:8">
      <c r="A1258" s="8" t="str">
        <f t="shared" ca="1" si="152"/>
        <v/>
      </c>
      <c r="B1258" s="8" t="str">
        <f t="shared" ca="1" si="153"/>
        <v/>
      </c>
      <c r="C1258" s="8" t="str">
        <f t="shared" ca="1" si="154"/>
        <v/>
      </c>
      <c r="D1258" s="276" t="str">
        <f t="shared" ca="1" si="155"/>
        <v/>
      </c>
      <c r="E1258" s="161" t="str">
        <f t="shared" ca="1" si="156"/>
        <v/>
      </c>
      <c r="F1258" s="8" t="str">
        <f t="shared" ca="1" si="157"/>
        <v/>
      </c>
      <c r="G1258" s="1" t="str">
        <f t="shared" ca="1" si="158"/>
        <v/>
      </c>
      <c r="H1258" s="1" t="str">
        <f t="shared" ca="1" si="159"/>
        <v/>
      </c>
    </row>
    <row r="1259" spans="1:8">
      <c r="A1259" s="8" t="str">
        <f t="shared" ca="1" si="152"/>
        <v/>
      </c>
      <c r="B1259" s="8" t="str">
        <f t="shared" ca="1" si="153"/>
        <v/>
      </c>
      <c r="C1259" s="8" t="str">
        <f t="shared" ca="1" si="154"/>
        <v/>
      </c>
      <c r="D1259" s="276" t="str">
        <f t="shared" ca="1" si="155"/>
        <v/>
      </c>
      <c r="E1259" s="161" t="str">
        <f t="shared" ca="1" si="156"/>
        <v/>
      </c>
      <c r="F1259" s="8" t="str">
        <f t="shared" ca="1" si="157"/>
        <v/>
      </c>
      <c r="G1259" s="1" t="str">
        <f t="shared" ca="1" si="158"/>
        <v/>
      </c>
      <c r="H1259" s="1" t="str">
        <f t="shared" ca="1" si="159"/>
        <v/>
      </c>
    </row>
    <row r="1260" spans="1:8">
      <c r="A1260" s="8" t="str">
        <f t="shared" ca="1" si="152"/>
        <v/>
      </c>
      <c r="B1260" s="8" t="str">
        <f t="shared" ca="1" si="153"/>
        <v/>
      </c>
      <c r="C1260" s="8" t="str">
        <f t="shared" ca="1" si="154"/>
        <v/>
      </c>
      <c r="D1260" s="276" t="str">
        <f t="shared" ca="1" si="155"/>
        <v/>
      </c>
      <c r="E1260" s="161" t="str">
        <f t="shared" ca="1" si="156"/>
        <v/>
      </c>
      <c r="F1260" s="8" t="str">
        <f t="shared" ca="1" si="157"/>
        <v/>
      </c>
      <c r="G1260" s="1" t="str">
        <f t="shared" ca="1" si="158"/>
        <v/>
      </c>
      <c r="H1260" s="1" t="str">
        <f t="shared" ca="1" si="159"/>
        <v/>
      </c>
    </row>
    <row r="1261" spans="1:8">
      <c r="A1261" s="8" t="str">
        <f t="shared" ca="1" si="152"/>
        <v/>
      </c>
      <c r="B1261" s="8" t="str">
        <f t="shared" ca="1" si="153"/>
        <v/>
      </c>
      <c r="C1261" s="8" t="str">
        <f t="shared" ca="1" si="154"/>
        <v/>
      </c>
      <c r="D1261" s="276" t="str">
        <f t="shared" ca="1" si="155"/>
        <v/>
      </c>
      <c r="E1261" s="161" t="str">
        <f t="shared" ca="1" si="156"/>
        <v/>
      </c>
      <c r="F1261" s="8" t="str">
        <f t="shared" ca="1" si="157"/>
        <v/>
      </c>
      <c r="G1261" s="1" t="str">
        <f t="shared" ca="1" si="158"/>
        <v/>
      </c>
      <c r="H1261" s="1" t="str">
        <f t="shared" ca="1" si="159"/>
        <v/>
      </c>
    </row>
    <row r="1262" spans="1:8">
      <c r="A1262" s="8" t="str">
        <f t="shared" ca="1" si="152"/>
        <v/>
      </c>
      <c r="B1262" s="8" t="str">
        <f t="shared" ca="1" si="153"/>
        <v/>
      </c>
      <c r="C1262" s="8" t="str">
        <f t="shared" ca="1" si="154"/>
        <v/>
      </c>
      <c r="D1262" s="276" t="str">
        <f t="shared" ca="1" si="155"/>
        <v/>
      </c>
      <c r="E1262" s="161" t="str">
        <f t="shared" ca="1" si="156"/>
        <v/>
      </c>
      <c r="F1262" s="8" t="str">
        <f t="shared" ca="1" si="157"/>
        <v/>
      </c>
      <c r="G1262" s="1" t="str">
        <f t="shared" ca="1" si="158"/>
        <v/>
      </c>
      <c r="H1262" s="1" t="str">
        <f t="shared" ca="1" si="159"/>
        <v/>
      </c>
    </row>
    <row r="1263" spans="1:8">
      <c r="A1263" s="8" t="str">
        <f t="shared" ca="1" si="152"/>
        <v/>
      </c>
      <c r="B1263" s="8" t="str">
        <f t="shared" ca="1" si="153"/>
        <v/>
      </c>
      <c r="C1263" s="8" t="str">
        <f t="shared" ca="1" si="154"/>
        <v/>
      </c>
      <c r="D1263" s="276" t="str">
        <f t="shared" ca="1" si="155"/>
        <v/>
      </c>
      <c r="E1263" s="161" t="str">
        <f t="shared" ca="1" si="156"/>
        <v/>
      </c>
      <c r="F1263" s="8" t="str">
        <f t="shared" ca="1" si="157"/>
        <v/>
      </c>
      <c r="G1263" s="1" t="str">
        <f t="shared" ca="1" si="158"/>
        <v/>
      </c>
      <c r="H1263" s="1" t="str">
        <f t="shared" ca="1" si="159"/>
        <v/>
      </c>
    </row>
    <row r="1264" spans="1:8">
      <c r="A1264" s="8" t="str">
        <f t="shared" ca="1" si="152"/>
        <v/>
      </c>
      <c r="B1264" s="8" t="str">
        <f t="shared" ca="1" si="153"/>
        <v/>
      </c>
      <c r="C1264" s="8" t="str">
        <f t="shared" ca="1" si="154"/>
        <v/>
      </c>
      <c r="D1264" s="276" t="str">
        <f t="shared" ca="1" si="155"/>
        <v/>
      </c>
      <c r="E1264" s="161" t="str">
        <f t="shared" ca="1" si="156"/>
        <v/>
      </c>
      <c r="F1264" s="8" t="str">
        <f t="shared" ca="1" si="157"/>
        <v/>
      </c>
      <c r="G1264" s="1" t="str">
        <f t="shared" ca="1" si="158"/>
        <v/>
      </c>
      <c r="H1264" s="1" t="str">
        <f t="shared" ca="1" si="159"/>
        <v/>
      </c>
    </row>
    <row r="1265" spans="1:8">
      <c r="A1265" s="8" t="str">
        <f t="shared" ca="1" si="152"/>
        <v/>
      </c>
      <c r="B1265" s="8" t="str">
        <f t="shared" ca="1" si="153"/>
        <v/>
      </c>
      <c r="C1265" s="8" t="str">
        <f t="shared" ca="1" si="154"/>
        <v/>
      </c>
      <c r="D1265" s="276" t="str">
        <f t="shared" ca="1" si="155"/>
        <v/>
      </c>
      <c r="E1265" s="161" t="str">
        <f t="shared" ca="1" si="156"/>
        <v/>
      </c>
      <c r="F1265" s="8" t="str">
        <f t="shared" ca="1" si="157"/>
        <v/>
      </c>
      <c r="G1265" s="1" t="str">
        <f t="shared" ca="1" si="158"/>
        <v/>
      </c>
      <c r="H1265" s="1" t="str">
        <f t="shared" ca="1" si="159"/>
        <v/>
      </c>
    </row>
    <row r="1266" spans="1:8">
      <c r="A1266" s="8" t="str">
        <f t="shared" ca="1" si="152"/>
        <v/>
      </c>
      <c r="B1266" s="8" t="str">
        <f t="shared" ca="1" si="153"/>
        <v/>
      </c>
      <c r="C1266" s="8" t="str">
        <f t="shared" ca="1" si="154"/>
        <v/>
      </c>
      <c r="D1266" s="276" t="str">
        <f t="shared" ca="1" si="155"/>
        <v/>
      </c>
      <c r="E1266" s="161" t="str">
        <f t="shared" ca="1" si="156"/>
        <v/>
      </c>
      <c r="F1266" s="8" t="str">
        <f t="shared" ca="1" si="157"/>
        <v/>
      </c>
      <c r="G1266" s="1" t="str">
        <f t="shared" ca="1" si="158"/>
        <v/>
      </c>
      <c r="H1266" s="1" t="str">
        <f t="shared" ca="1" si="159"/>
        <v/>
      </c>
    </row>
    <row r="1267" spans="1:8">
      <c r="A1267" s="8" t="str">
        <f t="shared" ca="1" si="152"/>
        <v/>
      </c>
      <c r="B1267" s="8" t="str">
        <f t="shared" ca="1" si="153"/>
        <v/>
      </c>
      <c r="C1267" s="8" t="str">
        <f t="shared" ca="1" si="154"/>
        <v/>
      </c>
      <c r="D1267" s="276" t="str">
        <f t="shared" ca="1" si="155"/>
        <v/>
      </c>
      <c r="E1267" s="161" t="str">
        <f t="shared" ca="1" si="156"/>
        <v/>
      </c>
      <c r="F1267" s="8" t="str">
        <f t="shared" ca="1" si="157"/>
        <v/>
      </c>
      <c r="G1267" s="1" t="str">
        <f t="shared" ca="1" si="158"/>
        <v/>
      </c>
      <c r="H1267" s="1" t="str">
        <f t="shared" ca="1" si="159"/>
        <v/>
      </c>
    </row>
    <row r="1268" spans="1:8">
      <c r="A1268" s="8" t="str">
        <f t="shared" ca="1" si="152"/>
        <v/>
      </c>
      <c r="B1268" s="8" t="str">
        <f t="shared" ca="1" si="153"/>
        <v/>
      </c>
      <c r="C1268" s="8" t="str">
        <f t="shared" ca="1" si="154"/>
        <v/>
      </c>
      <c r="D1268" s="276" t="str">
        <f t="shared" ca="1" si="155"/>
        <v/>
      </c>
      <c r="E1268" s="161" t="str">
        <f t="shared" ca="1" si="156"/>
        <v/>
      </c>
      <c r="F1268" s="8" t="str">
        <f t="shared" ca="1" si="157"/>
        <v/>
      </c>
      <c r="G1268" s="1" t="str">
        <f t="shared" ca="1" si="158"/>
        <v/>
      </c>
      <c r="H1268" s="1" t="str">
        <f t="shared" ca="1" si="159"/>
        <v/>
      </c>
    </row>
    <row r="1269" spans="1:8">
      <c r="A1269" s="8" t="str">
        <f t="shared" ca="1" si="152"/>
        <v/>
      </c>
      <c r="B1269" s="8" t="str">
        <f t="shared" ca="1" si="153"/>
        <v/>
      </c>
      <c r="C1269" s="8" t="str">
        <f t="shared" ca="1" si="154"/>
        <v/>
      </c>
      <c r="D1269" s="276" t="str">
        <f t="shared" ca="1" si="155"/>
        <v/>
      </c>
      <c r="E1269" s="161" t="str">
        <f t="shared" ca="1" si="156"/>
        <v/>
      </c>
      <c r="F1269" s="8" t="str">
        <f t="shared" ca="1" si="157"/>
        <v/>
      </c>
      <c r="G1269" s="1" t="str">
        <f t="shared" ca="1" si="158"/>
        <v/>
      </c>
      <c r="H1269" s="1" t="str">
        <f t="shared" ca="1" si="159"/>
        <v/>
      </c>
    </row>
    <row r="1270" spans="1:8">
      <c r="A1270" s="8" t="str">
        <f t="shared" ca="1" si="152"/>
        <v/>
      </c>
      <c r="B1270" s="8" t="str">
        <f t="shared" ca="1" si="153"/>
        <v/>
      </c>
      <c r="C1270" s="8" t="str">
        <f t="shared" ca="1" si="154"/>
        <v/>
      </c>
      <c r="D1270" s="276" t="str">
        <f t="shared" ca="1" si="155"/>
        <v/>
      </c>
      <c r="E1270" s="161" t="str">
        <f t="shared" ca="1" si="156"/>
        <v/>
      </c>
      <c r="F1270" s="8" t="str">
        <f t="shared" ca="1" si="157"/>
        <v/>
      </c>
      <c r="G1270" s="1" t="str">
        <f t="shared" ca="1" si="158"/>
        <v/>
      </c>
      <c r="H1270" s="1" t="str">
        <f t="shared" ca="1" si="159"/>
        <v/>
      </c>
    </row>
    <row r="1271" spans="1:8">
      <c r="A1271" s="8" t="str">
        <f t="shared" ca="1" si="152"/>
        <v/>
      </c>
      <c r="B1271" s="8" t="str">
        <f t="shared" ca="1" si="153"/>
        <v/>
      </c>
      <c r="C1271" s="8" t="str">
        <f t="shared" ca="1" si="154"/>
        <v/>
      </c>
      <c r="D1271" s="276" t="str">
        <f t="shared" ca="1" si="155"/>
        <v/>
      </c>
      <c r="E1271" s="161" t="str">
        <f t="shared" ca="1" si="156"/>
        <v/>
      </c>
      <c r="F1271" s="8" t="str">
        <f t="shared" ca="1" si="157"/>
        <v/>
      </c>
      <c r="G1271" s="1" t="str">
        <f t="shared" ca="1" si="158"/>
        <v/>
      </c>
      <c r="H1271" s="1" t="str">
        <f t="shared" ca="1" si="159"/>
        <v/>
      </c>
    </row>
    <row r="1272" spans="1:8">
      <c r="A1272" s="8" t="str">
        <f t="shared" ca="1" si="152"/>
        <v/>
      </c>
      <c r="B1272" s="8" t="str">
        <f t="shared" ca="1" si="153"/>
        <v/>
      </c>
      <c r="C1272" s="8" t="str">
        <f t="shared" ca="1" si="154"/>
        <v/>
      </c>
      <c r="D1272" s="276" t="str">
        <f t="shared" ca="1" si="155"/>
        <v/>
      </c>
      <c r="E1272" s="161" t="str">
        <f t="shared" ca="1" si="156"/>
        <v/>
      </c>
      <c r="F1272" s="8" t="str">
        <f t="shared" ca="1" si="157"/>
        <v/>
      </c>
      <c r="G1272" s="1" t="str">
        <f t="shared" ca="1" si="158"/>
        <v/>
      </c>
      <c r="H1272" s="1" t="str">
        <f t="shared" ca="1" si="159"/>
        <v/>
      </c>
    </row>
    <row r="1273" spans="1:8">
      <c r="A1273" s="8" t="str">
        <f t="shared" ca="1" si="152"/>
        <v/>
      </c>
      <c r="B1273" s="8" t="str">
        <f t="shared" ca="1" si="153"/>
        <v/>
      </c>
      <c r="C1273" s="8" t="str">
        <f t="shared" ca="1" si="154"/>
        <v/>
      </c>
      <c r="D1273" s="276" t="str">
        <f t="shared" ca="1" si="155"/>
        <v/>
      </c>
      <c r="E1273" s="161" t="str">
        <f t="shared" ca="1" si="156"/>
        <v/>
      </c>
      <c r="F1273" s="8" t="str">
        <f t="shared" ca="1" si="157"/>
        <v/>
      </c>
      <c r="G1273" s="1" t="str">
        <f t="shared" ca="1" si="158"/>
        <v/>
      </c>
      <c r="H1273" s="1" t="str">
        <f t="shared" ca="1" si="159"/>
        <v/>
      </c>
    </row>
    <row r="1274" spans="1:8">
      <c r="A1274" s="8" t="str">
        <f t="shared" ca="1" si="152"/>
        <v/>
      </c>
      <c r="B1274" s="8" t="str">
        <f t="shared" ca="1" si="153"/>
        <v/>
      </c>
      <c r="C1274" s="8" t="str">
        <f t="shared" ca="1" si="154"/>
        <v/>
      </c>
      <c r="D1274" s="276" t="str">
        <f t="shared" ca="1" si="155"/>
        <v/>
      </c>
      <c r="E1274" s="161" t="str">
        <f t="shared" ca="1" si="156"/>
        <v/>
      </c>
      <c r="F1274" s="8" t="str">
        <f t="shared" ca="1" si="157"/>
        <v/>
      </c>
      <c r="G1274" s="1" t="str">
        <f t="shared" ca="1" si="158"/>
        <v/>
      </c>
      <c r="H1274" s="1" t="str">
        <f t="shared" ca="1" si="159"/>
        <v/>
      </c>
    </row>
    <row r="1275" spans="1:8">
      <c r="A1275" s="8" t="str">
        <f t="shared" ca="1" si="152"/>
        <v/>
      </c>
      <c r="B1275" s="8" t="str">
        <f t="shared" ca="1" si="153"/>
        <v/>
      </c>
      <c r="C1275" s="8" t="str">
        <f t="shared" ca="1" si="154"/>
        <v/>
      </c>
      <c r="D1275" s="276" t="str">
        <f t="shared" ca="1" si="155"/>
        <v/>
      </c>
      <c r="E1275" s="161" t="str">
        <f t="shared" ca="1" si="156"/>
        <v/>
      </c>
      <c r="F1275" s="8" t="str">
        <f t="shared" ca="1" si="157"/>
        <v/>
      </c>
      <c r="G1275" s="1" t="str">
        <f t="shared" ca="1" si="158"/>
        <v/>
      </c>
      <c r="H1275" s="1" t="str">
        <f t="shared" ca="1" si="159"/>
        <v/>
      </c>
    </row>
    <row r="1276" spans="1:8">
      <c r="A1276" s="8" t="str">
        <f t="shared" ca="1" si="152"/>
        <v/>
      </c>
      <c r="B1276" s="8" t="str">
        <f t="shared" ca="1" si="153"/>
        <v/>
      </c>
      <c r="C1276" s="8" t="str">
        <f t="shared" ca="1" si="154"/>
        <v/>
      </c>
      <c r="D1276" s="276" t="str">
        <f t="shared" ca="1" si="155"/>
        <v/>
      </c>
      <c r="E1276" s="161" t="str">
        <f t="shared" ca="1" si="156"/>
        <v/>
      </c>
      <c r="F1276" s="8" t="str">
        <f t="shared" ca="1" si="157"/>
        <v/>
      </c>
      <c r="G1276" s="1" t="str">
        <f t="shared" ca="1" si="158"/>
        <v/>
      </c>
      <c r="H1276" s="1" t="str">
        <f t="shared" ca="1" si="159"/>
        <v/>
      </c>
    </row>
    <row r="1277" spans="1:8">
      <c r="A1277" s="8" t="str">
        <f t="shared" ca="1" si="152"/>
        <v/>
      </c>
      <c r="B1277" s="8" t="str">
        <f t="shared" ca="1" si="153"/>
        <v/>
      </c>
      <c r="C1277" s="8" t="str">
        <f t="shared" ca="1" si="154"/>
        <v/>
      </c>
      <c r="D1277" s="276" t="str">
        <f t="shared" ca="1" si="155"/>
        <v/>
      </c>
      <c r="E1277" s="161" t="str">
        <f t="shared" ca="1" si="156"/>
        <v/>
      </c>
      <c r="F1277" s="8" t="str">
        <f t="shared" ca="1" si="157"/>
        <v/>
      </c>
      <c r="G1277" s="1" t="str">
        <f t="shared" ca="1" si="158"/>
        <v/>
      </c>
      <c r="H1277" s="1" t="str">
        <f t="shared" ca="1" si="159"/>
        <v/>
      </c>
    </row>
    <row r="1278" spans="1:8">
      <c r="A1278" s="8" t="str">
        <f t="shared" ca="1" si="152"/>
        <v/>
      </c>
      <c r="B1278" s="8" t="str">
        <f t="shared" ca="1" si="153"/>
        <v/>
      </c>
      <c r="C1278" s="8" t="str">
        <f t="shared" ca="1" si="154"/>
        <v/>
      </c>
      <c r="D1278" s="276" t="str">
        <f t="shared" ca="1" si="155"/>
        <v/>
      </c>
      <c r="E1278" s="161" t="str">
        <f t="shared" ca="1" si="156"/>
        <v/>
      </c>
      <c r="F1278" s="8" t="str">
        <f t="shared" ca="1" si="157"/>
        <v/>
      </c>
      <c r="G1278" s="1" t="str">
        <f t="shared" ca="1" si="158"/>
        <v/>
      </c>
      <c r="H1278" s="1" t="str">
        <f t="shared" ca="1" si="159"/>
        <v/>
      </c>
    </row>
    <row r="1279" spans="1:8">
      <c r="A1279" s="8" t="str">
        <f t="shared" ca="1" si="152"/>
        <v/>
      </c>
      <c r="B1279" s="8" t="str">
        <f t="shared" ca="1" si="153"/>
        <v/>
      </c>
      <c r="C1279" s="8" t="str">
        <f t="shared" ca="1" si="154"/>
        <v/>
      </c>
      <c r="D1279" s="276" t="str">
        <f t="shared" ca="1" si="155"/>
        <v/>
      </c>
      <c r="E1279" s="161" t="str">
        <f t="shared" ca="1" si="156"/>
        <v/>
      </c>
      <c r="F1279" s="8" t="str">
        <f t="shared" ca="1" si="157"/>
        <v/>
      </c>
      <c r="G1279" s="1" t="str">
        <f t="shared" ca="1" si="158"/>
        <v/>
      </c>
      <c r="H1279" s="1" t="str">
        <f t="shared" ca="1" si="159"/>
        <v/>
      </c>
    </row>
    <row r="1280" spans="1:8">
      <c r="A1280" s="8" t="str">
        <f t="shared" ca="1" si="152"/>
        <v/>
      </c>
      <c r="B1280" s="8" t="str">
        <f t="shared" ca="1" si="153"/>
        <v/>
      </c>
      <c r="C1280" s="8" t="str">
        <f t="shared" ca="1" si="154"/>
        <v/>
      </c>
      <c r="D1280" s="276" t="str">
        <f t="shared" ca="1" si="155"/>
        <v/>
      </c>
      <c r="E1280" s="161" t="str">
        <f t="shared" ca="1" si="156"/>
        <v/>
      </c>
      <c r="F1280" s="8" t="str">
        <f t="shared" ca="1" si="157"/>
        <v/>
      </c>
      <c r="G1280" s="1" t="str">
        <f t="shared" ca="1" si="158"/>
        <v/>
      </c>
      <c r="H1280" s="1" t="str">
        <f t="shared" ca="1" si="159"/>
        <v/>
      </c>
    </row>
    <row r="1281" spans="1:8">
      <c r="A1281" s="8" t="str">
        <f t="shared" ca="1" si="152"/>
        <v/>
      </c>
      <c r="B1281" s="8" t="str">
        <f t="shared" ca="1" si="153"/>
        <v/>
      </c>
      <c r="C1281" s="8" t="str">
        <f t="shared" ca="1" si="154"/>
        <v/>
      </c>
      <c r="D1281" s="276" t="str">
        <f t="shared" ca="1" si="155"/>
        <v/>
      </c>
      <c r="E1281" s="161" t="str">
        <f t="shared" ca="1" si="156"/>
        <v/>
      </c>
      <c r="F1281" s="8" t="str">
        <f t="shared" ca="1" si="157"/>
        <v/>
      </c>
      <c r="G1281" s="1" t="str">
        <f t="shared" ca="1" si="158"/>
        <v/>
      </c>
      <c r="H1281" s="1" t="str">
        <f t="shared" ca="1" si="159"/>
        <v/>
      </c>
    </row>
    <row r="1282" spans="1:8">
      <c r="A1282" s="8" t="str">
        <f t="shared" ca="1" si="152"/>
        <v/>
      </c>
      <c r="B1282" s="8" t="str">
        <f t="shared" ca="1" si="153"/>
        <v/>
      </c>
      <c r="C1282" s="8" t="str">
        <f t="shared" ca="1" si="154"/>
        <v/>
      </c>
      <c r="D1282" s="276" t="str">
        <f t="shared" ca="1" si="155"/>
        <v/>
      </c>
      <c r="E1282" s="161" t="str">
        <f t="shared" ca="1" si="156"/>
        <v/>
      </c>
      <c r="F1282" s="8" t="str">
        <f t="shared" ca="1" si="157"/>
        <v/>
      </c>
      <c r="G1282" s="1" t="str">
        <f t="shared" ca="1" si="158"/>
        <v/>
      </c>
      <c r="H1282" s="1" t="str">
        <f t="shared" ca="1" si="159"/>
        <v/>
      </c>
    </row>
    <row r="1283" spans="1:8">
      <c r="A1283" s="8" t="str">
        <f t="shared" ca="1" si="152"/>
        <v/>
      </c>
      <c r="B1283" s="8" t="str">
        <f t="shared" ca="1" si="153"/>
        <v/>
      </c>
      <c r="C1283" s="8" t="str">
        <f t="shared" ca="1" si="154"/>
        <v/>
      </c>
      <c r="D1283" s="276" t="str">
        <f t="shared" ca="1" si="155"/>
        <v/>
      </c>
      <c r="E1283" s="161" t="str">
        <f t="shared" ca="1" si="156"/>
        <v/>
      </c>
      <c r="F1283" s="8" t="str">
        <f t="shared" ca="1" si="157"/>
        <v/>
      </c>
      <c r="G1283" s="1" t="str">
        <f t="shared" ca="1" si="158"/>
        <v/>
      </c>
      <c r="H1283" s="1" t="str">
        <f t="shared" ca="1" si="159"/>
        <v/>
      </c>
    </row>
    <row r="1284" spans="1:8">
      <c r="A1284" s="8" t="str">
        <f t="shared" ca="1" si="152"/>
        <v/>
      </c>
      <c r="B1284" s="8" t="str">
        <f t="shared" ca="1" si="153"/>
        <v/>
      </c>
      <c r="C1284" s="8" t="str">
        <f t="shared" ca="1" si="154"/>
        <v/>
      </c>
      <c r="D1284" s="276" t="str">
        <f t="shared" ca="1" si="155"/>
        <v/>
      </c>
      <c r="E1284" s="161" t="str">
        <f t="shared" ca="1" si="156"/>
        <v/>
      </c>
      <c r="F1284" s="8" t="str">
        <f t="shared" ca="1" si="157"/>
        <v/>
      </c>
      <c r="G1284" s="1" t="str">
        <f t="shared" ca="1" si="158"/>
        <v/>
      </c>
      <c r="H1284" s="1" t="str">
        <f t="shared" ca="1" si="159"/>
        <v/>
      </c>
    </row>
    <row r="1285" spans="1:8">
      <c r="A1285" s="8" t="str">
        <f t="shared" ca="1" si="152"/>
        <v/>
      </c>
      <c r="B1285" s="8" t="str">
        <f t="shared" ca="1" si="153"/>
        <v/>
      </c>
      <c r="C1285" s="8" t="str">
        <f t="shared" ca="1" si="154"/>
        <v/>
      </c>
      <c r="D1285" s="276" t="str">
        <f t="shared" ca="1" si="155"/>
        <v/>
      </c>
      <c r="E1285" s="161" t="str">
        <f t="shared" ca="1" si="156"/>
        <v/>
      </c>
      <c r="F1285" s="8" t="str">
        <f t="shared" ca="1" si="157"/>
        <v/>
      </c>
      <c r="G1285" s="1" t="str">
        <f t="shared" ca="1" si="158"/>
        <v/>
      </c>
      <c r="H1285" s="1" t="str">
        <f t="shared" ca="1" si="159"/>
        <v/>
      </c>
    </row>
    <row r="1286" spans="1:8">
      <c r="A1286" s="8" t="str">
        <f t="shared" ca="1" si="152"/>
        <v/>
      </c>
      <c r="B1286" s="8" t="str">
        <f t="shared" ca="1" si="153"/>
        <v/>
      </c>
      <c r="C1286" s="8" t="str">
        <f t="shared" ca="1" si="154"/>
        <v/>
      </c>
      <c r="D1286" s="276" t="str">
        <f t="shared" ca="1" si="155"/>
        <v/>
      </c>
      <c r="E1286" s="161" t="str">
        <f t="shared" ca="1" si="156"/>
        <v/>
      </c>
      <c r="F1286" s="8" t="str">
        <f t="shared" ca="1" si="157"/>
        <v/>
      </c>
      <c r="G1286" s="1" t="str">
        <f t="shared" ca="1" si="158"/>
        <v/>
      </c>
      <c r="H1286" s="1" t="str">
        <f t="shared" ca="1" si="159"/>
        <v/>
      </c>
    </row>
    <row r="1287" spans="1:8">
      <c r="A1287" s="8" t="str">
        <f t="shared" ca="1" si="152"/>
        <v/>
      </c>
      <c r="B1287" s="8" t="str">
        <f t="shared" ca="1" si="153"/>
        <v/>
      </c>
      <c r="C1287" s="8" t="str">
        <f t="shared" ca="1" si="154"/>
        <v/>
      </c>
      <c r="D1287" s="276" t="str">
        <f t="shared" ca="1" si="155"/>
        <v/>
      </c>
      <c r="E1287" s="161" t="str">
        <f t="shared" ca="1" si="156"/>
        <v/>
      </c>
      <c r="F1287" s="8" t="str">
        <f t="shared" ca="1" si="157"/>
        <v/>
      </c>
      <c r="G1287" s="1" t="str">
        <f t="shared" ca="1" si="158"/>
        <v/>
      </c>
      <c r="H1287" s="1" t="str">
        <f t="shared" ca="1" si="159"/>
        <v/>
      </c>
    </row>
    <row r="1288" spans="1:8">
      <c r="A1288" s="8" t="str">
        <f t="shared" ref="A1288:A1351" ca="1" si="160">IFERROR(INDIRECT("'Прайс-лист общий'!A"&amp;$G1288,TRUE),"")</f>
        <v/>
      </c>
      <c r="B1288" s="8" t="str">
        <f t="shared" ref="B1288:B1351" ca="1" si="161">IFERROR(INDIRECT("'Прайс-лист общий'!B"&amp;$G1288,TRUE),"")</f>
        <v/>
      </c>
      <c r="C1288" s="8" t="str">
        <f t="shared" ref="C1288:C1351" ca="1" si="162">IFERROR(INDIRECT("'Прайс-лист общий'!p"&amp;$G1288,TRUE),"")</f>
        <v/>
      </c>
      <c r="D1288" s="276" t="str">
        <f t="shared" ref="D1288:D1351" ca="1" si="163">IFERROR(INDIRECT("'Прайс-лист общий'!q"&amp;$G1288,TRUE),"")</f>
        <v/>
      </c>
      <c r="E1288" s="161" t="str">
        <f t="shared" ref="E1288:E1351" ca="1" si="164">IFERROR(INDIRECT("'Прайс-лист общий'!r"&amp;$G1288,TRUE),"")</f>
        <v/>
      </c>
      <c r="F1288" s="8" t="str">
        <f t="shared" ref="F1288:F1351" ca="1" si="165">IFERROR(INDIRECT("'Прайс-лист общий'!f"&amp;$G1288,TRUE)*D1288,"")</f>
        <v/>
      </c>
      <c r="G1288" s="1" t="str">
        <f t="shared" ref="G1288:G1351" ca="1" si="166">IFERROR(SMALL(H:H,ROW(H1282)),"")</f>
        <v/>
      </c>
      <c r="H1288" s="1" t="str">
        <f t="shared" ref="H1288:H1351" ca="1" si="167">IF(INDIRECT("'Прайс-лист общий'!q"&amp;ROW(H1289),TRUE)&gt;0,ROW(H1289),"")</f>
        <v/>
      </c>
    </row>
    <row r="1289" spans="1:8">
      <c r="A1289" s="8" t="str">
        <f t="shared" ca="1" si="160"/>
        <v/>
      </c>
      <c r="B1289" s="8" t="str">
        <f t="shared" ca="1" si="161"/>
        <v/>
      </c>
      <c r="C1289" s="8" t="str">
        <f t="shared" ca="1" si="162"/>
        <v/>
      </c>
      <c r="D1289" s="276" t="str">
        <f t="shared" ca="1" si="163"/>
        <v/>
      </c>
      <c r="E1289" s="161" t="str">
        <f t="shared" ca="1" si="164"/>
        <v/>
      </c>
      <c r="F1289" s="8" t="str">
        <f t="shared" ca="1" si="165"/>
        <v/>
      </c>
      <c r="G1289" s="1" t="str">
        <f t="shared" ca="1" si="166"/>
        <v/>
      </c>
      <c r="H1289" s="1" t="str">
        <f t="shared" ca="1" si="167"/>
        <v/>
      </c>
    </row>
    <row r="1290" spans="1:8">
      <c r="A1290" s="8" t="str">
        <f t="shared" ca="1" si="160"/>
        <v/>
      </c>
      <c r="B1290" s="8" t="str">
        <f t="shared" ca="1" si="161"/>
        <v/>
      </c>
      <c r="C1290" s="8" t="str">
        <f t="shared" ca="1" si="162"/>
        <v/>
      </c>
      <c r="D1290" s="276" t="str">
        <f t="shared" ca="1" si="163"/>
        <v/>
      </c>
      <c r="E1290" s="161" t="str">
        <f t="shared" ca="1" si="164"/>
        <v/>
      </c>
      <c r="F1290" s="8" t="str">
        <f t="shared" ca="1" si="165"/>
        <v/>
      </c>
      <c r="G1290" s="1" t="str">
        <f t="shared" ca="1" si="166"/>
        <v/>
      </c>
      <c r="H1290" s="1" t="str">
        <f t="shared" ca="1" si="167"/>
        <v/>
      </c>
    </row>
    <row r="1291" spans="1:8">
      <c r="A1291" s="8" t="str">
        <f t="shared" ca="1" si="160"/>
        <v/>
      </c>
      <c r="B1291" s="8" t="str">
        <f t="shared" ca="1" si="161"/>
        <v/>
      </c>
      <c r="C1291" s="8" t="str">
        <f t="shared" ca="1" si="162"/>
        <v/>
      </c>
      <c r="D1291" s="276" t="str">
        <f t="shared" ca="1" si="163"/>
        <v/>
      </c>
      <c r="E1291" s="161" t="str">
        <f t="shared" ca="1" si="164"/>
        <v/>
      </c>
      <c r="F1291" s="8" t="str">
        <f t="shared" ca="1" si="165"/>
        <v/>
      </c>
      <c r="G1291" s="1" t="str">
        <f t="shared" ca="1" si="166"/>
        <v/>
      </c>
      <c r="H1291" s="1" t="str">
        <f t="shared" ca="1" si="167"/>
        <v/>
      </c>
    </row>
    <row r="1292" spans="1:8">
      <c r="A1292" s="8" t="str">
        <f t="shared" ca="1" si="160"/>
        <v/>
      </c>
      <c r="B1292" s="8" t="str">
        <f t="shared" ca="1" si="161"/>
        <v/>
      </c>
      <c r="C1292" s="8" t="str">
        <f t="shared" ca="1" si="162"/>
        <v/>
      </c>
      <c r="D1292" s="276" t="str">
        <f t="shared" ca="1" si="163"/>
        <v/>
      </c>
      <c r="E1292" s="161" t="str">
        <f t="shared" ca="1" si="164"/>
        <v/>
      </c>
      <c r="F1292" s="8" t="str">
        <f t="shared" ca="1" si="165"/>
        <v/>
      </c>
      <c r="G1292" s="1" t="str">
        <f t="shared" ca="1" si="166"/>
        <v/>
      </c>
      <c r="H1292" s="1" t="str">
        <f t="shared" ca="1" si="167"/>
        <v/>
      </c>
    </row>
    <row r="1293" spans="1:8">
      <c r="A1293" s="8" t="str">
        <f t="shared" ca="1" si="160"/>
        <v/>
      </c>
      <c r="B1293" s="8" t="str">
        <f t="shared" ca="1" si="161"/>
        <v/>
      </c>
      <c r="C1293" s="8" t="str">
        <f t="shared" ca="1" si="162"/>
        <v/>
      </c>
      <c r="D1293" s="276" t="str">
        <f t="shared" ca="1" si="163"/>
        <v/>
      </c>
      <c r="E1293" s="161" t="str">
        <f t="shared" ca="1" si="164"/>
        <v/>
      </c>
      <c r="F1293" s="8" t="str">
        <f t="shared" ca="1" si="165"/>
        <v/>
      </c>
      <c r="G1293" s="1" t="str">
        <f t="shared" ca="1" si="166"/>
        <v/>
      </c>
      <c r="H1293" s="1" t="str">
        <f t="shared" ca="1" si="167"/>
        <v/>
      </c>
    </row>
    <row r="1294" spans="1:8">
      <c r="A1294" s="8" t="str">
        <f t="shared" ca="1" si="160"/>
        <v/>
      </c>
      <c r="B1294" s="8" t="str">
        <f t="shared" ca="1" si="161"/>
        <v/>
      </c>
      <c r="C1294" s="8" t="str">
        <f t="shared" ca="1" si="162"/>
        <v/>
      </c>
      <c r="D1294" s="276" t="str">
        <f t="shared" ca="1" si="163"/>
        <v/>
      </c>
      <c r="E1294" s="161" t="str">
        <f t="shared" ca="1" si="164"/>
        <v/>
      </c>
      <c r="F1294" s="8" t="str">
        <f t="shared" ca="1" si="165"/>
        <v/>
      </c>
      <c r="G1294" s="1" t="str">
        <f t="shared" ca="1" si="166"/>
        <v/>
      </c>
      <c r="H1294" s="1" t="str">
        <f t="shared" ca="1" si="167"/>
        <v/>
      </c>
    </row>
    <row r="1295" spans="1:8">
      <c r="A1295" s="8" t="str">
        <f t="shared" ca="1" si="160"/>
        <v/>
      </c>
      <c r="B1295" s="8" t="str">
        <f t="shared" ca="1" si="161"/>
        <v/>
      </c>
      <c r="C1295" s="8" t="str">
        <f t="shared" ca="1" si="162"/>
        <v/>
      </c>
      <c r="D1295" s="276" t="str">
        <f t="shared" ca="1" si="163"/>
        <v/>
      </c>
      <c r="E1295" s="161" t="str">
        <f t="shared" ca="1" si="164"/>
        <v/>
      </c>
      <c r="F1295" s="8" t="str">
        <f t="shared" ca="1" si="165"/>
        <v/>
      </c>
      <c r="G1295" s="1" t="str">
        <f t="shared" ca="1" si="166"/>
        <v/>
      </c>
      <c r="H1295" s="1" t="str">
        <f t="shared" ca="1" si="167"/>
        <v/>
      </c>
    </row>
    <row r="1296" spans="1:8">
      <c r="A1296" s="8" t="str">
        <f t="shared" ca="1" si="160"/>
        <v/>
      </c>
      <c r="B1296" s="8" t="str">
        <f t="shared" ca="1" si="161"/>
        <v/>
      </c>
      <c r="C1296" s="8" t="str">
        <f t="shared" ca="1" si="162"/>
        <v/>
      </c>
      <c r="D1296" s="276" t="str">
        <f t="shared" ca="1" si="163"/>
        <v/>
      </c>
      <c r="E1296" s="161" t="str">
        <f t="shared" ca="1" si="164"/>
        <v/>
      </c>
      <c r="F1296" s="8" t="str">
        <f t="shared" ca="1" si="165"/>
        <v/>
      </c>
      <c r="G1296" s="1" t="str">
        <f t="shared" ca="1" si="166"/>
        <v/>
      </c>
      <c r="H1296" s="1" t="str">
        <f t="shared" ca="1" si="167"/>
        <v/>
      </c>
    </row>
    <row r="1297" spans="1:8">
      <c r="A1297" s="8" t="str">
        <f t="shared" ca="1" si="160"/>
        <v/>
      </c>
      <c r="B1297" s="8" t="str">
        <f t="shared" ca="1" si="161"/>
        <v/>
      </c>
      <c r="C1297" s="8" t="str">
        <f t="shared" ca="1" si="162"/>
        <v/>
      </c>
      <c r="D1297" s="276" t="str">
        <f t="shared" ca="1" si="163"/>
        <v/>
      </c>
      <c r="E1297" s="161" t="str">
        <f t="shared" ca="1" si="164"/>
        <v/>
      </c>
      <c r="F1297" s="8" t="str">
        <f t="shared" ca="1" si="165"/>
        <v/>
      </c>
      <c r="G1297" s="1" t="str">
        <f t="shared" ca="1" si="166"/>
        <v/>
      </c>
      <c r="H1297" s="1" t="str">
        <f t="shared" ca="1" si="167"/>
        <v/>
      </c>
    </row>
    <row r="1298" spans="1:8">
      <c r="A1298" s="8" t="str">
        <f t="shared" ca="1" si="160"/>
        <v/>
      </c>
      <c r="B1298" s="8" t="str">
        <f t="shared" ca="1" si="161"/>
        <v/>
      </c>
      <c r="C1298" s="8" t="str">
        <f t="shared" ca="1" si="162"/>
        <v/>
      </c>
      <c r="D1298" s="276" t="str">
        <f t="shared" ca="1" si="163"/>
        <v/>
      </c>
      <c r="E1298" s="161" t="str">
        <f t="shared" ca="1" si="164"/>
        <v/>
      </c>
      <c r="F1298" s="8" t="str">
        <f t="shared" ca="1" si="165"/>
        <v/>
      </c>
      <c r="G1298" s="1" t="str">
        <f t="shared" ca="1" si="166"/>
        <v/>
      </c>
      <c r="H1298" s="1" t="str">
        <f t="shared" ca="1" si="167"/>
        <v/>
      </c>
    </row>
    <row r="1299" spans="1:8">
      <c r="A1299" s="8" t="str">
        <f t="shared" ca="1" si="160"/>
        <v/>
      </c>
      <c r="B1299" s="8" t="str">
        <f t="shared" ca="1" si="161"/>
        <v/>
      </c>
      <c r="C1299" s="8" t="str">
        <f t="shared" ca="1" si="162"/>
        <v/>
      </c>
      <c r="D1299" s="276" t="str">
        <f t="shared" ca="1" si="163"/>
        <v/>
      </c>
      <c r="E1299" s="161" t="str">
        <f t="shared" ca="1" si="164"/>
        <v/>
      </c>
      <c r="F1299" s="8" t="str">
        <f t="shared" ca="1" si="165"/>
        <v/>
      </c>
      <c r="G1299" s="1" t="str">
        <f t="shared" ca="1" si="166"/>
        <v/>
      </c>
      <c r="H1299" s="1" t="str">
        <f t="shared" ca="1" si="167"/>
        <v/>
      </c>
    </row>
    <row r="1300" spans="1:8">
      <c r="A1300" s="8" t="str">
        <f t="shared" ca="1" si="160"/>
        <v/>
      </c>
      <c r="B1300" s="8" t="str">
        <f t="shared" ca="1" si="161"/>
        <v/>
      </c>
      <c r="C1300" s="8" t="str">
        <f t="shared" ca="1" si="162"/>
        <v/>
      </c>
      <c r="D1300" s="276" t="str">
        <f t="shared" ca="1" si="163"/>
        <v/>
      </c>
      <c r="E1300" s="161" t="str">
        <f t="shared" ca="1" si="164"/>
        <v/>
      </c>
      <c r="F1300" s="8" t="str">
        <f t="shared" ca="1" si="165"/>
        <v/>
      </c>
      <c r="G1300" s="1" t="str">
        <f t="shared" ca="1" si="166"/>
        <v/>
      </c>
      <c r="H1300" s="1" t="str">
        <f t="shared" ca="1" si="167"/>
        <v/>
      </c>
    </row>
    <row r="1301" spans="1:8">
      <c r="A1301" s="8" t="str">
        <f t="shared" ca="1" si="160"/>
        <v/>
      </c>
      <c r="B1301" s="8" t="str">
        <f t="shared" ca="1" si="161"/>
        <v/>
      </c>
      <c r="C1301" s="8" t="str">
        <f t="shared" ca="1" si="162"/>
        <v/>
      </c>
      <c r="D1301" s="276" t="str">
        <f t="shared" ca="1" si="163"/>
        <v/>
      </c>
      <c r="E1301" s="161" t="str">
        <f t="shared" ca="1" si="164"/>
        <v/>
      </c>
      <c r="F1301" s="8" t="str">
        <f t="shared" ca="1" si="165"/>
        <v/>
      </c>
      <c r="G1301" s="1" t="str">
        <f t="shared" ca="1" si="166"/>
        <v/>
      </c>
      <c r="H1301" s="1" t="str">
        <f t="shared" ca="1" si="167"/>
        <v/>
      </c>
    </row>
    <row r="1302" spans="1:8">
      <c r="A1302" s="8" t="str">
        <f t="shared" ca="1" si="160"/>
        <v/>
      </c>
      <c r="B1302" s="8" t="str">
        <f t="shared" ca="1" si="161"/>
        <v/>
      </c>
      <c r="C1302" s="8" t="str">
        <f t="shared" ca="1" si="162"/>
        <v/>
      </c>
      <c r="D1302" s="276" t="str">
        <f t="shared" ca="1" si="163"/>
        <v/>
      </c>
      <c r="E1302" s="161" t="str">
        <f t="shared" ca="1" si="164"/>
        <v/>
      </c>
      <c r="F1302" s="8" t="str">
        <f t="shared" ca="1" si="165"/>
        <v/>
      </c>
      <c r="G1302" s="1" t="str">
        <f t="shared" ca="1" si="166"/>
        <v/>
      </c>
      <c r="H1302" s="1" t="str">
        <f t="shared" ca="1" si="167"/>
        <v/>
      </c>
    </row>
    <row r="1303" spans="1:8">
      <c r="A1303" s="8" t="str">
        <f t="shared" ca="1" si="160"/>
        <v/>
      </c>
      <c r="B1303" s="8" t="str">
        <f t="shared" ca="1" si="161"/>
        <v/>
      </c>
      <c r="C1303" s="8" t="str">
        <f t="shared" ca="1" si="162"/>
        <v/>
      </c>
      <c r="D1303" s="276" t="str">
        <f t="shared" ca="1" si="163"/>
        <v/>
      </c>
      <c r="E1303" s="161" t="str">
        <f t="shared" ca="1" si="164"/>
        <v/>
      </c>
      <c r="F1303" s="8" t="str">
        <f t="shared" ca="1" si="165"/>
        <v/>
      </c>
      <c r="G1303" s="1" t="str">
        <f t="shared" ca="1" si="166"/>
        <v/>
      </c>
      <c r="H1303" s="1" t="str">
        <f t="shared" ca="1" si="167"/>
        <v/>
      </c>
    </row>
    <row r="1304" spans="1:8">
      <c r="A1304" s="8" t="str">
        <f t="shared" ca="1" si="160"/>
        <v/>
      </c>
      <c r="B1304" s="8" t="str">
        <f t="shared" ca="1" si="161"/>
        <v/>
      </c>
      <c r="C1304" s="8" t="str">
        <f t="shared" ca="1" si="162"/>
        <v/>
      </c>
      <c r="D1304" s="276" t="str">
        <f t="shared" ca="1" si="163"/>
        <v/>
      </c>
      <c r="E1304" s="161" t="str">
        <f t="shared" ca="1" si="164"/>
        <v/>
      </c>
      <c r="F1304" s="8" t="str">
        <f t="shared" ca="1" si="165"/>
        <v/>
      </c>
      <c r="G1304" s="1" t="str">
        <f t="shared" ca="1" si="166"/>
        <v/>
      </c>
      <c r="H1304" s="1" t="str">
        <f t="shared" ca="1" si="167"/>
        <v/>
      </c>
    </row>
    <row r="1305" spans="1:8">
      <c r="A1305" s="8" t="str">
        <f t="shared" ca="1" si="160"/>
        <v/>
      </c>
      <c r="B1305" s="8" t="str">
        <f t="shared" ca="1" si="161"/>
        <v/>
      </c>
      <c r="C1305" s="8" t="str">
        <f t="shared" ca="1" si="162"/>
        <v/>
      </c>
      <c r="D1305" s="276" t="str">
        <f t="shared" ca="1" si="163"/>
        <v/>
      </c>
      <c r="E1305" s="161" t="str">
        <f t="shared" ca="1" si="164"/>
        <v/>
      </c>
      <c r="F1305" s="8" t="str">
        <f t="shared" ca="1" si="165"/>
        <v/>
      </c>
      <c r="G1305" s="1" t="str">
        <f t="shared" ca="1" si="166"/>
        <v/>
      </c>
      <c r="H1305" s="1" t="str">
        <f t="shared" ca="1" si="167"/>
        <v/>
      </c>
    </row>
    <row r="1306" spans="1:8">
      <c r="A1306" s="8" t="str">
        <f t="shared" ca="1" si="160"/>
        <v/>
      </c>
      <c r="B1306" s="8" t="str">
        <f t="shared" ca="1" si="161"/>
        <v/>
      </c>
      <c r="C1306" s="8" t="str">
        <f t="shared" ca="1" si="162"/>
        <v/>
      </c>
      <c r="D1306" s="276" t="str">
        <f t="shared" ca="1" si="163"/>
        <v/>
      </c>
      <c r="E1306" s="161" t="str">
        <f t="shared" ca="1" si="164"/>
        <v/>
      </c>
      <c r="F1306" s="8" t="str">
        <f t="shared" ca="1" si="165"/>
        <v/>
      </c>
      <c r="G1306" s="1" t="str">
        <f t="shared" ca="1" si="166"/>
        <v/>
      </c>
      <c r="H1306" s="1" t="str">
        <f t="shared" ca="1" si="167"/>
        <v/>
      </c>
    </row>
    <row r="1307" spans="1:8">
      <c r="A1307" s="8" t="str">
        <f t="shared" ca="1" si="160"/>
        <v/>
      </c>
      <c r="B1307" s="8" t="str">
        <f t="shared" ca="1" si="161"/>
        <v/>
      </c>
      <c r="C1307" s="8" t="str">
        <f t="shared" ca="1" si="162"/>
        <v/>
      </c>
      <c r="D1307" s="276" t="str">
        <f t="shared" ca="1" si="163"/>
        <v/>
      </c>
      <c r="E1307" s="161" t="str">
        <f t="shared" ca="1" si="164"/>
        <v/>
      </c>
      <c r="F1307" s="8" t="str">
        <f t="shared" ca="1" si="165"/>
        <v/>
      </c>
      <c r="G1307" s="1" t="str">
        <f t="shared" ca="1" si="166"/>
        <v/>
      </c>
      <c r="H1307" s="1" t="str">
        <f t="shared" ca="1" si="167"/>
        <v/>
      </c>
    </row>
    <row r="1308" spans="1:8">
      <c r="A1308" s="8" t="str">
        <f t="shared" ca="1" si="160"/>
        <v/>
      </c>
      <c r="B1308" s="8" t="str">
        <f t="shared" ca="1" si="161"/>
        <v/>
      </c>
      <c r="C1308" s="8" t="str">
        <f t="shared" ca="1" si="162"/>
        <v/>
      </c>
      <c r="D1308" s="276" t="str">
        <f t="shared" ca="1" si="163"/>
        <v/>
      </c>
      <c r="E1308" s="161" t="str">
        <f t="shared" ca="1" si="164"/>
        <v/>
      </c>
      <c r="F1308" s="8" t="str">
        <f t="shared" ca="1" si="165"/>
        <v/>
      </c>
      <c r="G1308" s="1" t="str">
        <f t="shared" ca="1" si="166"/>
        <v/>
      </c>
      <c r="H1308" s="1" t="str">
        <f t="shared" ca="1" si="167"/>
        <v/>
      </c>
    </row>
    <row r="1309" spans="1:8">
      <c r="A1309" s="8" t="str">
        <f t="shared" ca="1" si="160"/>
        <v/>
      </c>
      <c r="B1309" s="8" t="str">
        <f t="shared" ca="1" si="161"/>
        <v/>
      </c>
      <c r="C1309" s="8" t="str">
        <f t="shared" ca="1" si="162"/>
        <v/>
      </c>
      <c r="D1309" s="276" t="str">
        <f t="shared" ca="1" si="163"/>
        <v/>
      </c>
      <c r="E1309" s="161" t="str">
        <f t="shared" ca="1" si="164"/>
        <v/>
      </c>
      <c r="F1309" s="8" t="str">
        <f t="shared" ca="1" si="165"/>
        <v/>
      </c>
      <c r="G1309" s="1" t="str">
        <f t="shared" ca="1" si="166"/>
        <v/>
      </c>
      <c r="H1309" s="1" t="str">
        <f t="shared" ca="1" si="167"/>
        <v/>
      </c>
    </row>
    <row r="1310" spans="1:8">
      <c r="A1310" s="8" t="str">
        <f t="shared" ca="1" si="160"/>
        <v/>
      </c>
      <c r="B1310" s="8" t="str">
        <f t="shared" ca="1" si="161"/>
        <v/>
      </c>
      <c r="C1310" s="8" t="str">
        <f t="shared" ca="1" si="162"/>
        <v/>
      </c>
      <c r="D1310" s="276" t="str">
        <f t="shared" ca="1" si="163"/>
        <v/>
      </c>
      <c r="E1310" s="161" t="str">
        <f t="shared" ca="1" si="164"/>
        <v/>
      </c>
      <c r="F1310" s="8" t="str">
        <f t="shared" ca="1" si="165"/>
        <v/>
      </c>
      <c r="G1310" s="1" t="str">
        <f t="shared" ca="1" si="166"/>
        <v/>
      </c>
      <c r="H1310" s="1" t="str">
        <f t="shared" ca="1" si="167"/>
        <v/>
      </c>
    </row>
    <row r="1311" spans="1:8">
      <c r="A1311" s="8" t="str">
        <f t="shared" ca="1" si="160"/>
        <v/>
      </c>
      <c r="B1311" s="8" t="str">
        <f t="shared" ca="1" si="161"/>
        <v/>
      </c>
      <c r="C1311" s="8" t="str">
        <f t="shared" ca="1" si="162"/>
        <v/>
      </c>
      <c r="D1311" s="276" t="str">
        <f t="shared" ca="1" si="163"/>
        <v/>
      </c>
      <c r="E1311" s="161" t="str">
        <f t="shared" ca="1" si="164"/>
        <v/>
      </c>
      <c r="F1311" s="8" t="str">
        <f t="shared" ca="1" si="165"/>
        <v/>
      </c>
      <c r="G1311" s="1" t="str">
        <f t="shared" ca="1" si="166"/>
        <v/>
      </c>
      <c r="H1311" s="1" t="str">
        <f t="shared" ca="1" si="167"/>
        <v/>
      </c>
    </row>
    <row r="1312" spans="1:8">
      <c r="A1312" s="8" t="str">
        <f t="shared" ca="1" si="160"/>
        <v/>
      </c>
      <c r="B1312" s="8" t="str">
        <f t="shared" ca="1" si="161"/>
        <v/>
      </c>
      <c r="C1312" s="8" t="str">
        <f t="shared" ca="1" si="162"/>
        <v/>
      </c>
      <c r="D1312" s="276" t="str">
        <f t="shared" ca="1" si="163"/>
        <v/>
      </c>
      <c r="E1312" s="161" t="str">
        <f t="shared" ca="1" si="164"/>
        <v/>
      </c>
      <c r="F1312" s="8" t="str">
        <f t="shared" ca="1" si="165"/>
        <v/>
      </c>
      <c r="G1312" s="1" t="str">
        <f t="shared" ca="1" si="166"/>
        <v/>
      </c>
      <c r="H1312" s="1" t="str">
        <f t="shared" ca="1" si="167"/>
        <v/>
      </c>
    </row>
    <row r="1313" spans="1:8">
      <c r="A1313" s="8" t="str">
        <f t="shared" ca="1" si="160"/>
        <v/>
      </c>
      <c r="B1313" s="8" t="str">
        <f t="shared" ca="1" si="161"/>
        <v/>
      </c>
      <c r="C1313" s="8" t="str">
        <f t="shared" ca="1" si="162"/>
        <v/>
      </c>
      <c r="D1313" s="276" t="str">
        <f t="shared" ca="1" si="163"/>
        <v/>
      </c>
      <c r="E1313" s="161" t="str">
        <f t="shared" ca="1" si="164"/>
        <v/>
      </c>
      <c r="F1313" s="8" t="str">
        <f t="shared" ca="1" si="165"/>
        <v/>
      </c>
      <c r="G1313" s="1" t="str">
        <f t="shared" ca="1" si="166"/>
        <v/>
      </c>
      <c r="H1313" s="1" t="str">
        <f t="shared" ca="1" si="167"/>
        <v/>
      </c>
    </row>
    <row r="1314" spans="1:8">
      <c r="A1314" s="8" t="str">
        <f t="shared" ca="1" si="160"/>
        <v/>
      </c>
      <c r="B1314" s="8" t="str">
        <f t="shared" ca="1" si="161"/>
        <v/>
      </c>
      <c r="C1314" s="8" t="str">
        <f t="shared" ca="1" si="162"/>
        <v/>
      </c>
      <c r="D1314" s="276" t="str">
        <f t="shared" ca="1" si="163"/>
        <v/>
      </c>
      <c r="E1314" s="161" t="str">
        <f t="shared" ca="1" si="164"/>
        <v/>
      </c>
      <c r="F1314" s="8" t="str">
        <f t="shared" ca="1" si="165"/>
        <v/>
      </c>
      <c r="G1314" s="1" t="str">
        <f t="shared" ca="1" si="166"/>
        <v/>
      </c>
      <c r="H1314" s="1" t="str">
        <f t="shared" ca="1" si="167"/>
        <v/>
      </c>
    </row>
    <row r="1315" spans="1:8">
      <c r="A1315" s="8" t="str">
        <f t="shared" ca="1" si="160"/>
        <v/>
      </c>
      <c r="B1315" s="8" t="str">
        <f t="shared" ca="1" si="161"/>
        <v/>
      </c>
      <c r="C1315" s="8" t="str">
        <f t="shared" ca="1" si="162"/>
        <v/>
      </c>
      <c r="D1315" s="276" t="str">
        <f t="shared" ca="1" si="163"/>
        <v/>
      </c>
      <c r="E1315" s="161" t="str">
        <f t="shared" ca="1" si="164"/>
        <v/>
      </c>
      <c r="F1315" s="8" t="str">
        <f t="shared" ca="1" si="165"/>
        <v/>
      </c>
      <c r="G1315" s="1" t="str">
        <f t="shared" ca="1" si="166"/>
        <v/>
      </c>
      <c r="H1315" s="1" t="str">
        <f t="shared" ca="1" si="167"/>
        <v/>
      </c>
    </row>
    <row r="1316" spans="1:8">
      <c r="A1316" s="8" t="str">
        <f t="shared" ca="1" si="160"/>
        <v/>
      </c>
      <c r="B1316" s="8" t="str">
        <f t="shared" ca="1" si="161"/>
        <v/>
      </c>
      <c r="C1316" s="8" t="str">
        <f t="shared" ca="1" si="162"/>
        <v/>
      </c>
      <c r="D1316" s="276" t="str">
        <f t="shared" ca="1" si="163"/>
        <v/>
      </c>
      <c r="E1316" s="161" t="str">
        <f t="shared" ca="1" si="164"/>
        <v/>
      </c>
      <c r="F1316" s="8" t="str">
        <f t="shared" ca="1" si="165"/>
        <v/>
      </c>
      <c r="G1316" s="1" t="str">
        <f t="shared" ca="1" si="166"/>
        <v/>
      </c>
      <c r="H1316" s="1" t="str">
        <f t="shared" ca="1" si="167"/>
        <v/>
      </c>
    </row>
    <row r="1317" spans="1:8">
      <c r="A1317" s="8" t="str">
        <f t="shared" ca="1" si="160"/>
        <v/>
      </c>
      <c r="B1317" s="8" t="str">
        <f t="shared" ca="1" si="161"/>
        <v/>
      </c>
      <c r="C1317" s="8" t="str">
        <f t="shared" ca="1" si="162"/>
        <v/>
      </c>
      <c r="D1317" s="276" t="str">
        <f t="shared" ca="1" si="163"/>
        <v/>
      </c>
      <c r="E1317" s="161" t="str">
        <f t="shared" ca="1" si="164"/>
        <v/>
      </c>
      <c r="F1317" s="8" t="str">
        <f t="shared" ca="1" si="165"/>
        <v/>
      </c>
      <c r="G1317" s="1" t="str">
        <f t="shared" ca="1" si="166"/>
        <v/>
      </c>
      <c r="H1317" s="1" t="str">
        <f t="shared" ca="1" si="167"/>
        <v/>
      </c>
    </row>
    <row r="1318" spans="1:8">
      <c r="A1318" s="8" t="str">
        <f t="shared" ca="1" si="160"/>
        <v/>
      </c>
      <c r="B1318" s="8" t="str">
        <f t="shared" ca="1" si="161"/>
        <v/>
      </c>
      <c r="C1318" s="8" t="str">
        <f t="shared" ca="1" si="162"/>
        <v/>
      </c>
      <c r="D1318" s="276" t="str">
        <f t="shared" ca="1" si="163"/>
        <v/>
      </c>
      <c r="E1318" s="161" t="str">
        <f t="shared" ca="1" si="164"/>
        <v/>
      </c>
      <c r="F1318" s="8" t="str">
        <f t="shared" ca="1" si="165"/>
        <v/>
      </c>
      <c r="G1318" s="1" t="str">
        <f t="shared" ca="1" si="166"/>
        <v/>
      </c>
      <c r="H1318" s="1" t="str">
        <f t="shared" ca="1" si="167"/>
        <v/>
      </c>
    </row>
    <row r="1319" spans="1:8">
      <c r="A1319" s="8" t="str">
        <f t="shared" ca="1" si="160"/>
        <v/>
      </c>
      <c r="B1319" s="8" t="str">
        <f t="shared" ca="1" si="161"/>
        <v/>
      </c>
      <c r="C1319" s="8" t="str">
        <f t="shared" ca="1" si="162"/>
        <v/>
      </c>
      <c r="D1319" s="276" t="str">
        <f t="shared" ca="1" si="163"/>
        <v/>
      </c>
      <c r="E1319" s="161" t="str">
        <f t="shared" ca="1" si="164"/>
        <v/>
      </c>
      <c r="F1319" s="8" t="str">
        <f t="shared" ca="1" si="165"/>
        <v/>
      </c>
      <c r="G1319" s="1" t="str">
        <f t="shared" ca="1" si="166"/>
        <v/>
      </c>
      <c r="H1319" s="1" t="str">
        <f t="shared" ca="1" si="167"/>
        <v/>
      </c>
    </row>
    <row r="1320" spans="1:8">
      <c r="A1320" s="8" t="str">
        <f t="shared" ca="1" si="160"/>
        <v/>
      </c>
      <c r="B1320" s="8" t="str">
        <f t="shared" ca="1" si="161"/>
        <v/>
      </c>
      <c r="C1320" s="8" t="str">
        <f t="shared" ca="1" si="162"/>
        <v/>
      </c>
      <c r="D1320" s="276" t="str">
        <f t="shared" ca="1" si="163"/>
        <v/>
      </c>
      <c r="E1320" s="161" t="str">
        <f t="shared" ca="1" si="164"/>
        <v/>
      </c>
      <c r="F1320" s="8" t="str">
        <f t="shared" ca="1" si="165"/>
        <v/>
      </c>
      <c r="G1320" s="1" t="str">
        <f t="shared" ca="1" si="166"/>
        <v/>
      </c>
      <c r="H1320" s="1" t="str">
        <f t="shared" ca="1" si="167"/>
        <v/>
      </c>
    </row>
    <row r="1321" spans="1:8">
      <c r="A1321" s="8" t="str">
        <f t="shared" ca="1" si="160"/>
        <v/>
      </c>
      <c r="B1321" s="8" t="str">
        <f t="shared" ca="1" si="161"/>
        <v/>
      </c>
      <c r="C1321" s="8" t="str">
        <f t="shared" ca="1" si="162"/>
        <v/>
      </c>
      <c r="D1321" s="276" t="str">
        <f t="shared" ca="1" si="163"/>
        <v/>
      </c>
      <c r="E1321" s="161" t="str">
        <f t="shared" ca="1" si="164"/>
        <v/>
      </c>
      <c r="F1321" s="8" t="str">
        <f t="shared" ca="1" si="165"/>
        <v/>
      </c>
      <c r="G1321" s="1" t="str">
        <f t="shared" ca="1" si="166"/>
        <v/>
      </c>
      <c r="H1321" s="1" t="str">
        <f t="shared" ca="1" si="167"/>
        <v/>
      </c>
    </row>
    <row r="1322" spans="1:8">
      <c r="A1322" s="8" t="str">
        <f t="shared" ca="1" si="160"/>
        <v/>
      </c>
      <c r="B1322" s="8" t="str">
        <f t="shared" ca="1" si="161"/>
        <v/>
      </c>
      <c r="C1322" s="8" t="str">
        <f t="shared" ca="1" si="162"/>
        <v/>
      </c>
      <c r="D1322" s="276" t="str">
        <f t="shared" ca="1" si="163"/>
        <v/>
      </c>
      <c r="E1322" s="161" t="str">
        <f t="shared" ca="1" si="164"/>
        <v/>
      </c>
      <c r="F1322" s="8" t="str">
        <f t="shared" ca="1" si="165"/>
        <v/>
      </c>
      <c r="G1322" s="1" t="str">
        <f t="shared" ca="1" si="166"/>
        <v/>
      </c>
      <c r="H1322" s="1" t="str">
        <f t="shared" ca="1" si="167"/>
        <v/>
      </c>
    </row>
    <row r="1323" spans="1:8">
      <c r="A1323" s="8" t="str">
        <f t="shared" ca="1" si="160"/>
        <v/>
      </c>
      <c r="B1323" s="8" t="str">
        <f t="shared" ca="1" si="161"/>
        <v/>
      </c>
      <c r="C1323" s="8" t="str">
        <f t="shared" ca="1" si="162"/>
        <v/>
      </c>
      <c r="D1323" s="276" t="str">
        <f t="shared" ca="1" si="163"/>
        <v/>
      </c>
      <c r="E1323" s="161" t="str">
        <f t="shared" ca="1" si="164"/>
        <v/>
      </c>
      <c r="F1323" s="8" t="str">
        <f t="shared" ca="1" si="165"/>
        <v/>
      </c>
      <c r="G1323" s="1" t="str">
        <f t="shared" ca="1" si="166"/>
        <v/>
      </c>
      <c r="H1323" s="1" t="str">
        <f t="shared" ca="1" si="167"/>
        <v/>
      </c>
    </row>
    <row r="1324" spans="1:8">
      <c r="A1324" s="8" t="str">
        <f t="shared" ca="1" si="160"/>
        <v/>
      </c>
      <c r="B1324" s="8" t="str">
        <f t="shared" ca="1" si="161"/>
        <v/>
      </c>
      <c r="C1324" s="8" t="str">
        <f t="shared" ca="1" si="162"/>
        <v/>
      </c>
      <c r="D1324" s="276" t="str">
        <f t="shared" ca="1" si="163"/>
        <v/>
      </c>
      <c r="E1324" s="161" t="str">
        <f t="shared" ca="1" si="164"/>
        <v/>
      </c>
      <c r="F1324" s="8" t="str">
        <f t="shared" ca="1" si="165"/>
        <v/>
      </c>
      <c r="G1324" s="1" t="str">
        <f t="shared" ca="1" si="166"/>
        <v/>
      </c>
      <c r="H1324" s="1" t="str">
        <f t="shared" ca="1" si="167"/>
        <v/>
      </c>
    </row>
    <row r="1325" spans="1:8">
      <c r="A1325" s="8" t="str">
        <f t="shared" ca="1" si="160"/>
        <v/>
      </c>
      <c r="B1325" s="8" t="str">
        <f t="shared" ca="1" si="161"/>
        <v/>
      </c>
      <c r="C1325" s="8" t="str">
        <f t="shared" ca="1" si="162"/>
        <v/>
      </c>
      <c r="D1325" s="276" t="str">
        <f t="shared" ca="1" si="163"/>
        <v/>
      </c>
      <c r="E1325" s="161" t="str">
        <f t="shared" ca="1" si="164"/>
        <v/>
      </c>
      <c r="F1325" s="8" t="str">
        <f t="shared" ca="1" si="165"/>
        <v/>
      </c>
      <c r="G1325" s="1" t="str">
        <f t="shared" ca="1" si="166"/>
        <v/>
      </c>
      <c r="H1325" s="1" t="str">
        <f t="shared" ca="1" si="167"/>
        <v/>
      </c>
    </row>
    <row r="1326" spans="1:8">
      <c r="A1326" s="8" t="str">
        <f t="shared" ca="1" si="160"/>
        <v/>
      </c>
      <c r="B1326" s="8" t="str">
        <f t="shared" ca="1" si="161"/>
        <v/>
      </c>
      <c r="C1326" s="8" t="str">
        <f t="shared" ca="1" si="162"/>
        <v/>
      </c>
      <c r="D1326" s="276" t="str">
        <f t="shared" ca="1" si="163"/>
        <v/>
      </c>
      <c r="E1326" s="161" t="str">
        <f t="shared" ca="1" si="164"/>
        <v/>
      </c>
      <c r="F1326" s="8" t="str">
        <f t="shared" ca="1" si="165"/>
        <v/>
      </c>
      <c r="G1326" s="1" t="str">
        <f t="shared" ca="1" si="166"/>
        <v/>
      </c>
      <c r="H1326" s="1" t="str">
        <f t="shared" ca="1" si="167"/>
        <v/>
      </c>
    </row>
    <row r="1327" spans="1:8">
      <c r="A1327" s="8" t="str">
        <f t="shared" ca="1" si="160"/>
        <v/>
      </c>
      <c r="B1327" s="8" t="str">
        <f t="shared" ca="1" si="161"/>
        <v/>
      </c>
      <c r="C1327" s="8" t="str">
        <f t="shared" ca="1" si="162"/>
        <v/>
      </c>
      <c r="D1327" s="276" t="str">
        <f t="shared" ca="1" si="163"/>
        <v/>
      </c>
      <c r="E1327" s="161" t="str">
        <f t="shared" ca="1" si="164"/>
        <v/>
      </c>
      <c r="F1327" s="8" t="str">
        <f t="shared" ca="1" si="165"/>
        <v/>
      </c>
      <c r="G1327" s="1" t="str">
        <f t="shared" ca="1" si="166"/>
        <v/>
      </c>
      <c r="H1327" s="1" t="str">
        <f t="shared" ca="1" si="167"/>
        <v/>
      </c>
    </row>
    <row r="1328" spans="1:8">
      <c r="A1328" s="8" t="str">
        <f t="shared" ca="1" si="160"/>
        <v/>
      </c>
      <c r="B1328" s="8" t="str">
        <f t="shared" ca="1" si="161"/>
        <v/>
      </c>
      <c r="C1328" s="8" t="str">
        <f t="shared" ca="1" si="162"/>
        <v/>
      </c>
      <c r="D1328" s="276" t="str">
        <f t="shared" ca="1" si="163"/>
        <v/>
      </c>
      <c r="E1328" s="161" t="str">
        <f t="shared" ca="1" si="164"/>
        <v/>
      </c>
      <c r="F1328" s="8" t="str">
        <f t="shared" ca="1" si="165"/>
        <v/>
      </c>
      <c r="G1328" s="1" t="str">
        <f t="shared" ca="1" si="166"/>
        <v/>
      </c>
      <c r="H1328" s="1" t="str">
        <f t="shared" ca="1" si="167"/>
        <v/>
      </c>
    </row>
    <row r="1329" spans="1:8">
      <c r="A1329" s="8" t="str">
        <f t="shared" ca="1" si="160"/>
        <v/>
      </c>
      <c r="B1329" s="8" t="str">
        <f t="shared" ca="1" si="161"/>
        <v/>
      </c>
      <c r="C1329" s="8" t="str">
        <f t="shared" ca="1" si="162"/>
        <v/>
      </c>
      <c r="D1329" s="276" t="str">
        <f t="shared" ca="1" si="163"/>
        <v/>
      </c>
      <c r="E1329" s="161" t="str">
        <f t="shared" ca="1" si="164"/>
        <v/>
      </c>
      <c r="F1329" s="8" t="str">
        <f t="shared" ca="1" si="165"/>
        <v/>
      </c>
      <c r="G1329" s="1" t="str">
        <f t="shared" ca="1" si="166"/>
        <v/>
      </c>
      <c r="H1329" s="1" t="str">
        <f t="shared" ca="1" si="167"/>
        <v/>
      </c>
    </row>
    <row r="1330" spans="1:8">
      <c r="A1330" s="8" t="str">
        <f t="shared" ca="1" si="160"/>
        <v/>
      </c>
      <c r="B1330" s="8" t="str">
        <f t="shared" ca="1" si="161"/>
        <v/>
      </c>
      <c r="C1330" s="8" t="str">
        <f t="shared" ca="1" si="162"/>
        <v/>
      </c>
      <c r="D1330" s="276" t="str">
        <f t="shared" ca="1" si="163"/>
        <v/>
      </c>
      <c r="E1330" s="161" t="str">
        <f t="shared" ca="1" si="164"/>
        <v/>
      </c>
      <c r="F1330" s="8" t="str">
        <f t="shared" ca="1" si="165"/>
        <v/>
      </c>
      <c r="G1330" s="1" t="str">
        <f t="shared" ca="1" si="166"/>
        <v/>
      </c>
      <c r="H1330" s="1" t="str">
        <f t="shared" ca="1" si="167"/>
        <v/>
      </c>
    </row>
    <row r="1331" spans="1:8">
      <c r="A1331" s="8" t="str">
        <f t="shared" ca="1" si="160"/>
        <v/>
      </c>
      <c r="B1331" s="8" t="str">
        <f t="shared" ca="1" si="161"/>
        <v/>
      </c>
      <c r="C1331" s="8" t="str">
        <f t="shared" ca="1" si="162"/>
        <v/>
      </c>
      <c r="D1331" s="276" t="str">
        <f t="shared" ca="1" si="163"/>
        <v/>
      </c>
      <c r="E1331" s="161" t="str">
        <f t="shared" ca="1" si="164"/>
        <v/>
      </c>
      <c r="F1331" s="8" t="str">
        <f t="shared" ca="1" si="165"/>
        <v/>
      </c>
      <c r="G1331" s="1" t="str">
        <f t="shared" ca="1" si="166"/>
        <v/>
      </c>
      <c r="H1331" s="1" t="str">
        <f t="shared" ca="1" si="167"/>
        <v/>
      </c>
    </row>
    <row r="1332" spans="1:8">
      <c r="A1332" s="8" t="str">
        <f t="shared" ca="1" si="160"/>
        <v/>
      </c>
      <c r="B1332" s="8" t="str">
        <f t="shared" ca="1" si="161"/>
        <v/>
      </c>
      <c r="C1332" s="8" t="str">
        <f t="shared" ca="1" si="162"/>
        <v/>
      </c>
      <c r="D1332" s="276" t="str">
        <f t="shared" ca="1" si="163"/>
        <v/>
      </c>
      <c r="E1332" s="161" t="str">
        <f t="shared" ca="1" si="164"/>
        <v/>
      </c>
      <c r="F1332" s="8" t="str">
        <f t="shared" ca="1" si="165"/>
        <v/>
      </c>
      <c r="G1332" s="1" t="str">
        <f t="shared" ca="1" si="166"/>
        <v/>
      </c>
      <c r="H1332" s="1" t="str">
        <f t="shared" ca="1" si="167"/>
        <v/>
      </c>
    </row>
    <row r="1333" spans="1:8">
      <c r="A1333" s="8" t="str">
        <f t="shared" ca="1" si="160"/>
        <v/>
      </c>
      <c r="B1333" s="8" t="str">
        <f t="shared" ca="1" si="161"/>
        <v/>
      </c>
      <c r="C1333" s="8" t="str">
        <f t="shared" ca="1" si="162"/>
        <v/>
      </c>
      <c r="D1333" s="276" t="str">
        <f t="shared" ca="1" si="163"/>
        <v/>
      </c>
      <c r="E1333" s="161" t="str">
        <f t="shared" ca="1" si="164"/>
        <v/>
      </c>
      <c r="F1333" s="8" t="str">
        <f t="shared" ca="1" si="165"/>
        <v/>
      </c>
      <c r="G1333" s="1" t="str">
        <f t="shared" ca="1" si="166"/>
        <v/>
      </c>
      <c r="H1333" s="1" t="str">
        <f t="shared" ca="1" si="167"/>
        <v/>
      </c>
    </row>
    <row r="1334" spans="1:8">
      <c r="A1334" s="8" t="str">
        <f t="shared" ca="1" si="160"/>
        <v/>
      </c>
      <c r="B1334" s="8" t="str">
        <f t="shared" ca="1" si="161"/>
        <v/>
      </c>
      <c r="C1334" s="8" t="str">
        <f t="shared" ca="1" si="162"/>
        <v/>
      </c>
      <c r="D1334" s="276" t="str">
        <f t="shared" ca="1" si="163"/>
        <v/>
      </c>
      <c r="E1334" s="161" t="str">
        <f t="shared" ca="1" si="164"/>
        <v/>
      </c>
      <c r="F1334" s="8" t="str">
        <f t="shared" ca="1" si="165"/>
        <v/>
      </c>
      <c r="G1334" s="1" t="str">
        <f t="shared" ca="1" si="166"/>
        <v/>
      </c>
      <c r="H1334" s="1" t="str">
        <f t="shared" ca="1" si="167"/>
        <v/>
      </c>
    </row>
    <row r="1335" spans="1:8">
      <c r="A1335" s="8" t="str">
        <f t="shared" ca="1" si="160"/>
        <v/>
      </c>
      <c r="B1335" s="8" t="str">
        <f t="shared" ca="1" si="161"/>
        <v/>
      </c>
      <c r="C1335" s="8" t="str">
        <f t="shared" ca="1" si="162"/>
        <v/>
      </c>
      <c r="D1335" s="276" t="str">
        <f t="shared" ca="1" si="163"/>
        <v/>
      </c>
      <c r="E1335" s="161" t="str">
        <f t="shared" ca="1" si="164"/>
        <v/>
      </c>
      <c r="F1335" s="8" t="str">
        <f t="shared" ca="1" si="165"/>
        <v/>
      </c>
      <c r="G1335" s="1" t="str">
        <f t="shared" ca="1" si="166"/>
        <v/>
      </c>
      <c r="H1335" s="1" t="str">
        <f t="shared" ca="1" si="167"/>
        <v/>
      </c>
    </row>
    <row r="1336" spans="1:8">
      <c r="A1336" s="8" t="str">
        <f t="shared" ca="1" si="160"/>
        <v/>
      </c>
      <c r="B1336" s="8" t="str">
        <f t="shared" ca="1" si="161"/>
        <v/>
      </c>
      <c r="C1336" s="8" t="str">
        <f t="shared" ca="1" si="162"/>
        <v/>
      </c>
      <c r="D1336" s="276" t="str">
        <f t="shared" ca="1" si="163"/>
        <v/>
      </c>
      <c r="E1336" s="161" t="str">
        <f t="shared" ca="1" si="164"/>
        <v/>
      </c>
      <c r="F1336" s="8" t="str">
        <f t="shared" ca="1" si="165"/>
        <v/>
      </c>
      <c r="G1336" s="1" t="str">
        <f t="shared" ca="1" si="166"/>
        <v/>
      </c>
      <c r="H1336" s="1" t="str">
        <f t="shared" ca="1" si="167"/>
        <v/>
      </c>
    </row>
    <row r="1337" spans="1:8">
      <c r="A1337" s="8" t="str">
        <f t="shared" ca="1" si="160"/>
        <v/>
      </c>
      <c r="B1337" s="8" t="str">
        <f t="shared" ca="1" si="161"/>
        <v/>
      </c>
      <c r="C1337" s="8" t="str">
        <f t="shared" ca="1" si="162"/>
        <v/>
      </c>
      <c r="D1337" s="276" t="str">
        <f t="shared" ca="1" si="163"/>
        <v/>
      </c>
      <c r="E1337" s="161" t="str">
        <f t="shared" ca="1" si="164"/>
        <v/>
      </c>
      <c r="F1337" s="8" t="str">
        <f t="shared" ca="1" si="165"/>
        <v/>
      </c>
      <c r="G1337" s="1" t="str">
        <f t="shared" ca="1" si="166"/>
        <v/>
      </c>
      <c r="H1337" s="1" t="str">
        <f t="shared" ca="1" si="167"/>
        <v/>
      </c>
    </row>
    <row r="1338" spans="1:8">
      <c r="A1338" s="8" t="str">
        <f t="shared" ca="1" si="160"/>
        <v/>
      </c>
      <c r="B1338" s="8" t="str">
        <f t="shared" ca="1" si="161"/>
        <v/>
      </c>
      <c r="C1338" s="8" t="str">
        <f t="shared" ca="1" si="162"/>
        <v/>
      </c>
      <c r="D1338" s="276" t="str">
        <f t="shared" ca="1" si="163"/>
        <v/>
      </c>
      <c r="E1338" s="161" t="str">
        <f t="shared" ca="1" si="164"/>
        <v/>
      </c>
      <c r="F1338" s="8" t="str">
        <f t="shared" ca="1" si="165"/>
        <v/>
      </c>
      <c r="G1338" s="1" t="str">
        <f t="shared" ca="1" si="166"/>
        <v/>
      </c>
      <c r="H1338" s="1" t="str">
        <f t="shared" ca="1" si="167"/>
        <v/>
      </c>
    </row>
    <row r="1339" spans="1:8">
      <c r="A1339" s="8" t="str">
        <f t="shared" ca="1" si="160"/>
        <v/>
      </c>
      <c r="B1339" s="8" t="str">
        <f t="shared" ca="1" si="161"/>
        <v/>
      </c>
      <c r="C1339" s="8" t="str">
        <f t="shared" ca="1" si="162"/>
        <v/>
      </c>
      <c r="D1339" s="276" t="str">
        <f t="shared" ca="1" si="163"/>
        <v/>
      </c>
      <c r="E1339" s="161" t="str">
        <f t="shared" ca="1" si="164"/>
        <v/>
      </c>
      <c r="F1339" s="8" t="str">
        <f t="shared" ca="1" si="165"/>
        <v/>
      </c>
      <c r="G1339" s="1" t="str">
        <f t="shared" ca="1" si="166"/>
        <v/>
      </c>
      <c r="H1339" s="1" t="str">
        <f t="shared" ca="1" si="167"/>
        <v/>
      </c>
    </row>
    <row r="1340" spans="1:8">
      <c r="A1340" s="8" t="str">
        <f t="shared" ca="1" si="160"/>
        <v/>
      </c>
      <c r="B1340" s="8" t="str">
        <f t="shared" ca="1" si="161"/>
        <v/>
      </c>
      <c r="C1340" s="8" t="str">
        <f t="shared" ca="1" si="162"/>
        <v/>
      </c>
      <c r="D1340" s="276" t="str">
        <f t="shared" ca="1" si="163"/>
        <v/>
      </c>
      <c r="E1340" s="161" t="str">
        <f t="shared" ca="1" si="164"/>
        <v/>
      </c>
      <c r="F1340" s="8" t="str">
        <f t="shared" ca="1" si="165"/>
        <v/>
      </c>
      <c r="G1340" s="1" t="str">
        <f t="shared" ca="1" si="166"/>
        <v/>
      </c>
      <c r="H1340" s="1" t="str">
        <f t="shared" ca="1" si="167"/>
        <v/>
      </c>
    </row>
    <row r="1341" spans="1:8">
      <c r="A1341" s="8" t="str">
        <f t="shared" ca="1" si="160"/>
        <v/>
      </c>
      <c r="B1341" s="8" t="str">
        <f t="shared" ca="1" si="161"/>
        <v/>
      </c>
      <c r="C1341" s="8" t="str">
        <f t="shared" ca="1" si="162"/>
        <v/>
      </c>
      <c r="D1341" s="276" t="str">
        <f t="shared" ca="1" si="163"/>
        <v/>
      </c>
      <c r="E1341" s="161" t="str">
        <f t="shared" ca="1" si="164"/>
        <v/>
      </c>
      <c r="F1341" s="8" t="str">
        <f t="shared" ca="1" si="165"/>
        <v/>
      </c>
      <c r="G1341" s="1" t="str">
        <f t="shared" ca="1" si="166"/>
        <v/>
      </c>
      <c r="H1341" s="1" t="str">
        <f t="shared" ca="1" si="167"/>
        <v/>
      </c>
    </row>
    <row r="1342" spans="1:8">
      <c r="A1342" s="8" t="str">
        <f t="shared" ca="1" si="160"/>
        <v/>
      </c>
      <c r="B1342" s="8" t="str">
        <f t="shared" ca="1" si="161"/>
        <v/>
      </c>
      <c r="C1342" s="8" t="str">
        <f t="shared" ca="1" si="162"/>
        <v/>
      </c>
      <c r="D1342" s="276" t="str">
        <f t="shared" ca="1" si="163"/>
        <v/>
      </c>
      <c r="E1342" s="161" t="str">
        <f t="shared" ca="1" si="164"/>
        <v/>
      </c>
      <c r="F1342" s="8" t="str">
        <f t="shared" ca="1" si="165"/>
        <v/>
      </c>
      <c r="G1342" s="1" t="str">
        <f t="shared" ca="1" si="166"/>
        <v/>
      </c>
      <c r="H1342" s="1" t="str">
        <f t="shared" ca="1" si="167"/>
        <v/>
      </c>
    </row>
    <row r="1343" spans="1:8">
      <c r="A1343" s="8" t="str">
        <f t="shared" ca="1" si="160"/>
        <v/>
      </c>
      <c r="B1343" s="8" t="str">
        <f t="shared" ca="1" si="161"/>
        <v/>
      </c>
      <c r="C1343" s="8" t="str">
        <f t="shared" ca="1" si="162"/>
        <v/>
      </c>
      <c r="D1343" s="276" t="str">
        <f t="shared" ca="1" si="163"/>
        <v/>
      </c>
      <c r="E1343" s="161" t="str">
        <f t="shared" ca="1" si="164"/>
        <v/>
      </c>
      <c r="F1343" s="8" t="str">
        <f t="shared" ca="1" si="165"/>
        <v/>
      </c>
      <c r="G1343" s="1" t="str">
        <f t="shared" ca="1" si="166"/>
        <v/>
      </c>
      <c r="H1343" s="1" t="str">
        <f t="shared" ca="1" si="167"/>
        <v/>
      </c>
    </row>
    <row r="1344" spans="1:8">
      <c r="A1344" s="8" t="str">
        <f t="shared" ca="1" si="160"/>
        <v/>
      </c>
      <c r="B1344" s="8" t="str">
        <f t="shared" ca="1" si="161"/>
        <v/>
      </c>
      <c r="C1344" s="8" t="str">
        <f t="shared" ca="1" si="162"/>
        <v/>
      </c>
      <c r="D1344" s="276" t="str">
        <f t="shared" ca="1" si="163"/>
        <v/>
      </c>
      <c r="E1344" s="161" t="str">
        <f t="shared" ca="1" si="164"/>
        <v/>
      </c>
      <c r="F1344" s="8" t="str">
        <f t="shared" ca="1" si="165"/>
        <v/>
      </c>
      <c r="G1344" s="1" t="str">
        <f t="shared" ca="1" si="166"/>
        <v/>
      </c>
      <c r="H1344" s="1" t="str">
        <f t="shared" ca="1" si="167"/>
        <v/>
      </c>
    </row>
    <row r="1345" spans="1:8">
      <c r="A1345" s="8" t="str">
        <f t="shared" ca="1" si="160"/>
        <v/>
      </c>
      <c r="B1345" s="8" t="str">
        <f t="shared" ca="1" si="161"/>
        <v/>
      </c>
      <c r="C1345" s="8" t="str">
        <f t="shared" ca="1" si="162"/>
        <v/>
      </c>
      <c r="D1345" s="276" t="str">
        <f t="shared" ca="1" si="163"/>
        <v/>
      </c>
      <c r="E1345" s="161" t="str">
        <f t="shared" ca="1" si="164"/>
        <v/>
      </c>
      <c r="F1345" s="8" t="str">
        <f t="shared" ca="1" si="165"/>
        <v/>
      </c>
      <c r="G1345" s="1" t="str">
        <f t="shared" ca="1" si="166"/>
        <v/>
      </c>
      <c r="H1345" s="1" t="str">
        <f t="shared" ca="1" si="167"/>
        <v/>
      </c>
    </row>
    <row r="1346" spans="1:8">
      <c r="A1346" s="8" t="str">
        <f t="shared" ca="1" si="160"/>
        <v/>
      </c>
      <c r="B1346" s="8" t="str">
        <f t="shared" ca="1" si="161"/>
        <v/>
      </c>
      <c r="C1346" s="8" t="str">
        <f t="shared" ca="1" si="162"/>
        <v/>
      </c>
      <c r="D1346" s="276" t="str">
        <f t="shared" ca="1" si="163"/>
        <v/>
      </c>
      <c r="E1346" s="161" t="str">
        <f t="shared" ca="1" si="164"/>
        <v/>
      </c>
      <c r="F1346" s="8" t="str">
        <f t="shared" ca="1" si="165"/>
        <v/>
      </c>
      <c r="G1346" s="1" t="str">
        <f t="shared" ca="1" si="166"/>
        <v/>
      </c>
      <c r="H1346" s="1" t="str">
        <f t="shared" ca="1" si="167"/>
        <v/>
      </c>
    </row>
    <row r="1347" spans="1:8">
      <c r="A1347" s="8" t="str">
        <f t="shared" ca="1" si="160"/>
        <v/>
      </c>
      <c r="B1347" s="8" t="str">
        <f t="shared" ca="1" si="161"/>
        <v/>
      </c>
      <c r="C1347" s="8" t="str">
        <f t="shared" ca="1" si="162"/>
        <v/>
      </c>
      <c r="D1347" s="276" t="str">
        <f t="shared" ca="1" si="163"/>
        <v/>
      </c>
      <c r="E1347" s="161" t="str">
        <f t="shared" ca="1" si="164"/>
        <v/>
      </c>
      <c r="F1347" s="8" t="str">
        <f t="shared" ca="1" si="165"/>
        <v/>
      </c>
      <c r="G1347" s="1" t="str">
        <f t="shared" ca="1" si="166"/>
        <v/>
      </c>
      <c r="H1347" s="1" t="str">
        <f t="shared" ca="1" si="167"/>
        <v/>
      </c>
    </row>
    <row r="1348" spans="1:8">
      <c r="A1348" s="8" t="str">
        <f t="shared" ca="1" si="160"/>
        <v/>
      </c>
      <c r="B1348" s="8" t="str">
        <f t="shared" ca="1" si="161"/>
        <v/>
      </c>
      <c r="C1348" s="8" t="str">
        <f t="shared" ca="1" si="162"/>
        <v/>
      </c>
      <c r="D1348" s="276" t="str">
        <f t="shared" ca="1" si="163"/>
        <v/>
      </c>
      <c r="E1348" s="161" t="str">
        <f t="shared" ca="1" si="164"/>
        <v/>
      </c>
      <c r="F1348" s="8" t="str">
        <f t="shared" ca="1" si="165"/>
        <v/>
      </c>
      <c r="G1348" s="1" t="str">
        <f t="shared" ca="1" si="166"/>
        <v/>
      </c>
      <c r="H1348" s="1" t="str">
        <f t="shared" ca="1" si="167"/>
        <v/>
      </c>
    </row>
    <row r="1349" spans="1:8">
      <c r="A1349" s="8" t="str">
        <f t="shared" ca="1" si="160"/>
        <v/>
      </c>
      <c r="B1349" s="8" t="str">
        <f t="shared" ca="1" si="161"/>
        <v/>
      </c>
      <c r="C1349" s="8" t="str">
        <f t="shared" ca="1" si="162"/>
        <v/>
      </c>
      <c r="D1349" s="276" t="str">
        <f t="shared" ca="1" si="163"/>
        <v/>
      </c>
      <c r="E1349" s="161" t="str">
        <f t="shared" ca="1" si="164"/>
        <v/>
      </c>
      <c r="F1349" s="8" t="str">
        <f t="shared" ca="1" si="165"/>
        <v/>
      </c>
      <c r="G1349" s="1" t="str">
        <f t="shared" ca="1" si="166"/>
        <v/>
      </c>
      <c r="H1349" s="1" t="str">
        <f t="shared" ca="1" si="167"/>
        <v/>
      </c>
    </row>
    <row r="1350" spans="1:8">
      <c r="A1350" s="8" t="str">
        <f t="shared" ca="1" si="160"/>
        <v/>
      </c>
      <c r="B1350" s="8" t="str">
        <f t="shared" ca="1" si="161"/>
        <v/>
      </c>
      <c r="C1350" s="8" t="str">
        <f t="shared" ca="1" si="162"/>
        <v/>
      </c>
      <c r="D1350" s="276" t="str">
        <f t="shared" ca="1" si="163"/>
        <v/>
      </c>
      <c r="E1350" s="161" t="str">
        <f t="shared" ca="1" si="164"/>
        <v/>
      </c>
      <c r="F1350" s="8" t="str">
        <f t="shared" ca="1" si="165"/>
        <v/>
      </c>
      <c r="G1350" s="1" t="str">
        <f t="shared" ca="1" si="166"/>
        <v/>
      </c>
      <c r="H1350" s="1" t="str">
        <f t="shared" ca="1" si="167"/>
        <v/>
      </c>
    </row>
    <row r="1351" spans="1:8">
      <c r="A1351" s="8" t="str">
        <f t="shared" ca="1" si="160"/>
        <v/>
      </c>
      <c r="B1351" s="8" t="str">
        <f t="shared" ca="1" si="161"/>
        <v/>
      </c>
      <c r="C1351" s="8" t="str">
        <f t="shared" ca="1" si="162"/>
        <v/>
      </c>
      <c r="D1351" s="276" t="str">
        <f t="shared" ca="1" si="163"/>
        <v/>
      </c>
      <c r="E1351" s="161" t="str">
        <f t="shared" ca="1" si="164"/>
        <v/>
      </c>
      <c r="F1351" s="8" t="str">
        <f t="shared" ca="1" si="165"/>
        <v/>
      </c>
      <c r="G1351" s="1" t="str">
        <f t="shared" ca="1" si="166"/>
        <v/>
      </c>
      <c r="H1351" s="1" t="str">
        <f t="shared" ca="1" si="167"/>
        <v/>
      </c>
    </row>
    <row r="1352" spans="1:8">
      <c r="A1352" s="8" t="str">
        <f t="shared" ref="A1352:A1415" ca="1" si="168">IFERROR(INDIRECT("'Прайс-лист общий'!A"&amp;$G1352,TRUE),"")</f>
        <v/>
      </c>
      <c r="B1352" s="8" t="str">
        <f t="shared" ref="B1352:B1415" ca="1" si="169">IFERROR(INDIRECT("'Прайс-лист общий'!B"&amp;$G1352,TRUE),"")</f>
        <v/>
      </c>
      <c r="C1352" s="8" t="str">
        <f t="shared" ref="C1352:C1415" ca="1" si="170">IFERROR(INDIRECT("'Прайс-лист общий'!p"&amp;$G1352,TRUE),"")</f>
        <v/>
      </c>
      <c r="D1352" s="276" t="str">
        <f t="shared" ref="D1352:D1415" ca="1" si="171">IFERROR(INDIRECT("'Прайс-лист общий'!q"&amp;$G1352,TRUE),"")</f>
        <v/>
      </c>
      <c r="E1352" s="161" t="str">
        <f t="shared" ref="E1352:E1415" ca="1" si="172">IFERROR(INDIRECT("'Прайс-лист общий'!r"&amp;$G1352,TRUE),"")</f>
        <v/>
      </c>
      <c r="F1352" s="8" t="str">
        <f t="shared" ref="F1352:F1415" ca="1" si="173">IFERROR(INDIRECT("'Прайс-лист общий'!f"&amp;$G1352,TRUE)*D1352,"")</f>
        <v/>
      </c>
      <c r="G1352" s="1" t="str">
        <f t="shared" ref="G1352:G1415" ca="1" si="174">IFERROR(SMALL(H:H,ROW(H1346)),"")</f>
        <v/>
      </c>
      <c r="H1352" s="1" t="str">
        <f t="shared" ref="H1352:H1415" ca="1" si="175">IF(INDIRECT("'Прайс-лист общий'!q"&amp;ROW(H1353),TRUE)&gt;0,ROW(H1353),"")</f>
        <v/>
      </c>
    </row>
    <row r="1353" spans="1:8">
      <c r="A1353" s="8" t="str">
        <f t="shared" ca="1" si="168"/>
        <v/>
      </c>
      <c r="B1353" s="8" t="str">
        <f t="shared" ca="1" si="169"/>
        <v/>
      </c>
      <c r="C1353" s="8" t="str">
        <f t="shared" ca="1" si="170"/>
        <v/>
      </c>
      <c r="D1353" s="276" t="str">
        <f t="shared" ca="1" si="171"/>
        <v/>
      </c>
      <c r="E1353" s="161" t="str">
        <f t="shared" ca="1" si="172"/>
        <v/>
      </c>
      <c r="F1353" s="8" t="str">
        <f t="shared" ca="1" si="173"/>
        <v/>
      </c>
      <c r="G1353" s="1" t="str">
        <f t="shared" ca="1" si="174"/>
        <v/>
      </c>
      <c r="H1353" s="1" t="str">
        <f t="shared" ca="1" si="175"/>
        <v/>
      </c>
    </row>
    <row r="1354" spans="1:8">
      <c r="A1354" s="8" t="str">
        <f t="shared" ca="1" si="168"/>
        <v/>
      </c>
      <c r="B1354" s="8" t="str">
        <f t="shared" ca="1" si="169"/>
        <v/>
      </c>
      <c r="C1354" s="8" t="str">
        <f t="shared" ca="1" si="170"/>
        <v/>
      </c>
      <c r="D1354" s="276" t="str">
        <f t="shared" ca="1" si="171"/>
        <v/>
      </c>
      <c r="E1354" s="161" t="str">
        <f t="shared" ca="1" si="172"/>
        <v/>
      </c>
      <c r="F1354" s="8" t="str">
        <f t="shared" ca="1" si="173"/>
        <v/>
      </c>
      <c r="G1354" s="1" t="str">
        <f t="shared" ca="1" si="174"/>
        <v/>
      </c>
      <c r="H1354" s="1" t="str">
        <f t="shared" ca="1" si="175"/>
        <v/>
      </c>
    </row>
    <row r="1355" spans="1:8">
      <c r="A1355" s="8" t="str">
        <f t="shared" ca="1" si="168"/>
        <v/>
      </c>
      <c r="B1355" s="8" t="str">
        <f t="shared" ca="1" si="169"/>
        <v/>
      </c>
      <c r="C1355" s="8" t="str">
        <f t="shared" ca="1" si="170"/>
        <v/>
      </c>
      <c r="D1355" s="276" t="str">
        <f t="shared" ca="1" si="171"/>
        <v/>
      </c>
      <c r="E1355" s="161" t="str">
        <f t="shared" ca="1" si="172"/>
        <v/>
      </c>
      <c r="F1355" s="8" t="str">
        <f t="shared" ca="1" si="173"/>
        <v/>
      </c>
      <c r="G1355" s="1" t="str">
        <f t="shared" ca="1" si="174"/>
        <v/>
      </c>
      <c r="H1355" s="1" t="str">
        <f t="shared" ca="1" si="175"/>
        <v/>
      </c>
    </row>
    <row r="1356" spans="1:8">
      <c r="A1356" s="8" t="str">
        <f t="shared" ca="1" si="168"/>
        <v/>
      </c>
      <c r="B1356" s="8" t="str">
        <f t="shared" ca="1" si="169"/>
        <v/>
      </c>
      <c r="C1356" s="8" t="str">
        <f t="shared" ca="1" si="170"/>
        <v/>
      </c>
      <c r="D1356" s="276" t="str">
        <f t="shared" ca="1" si="171"/>
        <v/>
      </c>
      <c r="E1356" s="161" t="str">
        <f t="shared" ca="1" si="172"/>
        <v/>
      </c>
      <c r="F1356" s="8" t="str">
        <f t="shared" ca="1" si="173"/>
        <v/>
      </c>
      <c r="G1356" s="1" t="str">
        <f t="shared" ca="1" si="174"/>
        <v/>
      </c>
      <c r="H1356" s="1" t="str">
        <f t="shared" ca="1" si="175"/>
        <v/>
      </c>
    </row>
    <row r="1357" spans="1:8">
      <c r="A1357" s="8" t="str">
        <f t="shared" ca="1" si="168"/>
        <v/>
      </c>
      <c r="B1357" s="8" t="str">
        <f t="shared" ca="1" si="169"/>
        <v/>
      </c>
      <c r="C1357" s="8" t="str">
        <f t="shared" ca="1" si="170"/>
        <v/>
      </c>
      <c r="D1357" s="276" t="str">
        <f t="shared" ca="1" si="171"/>
        <v/>
      </c>
      <c r="E1357" s="161" t="str">
        <f t="shared" ca="1" si="172"/>
        <v/>
      </c>
      <c r="F1357" s="8" t="str">
        <f t="shared" ca="1" si="173"/>
        <v/>
      </c>
      <c r="G1357" s="1" t="str">
        <f t="shared" ca="1" si="174"/>
        <v/>
      </c>
      <c r="H1357" s="1" t="str">
        <f t="shared" ca="1" si="175"/>
        <v/>
      </c>
    </row>
    <row r="1358" spans="1:8">
      <c r="A1358" s="8" t="str">
        <f t="shared" ca="1" si="168"/>
        <v/>
      </c>
      <c r="B1358" s="8" t="str">
        <f t="shared" ca="1" si="169"/>
        <v/>
      </c>
      <c r="C1358" s="8" t="str">
        <f t="shared" ca="1" si="170"/>
        <v/>
      </c>
      <c r="D1358" s="276" t="str">
        <f t="shared" ca="1" si="171"/>
        <v/>
      </c>
      <c r="E1358" s="161" t="str">
        <f t="shared" ca="1" si="172"/>
        <v/>
      </c>
      <c r="F1358" s="8" t="str">
        <f t="shared" ca="1" si="173"/>
        <v/>
      </c>
      <c r="G1358" s="1" t="str">
        <f t="shared" ca="1" si="174"/>
        <v/>
      </c>
      <c r="H1358" s="1" t="str">
        <f t="shared" ca="1" si="175"/>
        <v/>
      </c>
    </row>
    <row r="1359" spans="1:8">
      <c r="A1359" s="8" t="str">
        <f t="shared" ca="1" si="168"/>
        <v/>
      </c>
      <c r="B1359" s="8" t="str">
        <f t="shared" ca="1" si="169"/>
        <v/>
      </c>
      <c r="C1359" s="8" t="str">
        <f t="shared" ca="1" si="170"/>
        <v/>
      </c>
      <c r="D1359" s="276" t="str">
        <f t="shared" ca="1" si="171"/>
        <v/>
      </c>
      <c r="E1359" s="161" t="str">
        <f t="shared" ca="1" si="172"/>
        <v/>
      </c>
      <c r="F1359" s="8" t="str">
        <f t="shared" ca="1" si="173"/>
        <v/>
      </c>
      <c r="G1359" s="1" t="str">
        <f t="shared" ca="1" si="174"/>
        <v/>
      </c>
      <c r="H1359" s="1" t="str">
        <f t="shared" ca="1" si="175"/>
        <v/>
      </c>
    </row>
    <row r="1360" spans="1:8">
      <c r="A1360" s="8" t="str">
        <f t="shared" ca="1" si="168"/>
        <v/>
      </c>
      <c r="B1360" s="8" t="str">
        <f t="shared" ca="1" si="169"/>
        <v/>
      </c>
      <c r="C1360" s="8" t="str">
        <f t="shared" ca="1" si="170"/>
        <v/>
      </c>
      <c r="D1360" s="276" t="str">
        <f t="shared" ca="1" si="171"/>
        <v/>
      </c>
      <c r="E1360" s="161" t="str">
        <f t="shared" ca="1" si="172"/>
        <v/>
      </c>
      <c r="F1360" s="8" t="str">
        <f t="shared" ca="1" si="173"/>
        <v/>
      </c>
      <c r="G1360" s="1" t="str">
        <f t="shared" ca="1" si="174"/>
        <v/>
      </c>
      <c r="H1360" s="1" t="str">
        <f t="shared" ca="1" si="175"/>
        <v/>
      </c>
    </row>
    <row r="1361" spans="1:8">
      <c r="A1361" s="8" t="str">
        <f t="shared" ca="1" si="168"/>
        <v/>
      </c>
      <c r="B1361" s="8" t="str">
        <f t="shared" ca="1" si="169"/>
        <v/>
      </c>
      <c r="C1361" s="8" t="str">
        <f t="shared" ca="1" si="170"/>
        <v/>
      </c>
      <c r="D1361" s="276" t="str">
        <f t="shared" ca="1" si="171"/>
        <v/>
      </c>
      <c r="E1361" s="161" t="str">
        <f t="shared" ca="1" si="172"/>
        <v/>
      </c>
      <c r="F1361" s="8" t="str">
        <f t="shared" ca="1" si="173"/>
        <v/>
      </c>
      <c r="G1361" s="1" t="str">
        <f t="shared" ca="1" si="174"/>
        <v/>
      </c>
      <c r="H1361" s="1" t="str">
        <f t="shared" ca="1" si="175"/>
        <v/>
      </c>
    </row>
    <row r="1362" spans="1:8">
      <c r="A1362" s="8" t="str">
        <f t="shared" ca="1" si="168"/>
        <v/>
      </c>
      <c r="B1362" s="8" t="str">
        <f t="shared" ca="1" si="169"/>
        <v/>
      </c>
      <c r="C1362" s="8" t="str">
        <f t="shared" ca="1" si="170"/>
        <v/>
      </c>
      <c r="D1362" s="276" t="str">
        <f t="shared" ca="1" si="171"/>
        <v/>
      </c>
      <c r="E1362" s="161" t="str">
        <f t="shared" ca="1" si="172"/>
        <v/>
      </c>
      <c r="F1362" s="8" t="str">
        <f t="shared" ca="1" si="173"/>
        <v/>
      </c>
      <c r="G1362" s="1" t="str">
        <f t="shared" ca="1" si="174"/>
        <v/>
      </c>
      <c r="H1362" s="1" t="str">
        <f t="shared" ca="1" si="175"/>
        <v/>
      </c>
    </row>
    <row r="1363" spans="1:8">
      <c r="A1363" s="8" t="str">
        <f t="shared" ca="1" si="168"/>
        <v/>
      </c>
      <c r="B1363" s="8" t="str">
        <f t="shared" ca="1" si="169"/>
        <v/>
      </c>
      <c r="C1363" s="8" t="str">
        <f t="shared" ca="1" si="170"/>
        <v/>
      </c>
      <c r="D1363" s="276" t="str">
        <f t="shared" ca="1" si="171"/>
        <v/>
      </c>
      <c r="E1363" s="161" t="str">
        <f t="shared" ca="1" si="172"/>
        <v/>
      </c>
      <c r="F1363" s="8" t="str">
        <f t="shared" ca="1" si="173"/>
        <v/>
      </c>
      <c r="G1363" s="1" t="str">
        <f t="shared" ca="1" si="174"/>
        <v/>
      </c>
      <c r="H1363" s="1" t="str">
        <f t="shared" ca="1" si="175"/>
        <v/>
      </c>
    </row>
    <row r="1364" spans="1:8">
      <c r="A1364" s="8" t="str">
        <f t="shared" ca="1" si="168"/>
        <v/>
      </c>
      <c r="B1364" s="8" t="str">
        <f t="shared" ca="1" si="169"/>
        <v/>
      </c>
      <c r="C1364" s="8" t="str">
        <f t="shared" ca="1" si="170"/>
        <v/>
      </c>
      <c r="D1364" s="276" t="str">
        <f t="shared" ca="1" si="171"/>
        <v/>
      </c>
      <c r="E1364" s="161" t="str">
        <f t="shared" ca="1" si="172"/>
        <v/>
      </c>
      <c r="F1364" s="8" t="str">
        <f t="shared" ca="1" si="173"/>
        <v/>
      </c>
      <c r="G1364" s="1" t="str">
        <f t="shared" ca="1" si="174"/>
        <v/>
      </c>
      <c r="H1364" s="1" t="str">
        <f t="shared" ca="1" si="175"/>
        <v/>
      </c>
    </row>
    <row r="1365" spans="1:8">
      <c r="A1365" s="8" t="str">
        <f t="shared" ca="1" si="168"/>
        <v/>
      </c>
      <c r="B1365" s="8" t="str">
        <f t="shared" ca="1" si="169"/>
        <v/>
      </c>
      <c r="C1365" s="8" t="str">
        <f t="shared" ca="1" si="170"/>
        <v/>
      </c>
      <c r="D1365" s="276" t="str">
        <f t="shared" ca="1" si="171"/>
        <v/>
      </c>
      <c r="E1365" s="161" t="str">
        <f t="shared" ca="1" si="172"/>
        <v/>
      </c>
      <c r="F1365" s="8" t="str">
        <f t="shared" ca="1" si="173"/>
        <v/>
      </c>
      <c r="G1365" s="1" t="str">
        <f t="shared" ca="1" si="174"/>
        <v/>
      </c>
      <c r="H1365" s="1" t="str">
        <f t="shared" ca="1" si="175"/>
        <v/>
      </c>
    </row>
    <row r="1366" spans="1:8">
      <c r="A1366" s="8" t="str">
        <f t="shared" ca="1" si="168"/>
        <v/>
      </c>
      <c r="B1366" s="8" t="str">
        <f t="shared" ca="1" si="169"/>
        <v/>
      </c>
      <c r="C1366" s="8" t="str">
        <f t="shared" ca="1" si="170"/>
        <v/>
      </c>
      <c r="D1366" s="276" t="str">
        <f t="shared" ca="1" si="171"/>
        <v/>
      </c>
      <c r="E1366" s="161" t="str">
        <f t="shared" ca="1" si="172"/>
        <v/>
      </c>
      <c r="F1366" s="8" t="str">
        <f t="shared" ca="1" si="173"/>
        <v/>
      </c>
      <c r="G1366" s="1" t="str">
        <f t="shared" ca="1" si="174"/>
        <v/>
      </c>
      <c r="H1366" s="1" t="str">
        <f t="shared" ca="1" si="175"/>
        <v/>
      </c>
    </row>
    <row r="1367" spans="1:8">
      <c r="A1367" s="8" t="str">
        <f t="shared" ca="1" si="168"/>
        <v/>
      </c>
      <c r="B1367" s="8" t="str">
        <f t="shared" ca="1" si="169"/>
        <v/>
      </c>
      <c r="C1367" s="8" t="str">
        <f t="shared" ca="1" si="170"/>
        <v/>
      </c>
      <c r="D1367" s="276" t="str">
        <f t="shared" ca="1" si="171"/>
        <v/>
      </c>
      <c r="E1367" s="161" t="str">
        <f t="shared" ca="1" si="172"/>
        <v/>
      </c>
      <c r="F1367" s="8" t="str">
        <f t="shared" ca="1" si="173"/>
        <v/>
      </c>
      <c r="G1367" s="1" t="str">
        <f t="shared" ca="1" si="174"/>
        <v/>
      </c>
      <c r="H1367" s="1" t="str">
        <f t="shared" ca="1" si="175"/>
        <v/>
      </c>
    </row>
    <row r="1368" spans="1:8">
      <c r="A1368" s="8" t="str">
        <f t="shared" ca="1" si="168"/>
        <v/>
      </c>
      <c r="B1368" s="8" t="str">
        <f t="shared" ca="1" si="169"/>
        <v/>
      </c>
      <c r="C1368" s="8" t="str">
        <f t="shared" ca="1" si="170"/>
        <v/>
      </c>
      <c r="D1368" s="276" t="str">
        <f t="shared" ca="1" si="171"/>
        <v/>
      </c>
      <c r="E1368" s="161" t="str">
        <f t="shared" ca="1" si="172"/>
        <v/>
      </c>
      <c r="F1368" s="8" t="str">
        <f t="shared" ca="1" si="173"/>
        <v/>
      </c>
      <c r="G1368" s="1" t="str">
        <f t="shared" ca="1" si="174"/>
        <v/>
      </c>
      <c r="H1368" s="1" t="str">
        <f t="shared" ca="1" si="175"/>
        <v/>
      </c>
    </row>
    <row r="1369" spans="1:8">
      <c r="A1369" s="8" t="str">
        <f t="shared" ca="1" si="168"/>
        <v/>
      </c>
      <c r="B1369" s="8" t="str">
        <f t="shared" ca="1" si="169"/>
        <v/>
      </c>
      <c r="C1369" s="8" t="str">
        <f t="shared" ca="1" si="170"/>
        <v/>
      </c>
      <c r="D1369" s="276" t="str">
        <f t="shared" ca="1" si="171"/>
        <v/>
      </c>
      <c r="E1369" s="161" t="str">
        <f t="shared" ca="1" si="172"/>
        <v/>
      </c>
      <c r="F1369" s="8" t="str">
        <f t="shared" ca="1" si="173"/>
        <v/>
      </c>
      <c r="G1369" s="1" t="str">
        <f t="shared" ca="1" si="174"/>
        <v/>
      </c>
      <c r="H1369" s="1" t="str">
        <f t="shared" ca="1" si="175"/>
        <v/>
      </c>
    </row>
    <row r="1370" spans="1:8">
      <c r="A1370" s="8" t="str">
        <f t="shared" ca="1" si="168"/>
        <v/>
      </c>
      <c r="B1370" s="8" t="str">
        <f t="shared" ca="1" si="169"/>
        <v/>
      </c>
      <c r="C1370" s="8" t="str">
        <f t="shared" ca="1" si="170"/>
        <v/>
      </c>
      <c r="D1370" s="276" t="str">
        <f t="shared" ca="1" si="171"/>
        <v/>
      </c>
      <c r="E1370" s="161" t="str">
        <f t="shared" ca="1" si="172"/>
        <v/>
      </c>
      <c r="F1370" s="8" t="str">
        <f t="shared" ca="1" si="173"/>
        <v/>
      </c>
      <c r="G1370" s="1" t="str">
        <f t="shared" ca="1" si="174"/>
        <v/>
      </c>
      <c r="H1370" s="1" t="str">
        <f t="shared" ca="1" si="175"/>
        <v/>
      </c>
    </row>
    <row r="1371" spans="1:8">
      <c r="A1371" s="8" t="str">
        <f t="shared" ca="1" si="168"/>
        <v/>
      </c>
      <c r="B1371" s="8" t="str">
        <f t="shared" ca="1" si="169"/>
        <v/>
      </c>
      <c r="C1371" s="8" t="str">
        <f t="shared" ca="1" si="170"/>
        <v/>
      </c>
      <c r="D1371" s="276" t="str">
        <f t="shared" ca="1" si="171"/>
        <v/>
      </c>
      <c r="E1371" s="161" t="str">
        <f t="shared" ca="1" si="172"/>
        <v/>
      </c>
      <c r="F1371" s="8" t="str">
        <f t="shared" ca="1" si="173"/>
        <v/>
      </c>
      <c r="G1371" s="1" t="str">
        <f t="shared" ca="1" si="174"/>
        <v/>
      </c>
      <c r="H1371" s="1" t="str">
        <f t="shared" ca="1" si="175"/>
        <v/>
      </c>
    </row>
    <row r="1372" spans="1:8">
      <c r="A1372" s="8" t="str">
        <f t="shared" ca="1" si="168"/>
        <v/>
      </c>
      <c r="B1372" s="8" t="str">
        <f t="shared" ca="1" si="169"/>
        <v/>
      </c>
      <c r="C1372" s="8" t="str">
        <f t="shared" ca="1" si="170"/>
        <v/>
      </c>
      <c r="D1372" s="276" t="str">
        <f t="shared" ca="1" si="171"/>
        <v/>
      </c>
      <c r="E1372" s="161" t="str">
        <f t="shared" ca="1" si="172"/>
        <v/>
      </c>
      <c r="F1372" s="8" t="str">
        <f t="shared" ca="1" si="173"/>
        <v/>
      </c>
      <c r="G1372" s="1" t="str">
        <f t="shared" ca="1" si="174"/>
        <v/>
      </c>
      <c r="H1372" s="1" t="str">
        <f t="shared" ca="1" si="175"/>
        <v/>
      </c>
    </row>
    <row r="1373" spans="1:8">
      <c r="A1373" s="8" t="str">
        <f t="shared" ca="1" si="168"/>
        <v/>
      </c>
      <c r="B1373" s="8" t="str">
        <f t="shared" ca="1" si="169"/>
        <v/>
      </c>
      <c r="C1373" s="8" t="str">
        <f t="shared" ca="1" si="170"/>
        <v/>
      </c>
      <c r="D1373" s="276" t="str">
        <f t="shared" ca="1" si="171"/>
        <v/>
      </c>
      <c r="E1373" s="161" t="str">
        <f t="shared" ca="1" si="172"/>
        <v/>
      </c>
      <c r="F1373" s="8" t="str">
        <f t="shared" ca="1" si="173"/>
        <v/>
      </c>
      <c r="G1373" s="1" t="str">
        <f t="shared" ca="1" si="174"/>
        <v/>
      </c>
      <c r="H1373" s="1" t="str">
        <f t="shared" ca="1" si="175"/>
        <v/>
      </c>
    </row>
    <row r="1374" spans="1:8">
      <c r="A1374" s="8" t="str">
        <f t="shared" ca="1" si="168"/>
        <v/>
      </c>
      <c r="B1374" s="8" t="str">
        <f t="shared" ca="1" si="169"/>
        <v/>
      </c>
      <c r="C1374" s="8" t="str">
        <f t="shared" ca="1" si="170"/>
        <v/>
      </c>
      <c r="D1374" s="276" t="str">
        <f t="shared" ca="1" si="171"/>
        <v/>
      </c>
      <c r="E1374" s="161" t="str">
        <f t="shared" ca="1" si="172"/>
        <v/>
      </c>
      <c r="F1374" s="8" t="str">
        <f t="shared" ca="1" si="173"/>
        <v/>
      </c>
      <c r="G1374" s="1" t="str">
        <f t="shared" ca="1" si="174"/>
        <v/>
      </c>
      <c r="H1374" s="1" t="str">
        <f t="shared" ca="1" si="175"/>
        <v/>
      </c>
    </row>
    <row r="1375" spans="1:8">
      <c r="A1375" s="8" t="str">
        <f t="shared" ca="1" si="168"/>
        <v/>
      </c>
      <c r="B1375" s="8" t="str">
        <f t="shared" ca="1" si="169"/>
        <v/>
      </c>
      <c r="C1375" s="8" t="str">
        <f t="shared" ca="1" si="170"/>
        <v/>
      </c>
      <c r="D1375" s="276" t="str">
        <f t="shared" ca="1" si="171"/>
        <v/>
      </c>
      <c r="E1375" s="161" t="str">
        <f t="shared" ca="1" si="172"/>
        <v/>
      </c>
      <c r="F1375" s="8" t="str">
        <f t="shared" ca="1" si="173"/>
        <v/>
      </c>
      <c r="G1375" s="1" t="str">
        <f t="shared" ca="1" si="174"/>
        <v/>
      </c>
      <c r="H1375" s="1" t="str">
        <f t="shared" ca="1" si="175"/>
        <v/>
      </c>
    </row>
    <row r="1376" spans="1:8">
      <c r="A1376" s="8" t="str">
        <f t="shared" ca="1" si="168"/>
        <v/>
      </c>
      <c r="B1376" s="8" t="str">
        <f t="shared" ca="1" si="169"/>
        <v/>
      </c>
      <c r="C1376" s="8" t="str">
        <f t="shared" ca="1" si="170"/>
        <v/>
      </c>
      <c r="D1376" s="276" t="str">
        <f t="shared" ca="1" si="171"/>
        <v/>
      </c>
      <c r="E1376" s="161" t="str">
        <f t="shared" ca="1" si="172"/>
        <v/>
      </c>
      <c r="F1376" s="8" t="str">
        <f t="shared" ca="1" si="173"/>
        <v/>
      </c>
      <c r="G1376" s="1" t="str">
        <f t="shared" ca="1" si="174"/>
        <v/>
      </c>
      <c r="H1376" s="1" t="str">
        <f t="shared" ca="1" si="175"/>
        <v/>
      </c>
    </row>
    <row r="1377" spans="1:8">
      <c r="A1377" s="8" t="str">
        <f t="shared" ca="1" si="168"/>
        <v/>
      </c>
      <c r="B1377" s="8" t="str">
        <f t="shared" ca="1" si="169"/>
        <v/>
      </c>
      <c r="C1377" s="8" t="str">
        <f t="shared" ca="1" si="170"/>
        <v/>
      </c>
      <c r="D1377" s="276" t="str">
        <f t="shared" ca="1" si="171"/>
        <v/>
      </c>
      <c r="E1377" s="161" t="str">
        <f t="shared" ca="1" si="172"/>
        <v/>
      </c>
      <c r="F1377" s="8" t="str">
        <f t="shared" ca="1" si="173"/>
        <v/>
      </c>
      <c r="G1377" s="1" t="str">
        <f t="shared" ca="1" si="174"/>
        <v/>
      </c>
      <c r="H1377" s="1" t="str">
        <f t="shared" ca="1" si="175"/>
        <v/>
      </c>
    </row>
    <row r="1378" spans="1:8">
      <c r="A1378" s="8" t="str">
        <f t="shared" ca="1" si="168"/>
        <v/>
      </c>
      <c r="B1378" s="8" t="str">
        <f t="shared" ca="1" si="169"/>
        <v/>
      </c>
      <c r="C1378" s="8" t="str">
        <f t="shared" ca="1" si="170"/>
        <v/>
      </c>
      <c r="D1378" s="276" t="str">
        <f t="shared" ca="1" si="171"/>
        <v/>
      </c>
      <c r="E1378" s="161" t="str">
        <f t="shared" ca="1" si="172"/>
        <v/>
      </c>
      <c r="F1378" s="8" t="str">
        <f t="shared" ca="1" si="173"/>
        <v/>
      </c>
      <c r="G1378" s="1" t="str">
        <f t="shared" ca="1" si="174"/>
        <v/>
      </c>
      <c r="H1378" s="1" t="str">
        <f t="shared" ca="1" si="175"/>
        <v/>
      </c>
    </row>
    <row r="1379" spans="1:8">
      <c r="A1379" s="8" t="str">
        <f t="shared" ca="1" si="168"/>
        <v/>
      </c>
      <c r="B1379" s="8" t="str">
        <f t="shared" ca="1" si="169"/>
        <v/>
      </c>
      <c r="C1379" s="8" t="str">
        <f t="shared" ca="1" si="170"/>
        <v/>
      </c>
      <c r="D1379" s="276" t="str">
        <f t="shared" ca="1" si="171"/>
        <v/>
      </c>
      <c r="E1379" s="161" t="str">
        <f t="shared" ca="1" si="172"/>
        <v/>
      </c>
      <c r="F1379" s="8" t="str">
        <f t="shared" ca="1" si="173"/>
        <v/>
      </c>
      <c r="G1379" s="1" t="str">
        <f t="shared" ca="1" si="174"/>
        <v/>
      </c>
      <c r="H1379" s="1" t="str">
        <f t="shared" ca="1" si="175"/>
        <v/>
      </c>
    </row>
    <row r="1380" spans="1:8">
      <c r="A1380" s="8" t="str">
        <f t="shared" ca="1" si="168"/>
        <v/>
      </c>
      <c r="B1380" s="8" t="str">
        <f t="shared" ca="1" si="169"/>
        <v/>
      </c>
      <c r="C1380" s="8" t="str">
        <f t="shared" ca="1" si="170"/>
        <v/>
      </c>
      <c r="D1380" s="276" t="str">
        <f t="shared" ca="1" si="171"/>
        <v/>
      </c>
      <c r="E1380" s="161" t="str">
        <f t="shared" ca="1" si="172"/>
        <v/>
      </c>
      <c r="F1380" s="8" t="str">
        <f t="shared" ca="1" si="173"/>
        <v/>
      </c>
      <c r="G1380" s="1" t="str">
        <f t="shared" ca="1" si="174"/>
        <v/>
      </c>
      <c r="H1380" s="1" t="str">
        <f t="shared" ca="1" si="175"/>
        <v/>
      </c>
    </row>
    <row r="1381" spans="1:8">
      <c r="A1381" s="8" t="str">
        <f t="shared" ca="1" si="168"/>
        <v/>
      </c>
      <c r="B1381" s="8" t="str">
        <f t="shared" ca="1" si="169"/>
        <v/>
      </c>
      <c r="C1381" s="8" t="str">
        <f t="shared" ca="1" si="170"/>
        <v/>
      </c>
      <c r="D1381" s="276" t="str">
        <f t="shared" ca="1" si="171"/>
        <v/>
      </c>
      <c r="E1381" s="161" t="str">
        <f t="shared" ca="1" si="172"/>
        <v/>
      </c>
      <c r="F1381" s="8" t="str">
        <f t="shared" ca="1" si="173"/>
        <v/>
      </c>
      <c r="G1381" s="1" t="str">
        <f t="shared" ca="1" si="174"/>
        <v/>
      </c>
      <c r="H1381" s="1" t="str">
        <f t="shared" ca="1" si="175"/>
        <v/>
      </c>
    </row>
    <row r="1382" spans="1:8">
      <c r="A1382" s="8" t="str">
        <f t="shared" ca="1" si="168"/>
        <v/>
      </c>
      <c r="B1382" s="8" t="str">
        <f t="shared" ca="1" si="169"/>
        <v/>
      </c>
      <c r="C1382" s="8" t="str">
        <f t="shared" ca="1" si="170"/>
        <v/>
      </c>
      <c r="D1382" s="276" t="str">
        <f t="shared" ca="1" si="171"/>
        <v/>
      </c>
      <c r="E1382" s="161" t="str">
        <f t="shared" ca="1" si="172"/>
        <v/>
      </c>
      <c r="F1382" s="8" t="str">
        <f t="shared" ca="1" si="173"/>
        <v/>
      </c>
      <c r="G1382" s="1" t="str">
        <f t="shared" ca="1" si="174"/>
        <v/>
      </c>
      <c r="H1382" s="1" t="str">
        <f t="shared" ca="1" si="175"/>
        <v/>
      </c>
    </row>
    <row r="1383" spans="1:8">
      <c r="A1383" s="8" t="str">
        <f t="shared" ca="1" si="168"/>
        <v/>
      </c>
      <c r="B1383" s="8" t="str">
        <f t="shared" ca="1" si="169"/>
        <v/>
      </c>
      <c r="C1383" s="8" t="str">
        <f t="shared" ca="1" si="170"/>
        <v/>
      </c>
      <c r="D1383" s="276" t="str">
        <f t="shared" ca="1" si="171"/>
        <v/>
      </c>
      <c r="E1383" s="161" t="str">
        <f t="shared" ca="1" si="172"/>
        <v/>
      </c>
      <c r="F1383" s="8" t="str">
        <f t="shared" ca="1" si="173"/>
        <v/>
      </c>
      <c r="G1383" s="1" t="str">
        <f t="shared" ca="1" si="174"/>
        <v/>
      </c>
      <c r="H1383" s="1" t="str">
        <f t="shared" ca="1" si="175"/>
        <v/>
      </c>
    </row>
    <row r="1384" spans="1:8">
      <c r="A1384" s="8" t="str">
        <f t="shared" ca="1" si="168"/>
        <v/>
      </c>
      <c r="B1384" s="8" t="str">
        <f t="shared" ca="1" si="169"/>
        <v/>
      </c>
      <c r="C1384" s="8" t="str">
        <f t="shared" ca="1" si="170"/>
        <v/>
      </c>
      <c r="D1384" s="276" t="str">
        <f t="shared" ca="1" si="171"/>
        <v/>
      </c>
      <c r="E1384" s="161" t="str">
        <f t="shared" ca="1" si="172"/>
        <v/>
      </c>
      <c r="F1384" s="8" t="str">
        <f t="shared" ca="1" si="173"/>
        <v/>
      </c>
      <c r="G1384" s="1" t="str">
        <f t="shared" ca="1" si="174"/>
        <v/>
      </c>
      <c r="H1384" s="1" t="str">
        <f t="shared" ca="1" si="175"/>
        <v/>
      </c>
    </row>
    <row r="1385" spans="1:8">
      <c r="A1385" s="8" t="str">
        <f t="shared" ca="1" si="168"/>
        <v/>
      </c>
      <c r="B1385" s="8" t="str">
        <f t="shared" ca="1" si="169"/>
        <v/>
      </c>
      <c r="C1385" s="8" t="str">
        <f t="shared" ca="1" si="170"/>
        <v/>
      </c>
      <c r="D1385" s="276" t="str">
        <f t="shared" ca="1" si="171"/>
        <v/>
      </c>
      <c r="E1385" s="161" t="str">
        <f t="shared" ca="1" si="172"/>
        <v/>
      </c>
      <c r="F1385" s="8" t="str">
        <f t="shared" ca="1" si="173"/>
        <v/>
      </c>
      <c r="G1385" s="1" t="str">
        <f t="shared" ca="1" si="174"/>
        <v/>
      </c>
      <c r="H1385" s="1" t="str">
        <f t="shared" ca="1" si="175"/>
        <v/>
      </c>
    </row>
    <row r="1386" spans="1:8">
      <c r="A1386" s="8" t="str">
        <f t="shared" ca="1" si="168"/>
        <v/>
      </c>
      <c r="B1386" s="8" t="str">
        <f t="shared" ca="1" si="169"/>
        <v/>
      </c>
      <c r="C1386" s="8" t="str">
        <f t="shared" ca="1" si="170"/>
        <v/>
      </c>
      <c r="D1386" s="276" t="str">
        <f t="shared" ca="1" si="171"/>
        <v/>
      </c>
      <c r="E1386" s="161" t="str">
        <f t="shared" ca="1" si="172"/>
        <v/>
      </c>
      <c r="F1386" s="8" t="str">
        <f t="shared" ca="1" si="173"/>
        <v/>
      </c>
      <c r="G1386" s="1" t="str">
        <f t="shared" ca="1" si="174"/>
        <v/>
      </c>
      <c r="H1386" s="1" t="str">
        <f t="shared" ca="1" si="175"/>
        <v/>
      </c>
    </row>
    <row r="1387" spans="1:8">
      <c r="A1387" s="8" t="str">
        <f t="shared" ca="1" si="168"/>
        <v/>
      </c>
      <c r="B1387" s="8" t="str">
        <f t="shared" ca="1" si="169"/>
        <v/>
      </c>
      <c r="C1387" s="8" t="str">
        <f t="shared" ca="1" si="170"/>
        <v/>
      </c>
      <c r="D1387" s="276" t="str">
        <f t="shared" ca="1" si="171"/>
        <v/>
      </c>
      <c r="E1387" s="161" t="str">
        <f t="shared" ca="1" si="172"/>
        <v/>
      </c>
      <c r="F1387" s="8" t="str">
        <f t="shared" ca="1" si="173"/>
        <v/>
      </c>
      <c r="G1387" s="1" t="str">
        <f t="shared" ca="1" si="174"/>
        <v/>
      </c>
      <c r="H1387" s="1" t="str">
        <f t="shared" ca="1" si="175"/>
        <v/>
      </c>
    </row>
    <row r="1388" spans="1:8">
      <c r="A1388" s="8" t="str">
        <f t="shared" ca="1" si="168"/>
        <v/>
      </c>
      <c r="B1388" s="8" t="str">
        <f t="shared" ca="1" si="169"/>
        <v/>
      </c>
      <c r="C1388" s="8" t="str">
        <f t="shared" ca="1" si="170"/>
        <v/>
      </c>
      <c r="D1388" s="276" t="str">
        <f t="shared" ca="1" si="171"/>
        <v/>
      </c>
      <c r="E1388" s="161" t="str">
        <f t="shared" ca="1" si="172"/>
        <v/>
      </c>
      <c r="F1388" s="8" t="str">
        <f t="shared" ca="1" si="173"/>
        <v/>
      </c>
      <c r="G1388" s="1" t="str">
        <f t="shared" ca="1" si="174"/>
        <v/>
      </c>
      <c r="H1388" s="1" t="str">
        <f t="shared" ca="1" si="175"/>
        <v/>
      </c>
    </row>
    <row r="1389" spans="1:8">
      <c r="A1389" s="8" t="str">
        <f t="shared" ca="1" si="168"/>
        <v/>
      </c>
      <c r="B1389" s="8" t="str">
        <f t="shared" ca="1" si="169"/>
        <v/>
      </c>
      <c r="C1389" s="8" t="str">
        <f t="shared" ca="1" si="170"/>
        <v/>
      </c>
      <c r="D1389" s="276" t="str">
        <f t="shared" ca="1" si="171"/>
        <v/>
      </c>
      <c r="E1389" s="161" t="str">
        <f t="shared" ca="1" si="172"/>
        <v/>
      </c>
      <c r="F1389" s="8" t="str">
        <f t="shared" ca="1" si="173"/>
        <v/>
      </c>
      <c r="G1389" s="1" t="str">
        <f t="shared" ca="1" si="174"/>
        <v/>
      </c>
      <c r="H1389" s="1" t="str">
        <f t="shared" ca="1" si="175"/>
        <v/>
      </c>
    </row>
    <row r="1390" spans="1:8">
      <c r="A1390" s="8" t="str">
        <f t="shared" ca="1" si="168"/>
        <v/>
      </c>
      <c r="B1390" s="8" t="str">
        <f t="shared" ca="1" si="169"/>
        <v/>
      </c>
      <c r="C1390" s="8" t="str">
        <f t="shared" ca="1" si="170"/>
        <v/>
      </c>
      <c r="D1390" s="276" t="str">
        <f t="shared" ca="1" si="171"/>
        <v/>
      </c>
      <c r="E1390" s="161" t="str">
        <f t="shared" ca="1" si="172"/>
        <v/>
      </c>
      <c r="F1390" s="8" t="str">
        <f t="shared" ca="1" si="173"/>
        <v/>
      </c>
      <c r="G1390" s="1" t="str">
        <f t="shared" ca="1" si="174"/>
        <v/>
      </c>
      <c r="H1390" s="1" t="str">
        <f t="shared" ca="1" si="175"/>
        <v/>
      </c>
    </row>
    <row r="1391" spans="1:8">
      <c r="A1391" s="8" t="str">
        <f t="shared" ca="1" si="168"/>
        <v/>
      </c>
      <c r="B1391" s="8" t="str">
        <f t="shared" ca="1" si="169"/>
        <v/>
      </c>
      <c r="C1391" s="8" t="str">
        <f t="shared" ca="1" si="170"/>
        <v/>
      </c>
      <c r="D1391" s="276" t="str">
        <f t="shared" ca="1" si="171"/>
        <v/>
      </c>
      <c r="E1391" s="161" t="str">
        <f t="shared" ca="1" si="172"/>
        <v/>
      </c>
      <c r="F1391" s="8" t="str">
        <f t="shared" ca="1" si="173"/>
        <v/>
      </c>
      <c r="G1391" s="1" t="str">
        <f t="shared" ca="1" si="174"/>
        <v/>
      </c>
      <c r="H1391" s="1" t="str">
        <f t="shared" ca="1" si="175"/>
        <v/>
      </c>
    </row>
    <row r="1392" spans="1:8">
      <c r="A1392" s="8" t="str">
        <f t="shared" ca="1" si="168"/>
        <v/>
      </c>
      <c r="B1392" s="8" t="str">
        <f t="shared" ca="1" si="169"/>
        <v/>
      </c>
      <c r="C1392" s="8" t="str">
        <f t="shared" ca="1" si="170"/>
        <v/>
      </c>
      <c r="D1392" s="276" t="str">
        <f t="shared" ca="1" si="171"/>
        <v/>
      </c>
      <c r="E1392" s="161" t="str">
        <f t="shared" ca="1" si="172"/>
        <v/>
      </c>
      <c r="F1392" s="8" t="str">
        <f t="shared" ca="1" si="173"/>
        <v/>
      </c>
      <c r="G1392" s="1" t="str">
        <f t="shared" ca="1" si="174"/>
        <v/>
      </c>
      <c r="H1392" s="1" t="str">
        <f t="shared" ca="1" si="175"/>
        <v/>
      </c>
    </row>
    <row r="1393" spans="1:8">
      <c r="A1393" s="8" t="str">
        <f t="shared" ca="1" si="168"/>
        <v/>
      </c>
      <c r="B1393" s="8" t="str">
        <f t="shared" ca="1" si="169"/>
        <v/>
      </c>
      <c r="C1393" s="8" t="str">
        <f t="shared" ca="1" si="170"/>
        <v/>
      </c>
      <c r="D1393" s="276" t="str">
        <f t="shared" ca="1" si="171"/>
        <v/>
      </c>
      <c r="E1393" s="161" t="str">
        <f t="shared" ca="1" si="172"/>
        <v/>
      </c>
      <c r="F1393" s="8" t="str">
        <f t="shared" ca="1" si="173"/>
        <v/>
      </c>
      <c r="G1393" s="1" t="str">
        <f t="shared" ca="1" si="174"/>
        <v/>
      </c>
      <c r="H1393" s="1" t="str">
        <f t="shared" ca="1" si="175"/>
        <v/>
      </c>
    </row>
    <row r="1394" spans="1:8">
      <c r="A1394" s="8" t="str">
        <f t="shared" ca="1" si="168"/>
        <v/>
      </c>
      <c r="B1394" s="8" t="str">
        <f t="shared" ca="1" si="169"/>
        <v/>
      </c>
      <c r="C1394" s="8" t="str">
        <f t="shared" ca="1" si="170"/>
        <v/>
      </c>
      <c r="D1394" s="276" t="str">
        <f t="shared" ca="1" si="171"/>
        <v/>
      </c>
      <c r="E1394" s="161" t="str">
        <f t="shared" ca="1" si="172"/>
        <v/>
      </c>
      <c r="F1394" s="8" t="str">
        <f t="shared" ca="1" si="173"/>
        <v/>
      </c>
      <c r="G1394" s="1" t="str">
        <f t="shared" ca="1" si="174"/>
        <v/>
      </c>
      <c r="H1394" s="1" t="str">
        <f t="shared" ca="1" si="175"/>
        <v/>
      </c>
    </row>
    <row r="1395" spans="1:8">
      <c r="A1395" s="8" t="str">
        <f t="shared" ca="1" si="168"/>
        <v/>
      </c>
      <c r="B1395" s="8" t="str">
        <f t="shared" ca="1" si="169"/>
        <v/>
      </c>
      <c r="C1395" s="8" t="str">
        <f t="shared" ca="1" si="170"/>
        <v/>
      </c>
      <c r="D1395" s="276" t="str">
        <f t="shared" ca="1" si="171"/>
        <v/>
      </c>
      <c r="E1395" s="161" t="str">
        <f t="shared" ca="1" si="172"/>
        <v/>
      </c>
      <c r="F1395" s="8" t="str">
        <f t="shared" ca="1" si="173"/>
        <v/>
      </c>
      <c r="G1395" s="1" t="str">
        <f t="shared" ca="1" si="174"/>
        <v/>
      </c>
      <c r="H1395" s="1" t="str">
        <f t="shared" ca="1" si="175"/>
        <v/>
      </c>
    </row>
    <row r="1396" spans="1:8">
      <c r="A1396" s="8" t="str">
        <f t="shared" ca="1" si="168"/>
        <v/>
      </c>
      <c r="B1396" s="8" t="str">
        <f t="shared" ca="1" si="169"/>
        <v/>
      </c>
      <c r="C1396" s="8" t="str">
        <f t="shared" ca="1" si="170"/>
        <v/>
      </c>
      <c r="D1396" s="276" t="str">
        <f t="shared" ca="1" si="171"/>
        <v/>
      </c>
      <c r="E1396" s="161" t="str">
        <f t="shared" ca="1" si="172"/>
        <v/>
      </c>
      <c r="F1396" s="8" t="str">
        <f t="shared" ca="1" si="173"/>
        <v/>
      </c>
      <c r="G1396" s="1" t="str">
        <f t="shared" ca="1" si="174"/>
        <v/>
      </c>
      <c r="H1396" s="1" t="str">
        <f t="shared" ca="1" si="175"/>
        <v/>
      </c>
    </row>
    <row r="1397" spans="1:8">
      <c r="A1397" s="8" t="str">
        <f t="shared" ca="1" si="168"/>
        <v/>
      </c>
      <c r="B1397" s="8" t="str">
        <f t="shared" ca="1" si="169"/>
        <v/>
      </c>
      <c r="C1397" s="8" t="str">
        <f t="shared" ca="1" si="170"/>
        <v/>
      </c>
      <c r="D1397" s="276" t="str">
        <f t="shared" ca="1" si="171"/>
        <v/>
      </c>
      <c r="E1397" s="161" t="str">
        <f t="shared" ca="1" si="172"/>
        <v/>
      </c>
      <c r="F1397" s="8" t="str">
        <f t="shared" ca="1" si="173"/>
        <v/>
      </c>
      <c r="G1397" s="1" t="str">
        <f t="shared" ca="1" si="174"/>
        <v/>
      </c>
      <c r="H1397" s="1" t="str">
        <f t="shared" ca="1" si="175"/>
        <v/>
      </c>
    </row>
    <row r="1398" spans="1:8">
      <c r="A1398" s="8" t="str">
        <f t="shared" ca="1" si="168"/>
        <v/>
      </c>
      <c r="B1398" s="8" t="str">
        <f t="shared" ca="1" si="169"/>
        <v/>
      </c>
      <c r="C1398" s="8" t="str">
        <f t="shared" ca="1" si="170"/>
        <v/>
      </c>
      <c r="D1398" s="276" t="str">
        <f t="shared" ca="1" si="171"/>
        <v/>
      </c>
      <c r="E1398" s="161" t="str">
        <f t="shared" ca="1" si="172"/>
        <v/>
      </c>
      <c r="F1398" s="8" t="str">
        <f t="shared" ca="1" si="173"/>
        <v/>
      </c>
      <c r="G1398" s="1" t="str">
        <f t="shared" ca="1" si="174"/>
        <v/>
      </c>
      <c r="H1398" s="1" t="str">
        <f t="shared" ca="1" si="175"/>
        <v/>
      </c>
    </row>
    <row r="1399" spans="1:8">
      <c r="A1399" s="8" t="str">
        <f t="shared" ca="1" si="168"/>
        <v/>
      </c>
      <c r="B1399" s="8" t="str">
        <f t="shared" ca="1" si="169"/>
        <v/>
      </c>
      <c r="C1399" s="8" t="str">
        <f t="shared" ca="1" si="170"/>
        <v/>
      </c>
      <c r="D1399" s="276" t="str">
        <f t="shared" ca="1" si="171"/>
        <v/>
      </c>
      <c r="E1399" s="161" t="str">
        <f t="shared" ca="1" si="172"/>
        <v/>
      </c>
      <c r="F1399" s="8" t="str">
        <f t="shared" ca="1" si="173"/>
        <v/>
      </c>
      <c r="G1399" s="1" t="str">
        <f t="shared" ca="1" si="174"/>
        <v/>
      </c>
      <c r="H1399" s="1" t="str">
        <f t="shared" ca="1" si="175"/>
        <v/>
      </c>
    </row>
    <row r="1400" spans="1:8">
      <c r="A1400" s="8" t="str">
        <f t="shared" ca="1" si="168"/>
        <v/>
      </c>
      <c r="B1400" s="8" t="str">
        <f t="shared" ca="1" si="169"/>
        <v/>
      </c>
      <c r="C1400" s="8" t="str">
        <f t="shared" ca="1" si="170"/>
        <v/>
      </c>
      <c r="D1400" s="276" t="str">
        <f t="shared" ca="1" si="171"/>
        <v/>
      </c>
      <c r="E1400" s="161" t="str">
        <f t="shared" ca="1" si="172"/>
        <v/>
      </c>
      <c r="F1400" s="8" t="str">
        <f t="shared" ca="1" si="173"/>
        <v/>
      </c>
      <c r="G1400" s="1" t="str">
        <f t="shared" ca="1" si="174"/>
        <v/>
      </c>
      <c r="H1400" s="1" t="str">
        <f t="shared" ca="1" si="175"/>
        <v/>
      </c>
    </row>
    <row r="1401" spans="1:8">
      <c r="A1401" s="8" t="str">
        <f t="shared" ca="1" si="168"/>
        <v/>
      </c>
      <c r="B1401" s="8" t="str">
        <f t="shared" ca="1" si="169"/>
        <v/>
      </c>
      <c r="C1401" s="8" t="str">
        <f t="shared" ca="1" si="170"/>
        <v/>
      </c>
      <c r="D1401" s="276" t="str">
        <f t="shared" ca="1" si="171"/>
        <v/>
      </c>
      <c r="E1401" s="161" t="str">
        <f t="shared" ca="1" si="172"/>
        <v/>
      </c>
      <c r="F1401" s="8" t="str">
        <f t="shared" ca="1" si="173"/>
        <v/>
      </c>
      <c r="G1401" s="1" t="str">
        <f t="shared" ca="1" si="174"/>
        <v/>
      </c>
      <c r="H1401" s="1" t="str">
        <f t="shared" ca="1" si="175"/>
        <v/>
      </c>
    </row>
    <row r="1402" spans="1:8">
      <c r="A1402" s="8" t="str">
        <f t="shared" ca="1" si="168"/>
        <v/>
      </c>
      <c r="B1402" s="8" t="str">
        <f t="shared" ca="1" si="169"/>
        <v/>
      </c>
      <c r="C1402" s="8" t="str">
        <f t="shared" ca="1" si="170"/>
        <v/>
      </c>
      <c r="D1402" s="276" t="str">
        <f t="shared" ca="1" si="171"/>
        <v/>
      </c>
      <c r="E1402" s="161" t="str">
        <f t="shared" ca="1" si="172"/>
        <v/>
      </c>
      <c r="F1402" s="8" t="str">
        <f t="shared" ca="1" si="173"/>
        <v/>
      </c>
      <c r="G1402" s="1" t="str">
        <f t="shared" ca="1" si="174"/>
        <v/>
      </c>
      <c r="H1402" s="1" t="str">
        <f t="shared" ca="1" si="175"/>
        <v/>
      </c>
    </row>
    <row r="1403" spans="1:8">
      <c r="A1403" s="8" t="str">
        <f t="shared" ca="1" si="168"/>
        <v/>
      </c>
      <c r="B1403" s="8" t="str">
        <f t="shared" ca="1" si="169"/>
        <v/>
      </c>
      <c r="C1403" s="8" t="str">
        <f t="shared" ca="1" si="170"/>
        <v/>
      </c>
      <c r="D1403" s="276" t="str">
        <f t="shared" ca="1" si="171"/>
        <v/>
      </c>
      <c r="E1403" s="161" t="str">
        <f t="shared" ca="1" si="172"/>
        <v/>
      </c>
      <c r="F1403" s="8" t="str">
        <f t="shared" ca="1" si="173"/>
        <v/>
      </c>
      <c r="G1403" s="1" t="str">
        <f t="shared" ca="1" si="174"/>
        <v/>
      </c>
      <c r="H1403" s="1" t="str">
        <f t="shared" ca="1" si="175"/>
        <v/>
      </c>
    </row>
    <row r="1404" spans="1:8">
      <c r="A1404" s="8" t="str">
        <f t="shared" ca="1" si="168"/>
        <v/>
      </c>
      <c r="B1404" s="8" t="str">
        <f t="shared" ca="1" si="169"/>
        <v/>
      </c>
      <c r="C1404" s="8" t="str">
        <f t="shared" ca="1" si="170"/>
        <v/>
      </c>
      <c r="D1404" s="276" t="str">
        <f t="shared" ca="1" si="171"/>
        <v/>
      </c>
      <c r="E1404" s="161" t="str">
        <f t="shared" ca="1" si="172"/>
        <v/>
      </c>
      <c r="F1404" s="8" t="str">
        <f t="shared" ca="1" si="173"/>
        <v/>
      </c>
      <c r="G1404" s="1" t="str">
        <f t="shared" ca="1" si="174"/>
        <v/>
      </c>
      <c r="H1404" s="1" t="str">
        <f t="shared" ca="1" si="175"/>
        <v/>
      </c>
    </row>
    <row r="1405" spans="1:8">
      <c r="A1405" s="8" t="str">
        <f t="shared" ca="1" si="168"/>
        <v/>
      </c>
      <c r="B1405" s="8" t="str">
        <f t="shared" ca="1" si="169"/>
        <v/>
      </c>
      <c r="C1405" s="8" t="str">
        <f t="shared" ca="1" si="170"/>
        <v/>
      </c>
      <c r="D1405" s="276" t="str">
        <f t="shared" ca="1" si="171"/>
        <v/>
      </c>
      <c r="E1405" s="161" t="str">
        <f t="shared" ca="1" si="172"/>
        <v/>
      </c>
      <c r="F1405" s="8" t="str">
        <f t="shared" ca="1" si="173"/>
        <v/>
      </c>
      <c r="G1405" s="1" t="str">
        <f t="shared" ca="1" si="174"/>
        <v/>
      </c>
      <c r="H1405" s="1" t="str">
        <f t="shared" ca="1" si="175"/>
        <v/>
      </c>
    </row>
    <row r="1406" spans="1:8">
      <c r="A1406" s="8" t="str">
        <f t="shared" ca="1" si="168"/>
        <v/>
      </c>
      <c r="B1406" s="8" t="str">
        <f t="shared" ca="1" si="169"/>
        <v/>
      </c>
      <c r="C1406" s="8" t="str">
        <f t="shared" ca="1" si="170"/>
        <v/>
      </c>
      <c r="D1406" s="276" t="str">
        <f t="shared" ca="1" si="171"/>
        <v/>
      </c>
      <c r="E1406" s="161" t="str">
        <f t="shared" ca="1" si="172"/>
        <v/>
      </c>
      <c r="F1406" s="8" t="str">
        <f t="shared" ca="1" si="173"/>
        <v/>
      </c>
      <c r="G1406" s="1" t="str">
        <f t="shared" ca="1" si="174"/>
        <v/>
      </c>
      <c r="H1406" s="1" t="str">
        <f t="shared" ca="1" si="175"/>
        <v/>
      </c>
    </row>
    <row r="1407" spans="1:8">
      <c r="A1407" s="8" t="str">
        <f t="shared" ca="1" si="168"/>
        <v/>
      </c>
      <c r="B1407" s="8" t="str">
        <f t="shared" ca="1" si="169"/>
        <v/>
      </c>
      <c r="C1407" s="8" t="str">
        <f t="shared" ca="1" si="170"/>
        <v/>
      </c>
      <c r="D1407" s="276" t="str">
        <f t="shared" ca="1" si="171"/>
        <v/>
      </c>
      <c r="E1407" s="161" t="str">
        <f t="shared" ca="1" si="172"/>
        <v/>
      </c>
      <c r="F1407" s="8" t="str">
        <f t="shared" ca="1" si="173"/>
        <v/>
      </c>
      <c r="G1407" s="1" t="str">
        <f t="shared" ca="1" si="174"/>
        <v/>
      </c>
      <c r="H1407" s="1" t="str">
        <f t="shared" ca="1" si="175"/>
        <v/>
      </c>
    </row>
    <row r="1408" spans="1:8">
      <c r="A1408" s="8" t="str">
        <f t="shared" ca="1" si="168"/>
        <v/>
      </c>
      <c r="B1408" s="8" t="str">
        <f t="shared" ca="1" si="169"/>
        <v/>
      </c>
      <c r="C1408" s="8" t="str">
        <f t="shared" ca="1" si="170"/>
        <v/>
      </c>
      <c r="D1408" s="276" t="str">
        <f t="shared" ca="1" si="171"/>
        <v/>
      </c>
      <c r="E1408" s="161" t="str">
        <f t="shared" ca="1" si="172"/>
        <v/>
      </c>
      <c r="F1408" s="8" t="str">
        <f t="shared" ca="1" si="173"/>
        <v/>
      </c>
      <c r="G1408" s="1" t="str">
        <f t="shared" ca="1" si="174"/>
        <v/>
      </c>
      <c r="H1408" s="1" t="str">
        <f t="shared" ca="1" si="175"/>
        <v/>
      </c>
    </row>
    <row r="1409" spans="1:8">
      <c r="A1409" s="8" t="str">
        <f t="shared" ca="1" si="168"/>
        <v/>
      </c>
      <c r="B1409" s="8" t="str">
        <f t="shared" ca="1" si="169"/>
        <v/>
      </c>
      <c r="C1409" s="8" t="str">
        <f t="shared" ca="1" si="170"/>
        <v/>
      </c>
      <c r="D1409" s="276" t="str">
        <f t="shared" ca="1" si="171"/>
        <v/>
      </c>
      <c r="E1409" s="161" t="str">
        <f t="shared" ca="1" si="172"/>
        <v/>
      </c>
      <c r="F1409" s="8" t="str">
        <f t="shared" ca="1" si="173"/>
        <v/>
      </c>
      <c r="G1409" s="1" t="str">
        <f t="shared" ca="1" si="174"/>
        <v/>
      </c>
      <c r="H1409" s="1" t="str">
        <f t="shared" ca="1" si="175"/>
        <v/>
      </c>
    </row>
    <row r="1410" spans="1:8">
      <c r="A1410" s="8" t="str">
        <f t="shared" ca="1" si="168"/>
        <v/>
      </c>
      <c r="B1410" s="8" t="str">
        <f t="shared" ca="1" si="169"/>
        <v/>
      </c>
      <c r="C1410" s="8" t="str">
        <f t="shared" ca="1" si="170"/>
        <v/>
      </c>
      <c r="D1410" s="276" t="str">
        <f t="shared" ca="1" si="171"/>
        <v/>
      </c>
      <c r="E1410" s="161" t="str">
        <f t="shared" ca="1" si="172"/>
        <v/>
      </c>
      <c r="F1410" s="8" t="str">
        <f t="shared" ca="1" si="173"/>
        <v/>
      </c>
      <c r="G1410" s="1" t="str">
        <f t="shared" ca="1" si="174"/>
        <v/>
      </c>
      <c r="H1410" s="1" t="str">
        <f t="shared" ca="1" si="175"/>
        <v/>
      </c>
    </row>
    <row r="1411" spans="1:8">
      <c r="A1411" s="8" t="str">
        <f t="shared" ca="1" si="168"/>
        <v/>
      </c>
      <c r="B1411" s="8" t="str">
        <f t="shared" ca="1" si="169"/>
        <v/>
      </c>
      <c r="C1411" s="8" t="str">
        <f t="shared" ca="1" si="170"/>
        <v/>
      </c>
      <c r="D1411" s="276" t="str">
        <f t="shared" ca="1" si="171"/>
        <v/>
      </c>
      <c r="E1411" s="161" t="str">
        <f t="shared" ca="1" si="172"/>
        <v/>
      </c>
      <c r="F1411" s="8" t="str">
        <f t="shared" ca="1" si="173"/>
        <v/>
      </c>
      <c r="G1411" s="1" t="str">
        <f t="shared" ca="1" si="174"/>
        <v/>
      </c>
      <c r="H1411" s="1" t="str">
        <f t="shared" ca="1" si="175"/>
        <v/>
      </c>
    </row>
    <row r="1412" spans="1:8">
      <c r="A1412" s="8" t="str">
        <f t="shared" ca="1" si="168"/>
        <v/>
      </c>
      <c r="B1412" s="8" t="str">
        <f t="shared" ca="1" si="169"/>
        <v/>
      </c>
      <c r="C1412" s="8" t="str">
        <f t="shared" ca="1" si="170"/>
        <v/>
      </c>
      <c r="D1412" s="276" t="str">
        <f t="shared" ca="1" si="171"/>
        <v/>
      </c>
      <c r="E1412" s="161" t="str">
        <f t="shared" ca="1" si="172"/>
        <v/>
      </c>
      <c r="F1412" s="8" t="str">
        <f t="shared" ca="1" si="173"/>
        <v/>
      </c>
      <c r="G1412" s="1" t="str">
        <f t="shared" ca="1" si="174"/>
        <v/>
      </c>
      <c r="H1412" s="1" t="str">
        <f t="shared" ca="1" si="175"/>
        <v/>
      </c>
    </row>
    <row r="1413" spans="1:8">
      <c r="A1413" s="8" t="str">
        <f t="shared" ca="1" si="168"/>
        <v/>
      </c>
      <c r="B1413" s="8" t="str">
        <f t="shared" ca="1" si="169"/>
        <v/>
      </c>
      <c r="C1413" s="8" t="str">
        <f t="shared" ca="1" si="170"/>
        <v/>
      </c>
      <c r="D1413" s="276" t="str">
        <f t="shared" ca="1" si="171"/>
        <v/>
      </c>
      <c r="E1413" s="161" t="str">
        <f t="shared" ca="1" si="172"/>
        <v/>
      </c>
      <c r="F1413" s="8" t="str">
        <f t="shared" ca="1" si="173"/>
        <v/>
      </c>
      <c r="G1413" s="1" t="str">
        <f t="shared" ca="1" si="174"/>
        <v/>
      </c>
      <c r="H1413" s="1" t="str">
        <f t="shared" ca="1" si="175"/>
        <v/>
      </c>
    </row>
    <row r="1414" spans="1:8">
      <c r="A1414" s="8" t="str">
        <f t="shared" ca="1" si="168"/>
        <v/>
      </c>
      <c r="B1414" s="8" t="str">
        <f t="shared" ca="1" si="169"/>
        <v/>
      </c>
      <c r="C1414" s="8" t="str">
        <f t="shared" ca="1" si="170"/>
        <v/>
      </c>
      <c r="D1414" s="276" t="str">
        <f t="shared" ca="1" si="171"/>
        <v/>
      </c>
      <c r="E1414" s="161" t="str">
        <f t="shared" ca="1" si="172"/>
        <v/>
      </c>
      <c r="F1414" s="8" t="str">
        <f t="shared" ca="1" si="173"/>
        <v/>
      </c>
      <c r="G1414" s="1" t="str">
        <f t="shared" ca="1" si="174"/>
        <v/>
      </c>
      <c r="H1414" s="1" t="str">
        <f t="shared" ca="1" si="175"/>
        <v/>
      </c>
    </row>
    <row r="1415" spans="1:8">
      <c r="A1415" s="8" t="str">
        <f t="shared" ca="1" si="168"/>
        <v/>
      </c>
      <c r="B1415" s="8" t="str">
        <f t="shared" ca="1" si="169"/>
        <v/>
      </c>
      <c r="C1415" s="8" t="str">
        <f t="shared" ca="1" si="170"/>
        <v/>
      </c>
      <c r="D1415" s="276" t="str">
        <f t="shared" ca="1" si="171"/>
        <v/>
      </c>
      <c r="E1415" s="161" t="str">
        <f t="shared" ca="1" si="172"/>
        <v/>
      </c>
      <c r="F1415" s="8" t="str">
        <f t="shared" ca="1" si="173"/>
        <v/>
      </c>
      <c r="G1415" s="1" t="str">
        <f t="shared" ca="1" si="174"/>
        <v/>
      </c>
      <c r="H1415" s="1" t="str">
        <f t="shared" ca="1" si="175"/>
        <v/>
      </c>
    </row>
    <row r="1416" spans="1:8">
      <c r="A1416" s="8" t="str">
        <f t="shared" ref="A1416:A1479" ca="1" si="176">IFERROR(INDIRECT("'Прайс-лист общий'!A"&amp;$G1416,TRUE),"")</f>
        <v/>
      </c>
      <c r="B1416" s="8" t="str">
        <f t="shared" ref="B1416:B1479" ca="1" si="177">IFERROR(INDIRECT("'Прайс-лист общий'!B"&amp;$G1416,TRUE),"")</f>
        <v/>
      </c>
      <c r="C1416" s="8" t="str">
        <f t="shared" ref="C1416:C1479" ca="1" si="178">IFERROR(INDIRECT("'Прайс-лист общий'!p"&amp;$G1416,TRUE),"")</f>
        <v/>
      </c>
      <c r="D1416" s="276" t="str">
        <f t="shared" ref="D1416:D1479" ca="1" si="179">IFERROR(INDIRECT("'Прайс-лист общий'!q"&amp;$G1416,TRUE),"")</f>
        <v/>
      </c>
      <c r="E1416" s="161" t="str">
        <f t="shared" ref="E1416:E1479" ca="1" si="180">IFERROR(INDIRECT("'Прайс-лист общий'!r"&amp;$G1416,TRUE),"")</f>
        <v/>
      </c>
      <c r="F1416" s="8" t="str">
        <f t="shared" ref="F1416:F1479" ca="1" si="181">IFERROR(INDIRECT("'Прайс-лист общий'!f"&amp;$G1416,TRUE)*D1416,"")</f>
        <v/>
      </c>
      <c r="G1416" s="1" t="str">
        <f t="shared" ref="G1416:G1479" ca="1" si="182">IFERROR(SMALL(H:H,ROW(H1410)),"")</f>
        <v/>
      </c>
      <c r="H1416" s="1" t="str">
        <f t="shared" ref="H1416:H1479" ca="1" si="183">IF(INDIRECT("'Прайс-лист общий'!q"&amp;ROW(H1417),TRUE)&gt;0,ROW(H1417),"")</f>
        <v/>
      </c>
    </row>
    <row r="1417" spans="1:8">
      <c r="A1417" s="8" t="str">
        <f t="shared" ca="1" si="176"/>
        <v/>
      </c>
      <c r="B1417" s="8" t="str">
        <f t="shared" ca="1" si="177"/>
        <v/>
      </c>
      <c r="C1417" s="8" t="str">
        <f t="shared" ca="1" si="178"/>
        <v/>
      </c>
      <c r="D1417" s="276" t="str">
        <f t="shared" ca="1" si="179"/>
        <v/>
      </c>
      <c r="E1417" s="161" t="str">
        <f t="shared" ca="1" si="180"/>
        <v/>
      </c>
      <c r="F1417" s="8" t="str">
        <f t="shared" ca="1" si="181"/>
        <v/>
      </c>
      <c r="G1417" s="1" t="str">
        <f t="shared" ca="1" si="182"/>
        <v/>
      </c>
      <c r="H1417" s="1" t="str">
        <f t="shared" ca="1" si="183"/>
        <v/>
      </c>
    </row>
    <row r="1418" spans="1:8">
      <c r="A1418" s="8" t="str">
        <f t="shared" ca="1" si="176"/>
        <v/>
      </c>
      <c r="B1418" s="8" t="str">
        <f t="shared" ca="1" si="177"/>
        <v/>
      </c>
      <c r="C1418" s="8" t="str">
        <f t="shared" ca="1" si="178"/>
        <v/>
      </c>
      <c r="D1418" s="276" t="str">
        <f t="shared" ca="1" si="179"/>
        <v/>
      </c>
      <c r="E1418" s="161" t="str">
        <f t="shared" ca="1" si="180"/>
        <v/>
      </c>
      <c r="F1418" s="8" t="str">
        <f t="shared" ca="1" si="181"/>
        <v/>
      </c>
      <c r="G1418" s="1" t="str">
        <f t="shared" ca="1" si="182"/>
        <v/>
      </c>
      <c r="H1418" s="1" t="str">
        <f t="shared" ca="1" si="183"/>
        <v/>
      </c>
    </row>
    <row r="1419" spans="1:8">
      <c r="A1419" s="8" t="str">
        <f t="shared" ca="1" si="176"/>
        <v/>
      </c>
      <c r="B1419" s="8" t="str">
        <f t="shared" ca="1" si="177"/>
        <v/>
      </c>
      <c r="C1419" s="8" t="str">
        <f t="shared" ca="1" si="178"/>
        <v/>
      </c>
      <c r="D1419" s="276" t="str">
        <f t="shared" ca="1" si="179"/>
        <v/>
      </c>
      <c r="E1419" s="161" t="str">
        <f t="shared" ca="1" si="180"/>
        <v/>
      </c>
      <c r="F1419" s="8" t="str">
        <f t="shared" ca="1" si="181"/>
        <v/>
      </c>
      <c r="G1419" s="1" t="str">
        <f t="shared" ca="1" si="182"/>
        <v/>
      </c>
      <c r="H1419" s="1" t="str">
        <f t="shared" ca="1" si="183"/>
        <v/>
      </c>
    </row>
    <row r="1420" spans="1:8">
      <c r="A1420" s="8" t="str">
        <f t="shared" ca="1" si="176"/>
        <v/>
      </c>
      <c r="B1420" s="8" t="str">
        <f t="shared" ca="1" si="177"/>
        <v/>
      </c>
      <c r="C1420" s="8" t="str">
        <f t="shared" ca="1" si="178"/>
        <v/>
      </c>
      <c r="D1420" s="276" t="str">
        <f t="shared" ca="1" si="179"/>
        <v/>
      </c>
      <c r="E1420" s="161" t="str">
        <f t="shared" ca="1" si="180"/>
        <v/>
      </c>
      <c r="F1420" s="8" t="str">
        <f t="shared" ca="1" si="181"/>
        <v/>
      </c>
      <c r="G1420" s="1" t="str">
        <f t="shared" ca="1" si="182"/>
        <v/>
      </c>
      <c r="H1420" s="1" t="str">
        <f t="shared" ca="1" si="183"/>
        <v/>
      </c>
    </row>
    <row r="1421" spans="1:8">
      <c r="A1421" s="8" t="str">
        <f t="shared" ca="1" si="176"/>
        <v/>
      </c>
      <c r="B1421" s="8" t="str">
        <f t="shared" ca="1" si="177"/>
        <v/>
      </c>
      <c r="C1421" s="8" t="str">
        <f t="shared" ca="1" si="178"/>
        <v/>
      </c>
      <c r="D1421" s="276" t="str">
        <f t="shared" ca="1" si="179"/>
        <v/>
      </c>
      <c r="E1421" s="161" t="str">
        <f t="shared" ca="1" si="180"/>
        <v/>
      </c>
      <c r="F1421" s="8" t="str">
        <f t="shared" ca="1" si="181"/>
        <v/>
      </c>
      <c r="G1421" s="1" t="str">
        <f t="shared" ca="1" si="182"/>
        <v/>
      </c>
      <c r="H1421" s="1" t="str">
        <f t="shared" ca="1" si="183"/>
        <v/>
      </c>
    </row>
    <row r="1422" spans="1:8">
      <c r="A1422" s="8" t="str">
        <f t="shared" ca="1" si="176"/>
        <v/>
      </c>
      <c r="B1422" s="8" t="str">
        <f t="shared" ca="1" si="177"/>
        <v/>
      </c>
      <c r="C1422" s="8" t="str">
        <f t="shared" ca="1" si="178"/>
        <v/>
      </c>
      <c r="D1422" s="276" t="str">
        <f t="shared" ca="1" si="179"/>
        <v/>
      </c>
      <c r="E1422" s="161" t="str">
        <f t="shared" ca="1" si="180"/>
        <v/>
      </c>
      <c r="F1422" s="8" t="str">
        <f t="shared" ca="1" si="181"/>
        <v/>
      </c>
      <c r="G1422" s="1" t="str">
        <f t="shared" ca="1" si="182"/>
        <v/>
      </c>
      <c r="H1422" s="1" t="str">
        <f t="shared" ca="1" si="183"/>
        <v/>
      </c>
    </row>
    <row r="1423" spans="1:8">
      <c r="A1423" s="8" t="str">
        <f t="shared" ca="1" si="176"/>
        <v/>
      </c>
      <c r="B1423" s="8" t="str">
        <f t="shared" ca="1" si="177"/>
        <v/>
      </c>
      <c r="C1423" s="8" t="str">
        <f t="shared" ca="1" si="178"/>
        <v/>
      </c>
      <c r="D1423" s="276" t="str">
        <f t="shared" ca="1" si="179"/>
        <v/>
      </c>
      <c r="E1423" s="161" t="str">
        <f t="shared" ca="1" si="180"/>
        <v/>
      </c>
      <c r="F1423" s="8" t="str">
        <f t="shared" ca="1" si="181"/>
        <v/>
      </c>
      <c r="G1423" s="1" t="str">
        <f t="shared" ca="1" si="182"/>
        <v/>
      </c>
      <c r="H1423" s="1" t="str">
        <f t="shared" ca="1" si="183"/>
        <v/>
      </c>
    </row>
    <row r="1424" spans="1:8">
      <c r="A1424" s="8" t="str">
        <f t="shared" ca="1" si="176"/>
        <v/>
      </c>
      <c r="B1424" s="8" t="str">
        <f t="shared" ca="1" si="177"/>
        <v/>
      </c>
      <c r="C1424" s="8" t="str">
        <f t="shared" ca="1" si="178"/>
        <v/>
      </c>
      <c r="D1424" s="276" t="str">
        <f t="shared" ca="1" si="179"/>
        <v/>
      </c>
      <c r="E1424" s="161" t="str">
        <f t="shared" ca="1" si="180"/>
        <v/>
      </c>
      <c r="F1424" s="8" t="str">
        <f t="shared" ca="1" si="181"/>
        <v/>
      </c>
      <c r="G1424" s="1" t="str">
        <f t="shared" ca="1" si="182"/>
        <v/>
      </c>
      <c r="H1424" s="1" t="str">
        <f t="shared" ca="1" si="183"/>
        <v/>
      </c>
    </row>
    <row r="1425" spans="1:8">
      <c r="A1425" s="8" t="str">
        <f t="shared" ca="1" si="176"/>
        <v/>
      </c>
      <c r="B1425" s="8" t="str">
        <f t="shared" ca="1" si="177"/>
        <v/>
      </c>
      <c r="C1425" s="8" t="str">
        <f t="shared" ca="1" si="178"/>
        <v/>
      </c>
      <c r="D1425" s="276" t="str">
        <f t="shared" ca="1" si="179"/>
        <v/>
      </c>
      <c r="E1425" s="161" t="str">
        <f t="shared" ca="1" si="180"/>
        <v/>
      </c>
      <c r="F1425" s="8" t="str">
        <f t="shared" ca="1" si="181"/>
        <v/>
      </c>
      <c r="G1425" s="1" t="str">
        <f t="shared" ca="1" si="182"/>
        <v/>
      </c>
      <c r="H1425" s="1" t="str">
        <f t="shared" ca="1" si="183"/>
        <v/>
      </c>
    </row>
    <row r="1426" spans="1:8">
      <c r="A1426" s="8" t="str">
        <f t="shared" ca="1" si="176"/>
        <v/>
      </c>
      <c r="B1426" s="8" t="str">
        <f t="shared" ca="1" si="177"/>
        <v/>
      </c>
      <c r="C1426" s="8" t="str">
        <f t="shared" ca="1" si="178"/>
        <v/>
      </c>
      <c r="D1426" s="276" t="str">
        <f t="shared" ca="1" si="179"/>
        <v/>
      </c>
      <c r="E1426" s="161" t="str">
        <f t="shared" ca="1" si="180"/>
        <v/>
      </c>
      <c r="F1426" s="8" t="str">
        <f t="shared" ca="1" si="181"/>
        <v/>
      </c>
      <c r="G1426" s="1" t="str">
        <f t="shared" ca="1" si="182"/>
        <v/>
      </c>
      <c r="H1426" s="1" t="str">
        <f t="shared" ca="1" si="183"/>
        <v/>
      </c>
    </row>
    <row r="1427" spans="1:8">
      <c r="A1427" s="8" t="str">
        <f t="shared" ca="1" si="176"/>
        <v/>
      </c>
      <c r="B1427" s="8" t="str">
        <f t="shared" ca="1" si="177"/>
        <v/>
      </c>
      <c r="C1427" s="8" t="str">
        <f t="shared" ca="1" si="178"/>
        <v/>
      </c>
      <c r="D1427" s="276" t="str">
        <f t="shared" ca="1" si="179"/>
        <v/>
      </c>
      <c r="E1427" s="161" t="str">
        <f t="shared" ca="1" si="180"/>
        <v/>
      </c>
      <c r="F1427" s="8" t="str">
        <f t="shared" ca="1" si="181"/>
        <v/>
      </c>
      <c r="G1427" s="1" t="str">
        <f t="shared" ca="1" si="182"/>
        <v/>
      </c>
      <c r="H1427" s="1" t="str">
        <f t="shared" ca="1" si="183"/>
        <v/>
      </c>
    </row>
    <row r="1428" spans="1:8">
      <c r="A1428" s="8" t="str">
        <f t="shared" ca="1" si="176"/>
        <v/>
      </c>
      <c r="B1428" s="8" t="str">
        <f t="shared" ca="1" si="177"/>
        <v/>
      </c>
      <c r="C1428" s="8" t="str">
        <f t="shared" ca="1" si="178"/>
        <v/>
      </c>
      <c r="D1428" s="276" t="str">
        <f t="shared" ca="1" si="179"/>
        <v/>
      </c>
      <c r="E1428" s="161" t="str">
        <f t="shared" ca="1" si="180"/>
        <v/>
      </c>
      <c r="F1428" s="8" t="str">
        <f t="shared" ca="1" si="181"/>
        <v/>
      </c>
      <c r="G1428" s="1" t="str">
        <f t="shared" ca="1" si="182"/>
        <v/>
      </c>
      <c r="H1428" s="1" t="str">
        <f t="shared" ca="1" si="183"/>
        <v/>
      </c>
    </row>
    <row r="1429" spans="1:8">
      <c r="A1429" s="8" t="str">
        <f t="shared" ca="1" si="176"/>
        <v/>
      </c>
      <c r="B1429" s="8" t="str">
        <f t="shared" ca="1" si="177"/>
        <v/>
      </c>
      <c r="C1429" s="8" t="str">
        <f t="shared" ca="1" si="178"/>
        <v/>
      </c>
      <c r="D1429" s="276" t="str">
        <f t="shared" ca="1" si="179"/>
        <v/>
      </c>
      <c r="E1429" s="161" t="str">
        <f t="shared" ca="1" si="180"/>
        <v/>
      </c>
      <c r="F1429" s="8" t="str">
        <f t="shared" ca="1" si="181"/>
        <v/>
      </c>
      <c r="G1429" s="1" t="str">
        <f t="shared" ca="1" si="182"/>
        <v/>
      </c>
      <c r="H1429" s="1" t="str">
        <f t="shared" ca="1" si="183"/>
        <v/>
      </c>
    </row>
    <row r="1430" spans="1:8">
      <c r="A1430" s="8" t="str">
        <f t="shared" ca="1" si="176"/>
        <v/>
      </c>
      <c r="B1430" s="8" t="str">
        <f t="shared" ca="1" si="177"/>
        <v/>
      </c>
      <c r="C1430" s="8" t="str">
        <f t="shared" ca="1" si="178"/>
        <v/>
      </c>
      <c r="D1430" s="276" t="str">
        <f t="shared" ca="1" si="179"/>
        <v/>
      </c>
      <c r="E1430" s="161" t="str">
        <f t="shared" ca="1" si="180"/>
        <v/>
      </c>
      <c r="F1430" s="8" t="str">
        <f t="shared" ca="1" si="181"/>
        <v/>
      </c>
      <c r="G1430" s="1" t="str">
        <f t="shared" ca="1" si="182"/>
        <v/>
      </c>
      <c r="H1430" s="1" t="str">
        <f t="shared" ca="1" si="183"/>
        <v/>
      </c>
    </row>
    <row r="1431" spans="1:8">
      <c r="A1431" s="8" t="str">
        <f t="shared" ca="1" si="176"/>
        <v/>
      </c>
      <c r="B1431" s="8" t="str">
        <f t="shared" ca="1" si="177"/>
        <v/>
      </c>
      <c r="C1431" s="8" t="str">
        <f t="shared" ca="1" si="178"/>
        <v/>
      </c>
      <c r="D1431" s="276" t="str">
        <f t="shared" ca="1" si="179"/>
        <v/>
      </c>
      <c r="E1431" s="161" t="str">
        <f t="shared" ca="1" si="180"/>
        <v/>
      </c>
      <c r="F1431" s="8" t="str">
        <f t="shared" ca="1" si="181"/>
        <v/>
      </c>
      <c r="G1431" s="1" t="str">
        <f t="shared" ca="1" si="182"/>
        <v/>
      </c>
      <c r="H1431" s="1" t="str">
        <f t="shared" ca="1" si="183"/>
        <v/>
      </c>
    </row>
    <row r="1432" spans="1:8">
      <c r="A1432" s="8" t="str">
        <f t="shared" ca="1" si="176"/>
        <v/>
      </c>
      <c r="B1432" s="8" t="str">
        <f t="shared" ca="1" si="177"/>
        <v/>
      </c>
      <c r="C1432" s="8" t="str">
        <f t="shared" ca="1" si="178"/>
        <v/>
      </c>
      <c r="D1432" s="276" t="str">
        <f t="shared" ca="1" si="179"/>
        <v/>
      </c>
      <c r="E1432" s="161" t="str">
        <f t="shared" ca="1" si="180"/>
        <v/>
      </c>
      <c r="F1432" s="8" t="str">
        <f t="shared" ca="1" si="181"/>
        <v/>
      </c>
      <c r="G1432" s="1" t="str">
        <f t="shared" ca="1" si="182"/>
        <v/>
      </c>
      <c r="H1432" s="1" t="str">
        <f t="shared" ca="1" si="183"/>
        <v/>
      </c>
    </row>
    <row r="1433" spans="1:8">
      <c r="A1433" s="8" t="str">
        <f t="shared" ca="1" si="176"/>
        <v/>
      </c>
      <c r="B1433" s="8" t="str">
        <f t="shared" ca="1" si="177"/>
        <v/>
      </c>
      <c r="C1433" s="8" t="str">
        <f t="shared" ca="1" si="178"/>
        <v/>
      </c>
      <c r="D1433" s="276" t="str">
        <f t="shared" ca="1" si="179"/>
        <v/>
      </c>
      <c r="E1433" s="161" t="str">
        <f t="shared" ca="1" si="180"/>
        <v/>
      </c>
      <c r="F1433" s="8" t="str">
        <f t="shared" ca="1" si="181"/>
        <v/>
      </c>
      <c r="G1433" s="1" t="str">
        <f t="shared" ca="1" si="182"/>
        <v/>
      </c>
      <c r="H1433" s="1" t="str">
        <f t="shared" ca="1" si="183"/>
        <v/>
      </c>
    </row>
    <row r="1434" spans="1:8">
      <c r="A1434" s="8" t="str">
        <f t="shared" ca="1" si="176"/>
        <v/>
      </c>
      <c r="B1434" s="8" t="str">
        <f t="shared" ca="1" si="177"/>
        <v/>
      </c>
      <c r="C1434" s="8" t="str">
        <f t="shared" ca="1" si="178"/>
        <v/>
      </c>
      <c r="D1434" s="276" t="str">
        <f t="shared" ca="1" si="179"/>
        <v/>
      </c>
      <c r="E1434" s="161" t="str">
        <f t="shared" ca="1" si="180"/>
        <v/>
      </c>
      <c r="F1434" s="8" t="str">
        <f t="shared" ca="1" si="181"/>
        <v/>
      </c>
      <c r="G1434" s="1" t="str">
        <f t="shared" ca="1" si="182"/>
        <v/>
      </c>
      <c r="H1434" s="1" t="str">
        <f t="shared" ca="1" si="183"/>
        <v/>
      </c>
    </row>
    <row r="1435" spans="1:8">
      <c r="A1435" s="8" t="str">
        <f t="shared" ca="1" si="176"/>
        <v/>
      </c>
      <c r="B1435" s="8" t="str">
        <f t="shared" ca="1" si="177"/>
        <v/>
      </c>
      <c r="C1435" s="8" t="str">
        <f t="shared" ca="1" si="178"/>
        <v/>
      </c>
      <c r="D1435" s="276" t="str">
        <f t="shared" ca="1" si="179"/>
        <v/>
      </c>
      <c r="E1435" s="161" t="str">
        <f t="shared" ca="1" si="180"/>
        <v/>
      </c>
      <c r="F1435" s="8" t="str">
        <f t="shared" ca="1" si="181"/>
        <v/>
      </c>
      <c r="G1435" s="1" t="str">
        <f t="shared" ca="1" si="182"/>
        <v/>
      </c>
      <c r="H1435" s="1" t="str">
        <f t="shared" ca="1" si="183"/>
        <v/>
      </c>
    </row>
    <row r="1436" spans="1:8">
      <c r="A1436" s="8" t="str">
        <f t="shared" ca="1" si="176"/>
        <v/>
      </c>
      <c r="B1436" s="8" t="str">
        <f t="shared" ca="1" si="177"/>
        <v/>
      </c>
      <c r="C1436" s="8" t="str">
        <f t="shared" ca="1" si="178"/>
        <v/>
      </c>
      <c r="D1436" s="276" t="str">
        <f t="shared" ca="1" si="179"/>
        <v/>
      </c>
      <c r="E1436" s="161" t="str">
        <f t="shared" ca="1" si="180"/>
        <v/>
      </c>
      <c r="F1436" s="8" t="str">
        <f t="shared" ca="1" si="181"/>
        <v/>
      </c>
      <c r="G1436" s="1" t="str">
        <f t="shared" ca="1" si="182"/>
        <v/>
      </c>
      <c r="H1436" s="1" t="str">
        <f t="shared" ca="1" si="183"/>
        <v/>
      </c>
    </row>
    <row r="1437" spans="1:8">
      <c r="A1437" s="8" t="str">
        <f t="shared" ca="1" si="176"/>
        <v/>
      </c>
      <c r="B1437" s="8" t="str">
        <f t="shared" ca="1" si="177"/>
        <v/>
      </c>
      <c r="C1437" s="8" t="str">
        <f t="shared" ca="1" si="178"/>
        <v/>
      </c>
      <c r="D1437" s="276" t="str">
        <f t="shared" ca="1" si="179"/>
        <v/>
      </c>
      <c r="E1437" s="161" t="str">
        <f t="shared" ca="1" si="180"/>
        <v/>
      </c>
      <c r="F1437" s="8" t="str">
        <f t="shared" ca="1" si="181"/>
        <v/>
      </c>
      <c r="G1437" s="1" t="str">
        <f t="shared" ca="1" si="182"/>
        <v/>
      </c>
      <c r="H1437" s="1" t="str">
        <f t="shared" ca="1" si="183"/>
        <v/>
      </c>
    </row>
    <row r="1438" spans="1:8">
      <c r="A1438" s="8" t="str">
        <f t="shared" ca="1" si="176"/>
        <v/>
      </c>
      <c r="B1438" s="8" t="str">
        <f t="shared" ca="1" si="177"/>
        <v/>
      </c>
      <c r="C1438" s="8" t="str">
        <f t="shared" ca="1" si="178"/>
        <v/>
      </c>
      <c r="D1438" s="276" t="str">
        <f t="shared" ca="1" si="179"/>
        <v/>
      </c>
      <c r="E1438" s="161" t="str">
        <f t="shared" ca="1" si="180"/>
        <v/>
      </c>
      <c r="F1438" s="8" t="str">
        <f t="shared" ca="1" si="181"/>
        <v/>
      </c>
      <c r="G1438" s="1" t="str">
        <f t="shared" ca="1" si="182"/>
        <v/>
      </c>
      <c r="H1438" s="1" t="str">
        <f t="shared" ca="1" si="183"/>
        <v/>
      </c>
    </row>
    <row r="1439" spans="1:8">
      <c r="A1439" s="8" t="str">
        <f t="shared" ca="1" si="176"/>
        <v/>
      </c>
      <c r="B1439" s="8" t="str">
        <f t="shared" ca="1" si="177"/>
        <v/>
      </c>
      <c r="C1439" s="8" t="str">
        <f t="shared" ca="1" si="178"/>
        <v/>
      </c>
      <c r="D1439" s="276" t="str">
        <f t="shared" ca="1" si="179"/>
        <v/>
      </c>
      <c r="E1439" s="161" t="str">
        <f t="shared" ca="1" si="180"/>
        <v/>
      </c>
      <c r="F1439" s="8" t="str">
        <f t="shared" ca="1" si="181"/>
        <v/>
      </c>
      <c r="G1439" s="1" t="str">
        <f t="shared" ca="1" si="182"/>
        <v/>
      </c>
      <c r="H1439" s="1" t="str">
        <f t="shared" ca="1" si="183"/>
        <v/>
      </c>
    </row>
    <row r="1440" spans="1:8">
      <c r="A1440" s="8" t="str">
        <f t="shared" ca="1" si="176"/>
        <v/>
      </c>
      <c r="B1440" s="8" t="str">
        <f t="shared" ca="1" si="177"/>
        <v/>
      </c>
      <c r="C1440" s="8" t="str">
        <f t="shared" ca="1" si="178"/>
        <v/>
      </c>
      <c r="D1440" s="276" t="str">
        <f t="shared" ca="1" si="179"/>
        <v/>
      </c>
      <c r="E1440" s="161" t="str">
        <f t="shared" ca="1" si="180"/>
        <v/>
      </c>
      <c r="F1440" s="8" t="str">
        <f t="shared" ca="1" si="181"/>
        <v/>
      </c>
      <c r="G1440" s="1" t="str">
        <f t="shared" ca="1" si="182"/>
        <v/>
      </c>
      <c r="H1440" s="1" t="str">
        <f t="shared" ca="1" si="183"/>
        <v/>
      </c>
    </row>
    <row r="1441" spans="1:8">
      <c r="A1441" s="8" t="str">
        <f t="shared" ca="1" si="176"/>
        <v/>
      </c>
      <c r="B1441" s="8" t="str">
        <f t="shared" ca="1" si="177"/>
        <v/>
      </c>
      <c r="C1441" s="8" t="str">
        <f t="shared" ca="1" si="178"/>
        <v/>
      </c>
      <c r="D1441" s="276" t="str">
        <f t="shared" ca="1" si="179"/>
        <v/>
      </c>
      <c r="E1441" s="161" t="str">
        <f t="shared" ca="1" si="180"/>
        <v/>
      </c>
      <c r="F1441" s="8" t="str">
        <f t="shared" ca="1" si="181"/>
        <v/>
      </c>
      <c r="G1441" s="1" t="str">
        <f t="shared" ca="1" si="182"/>
        <v/>
      </c>
      <c r="H1441" s="1" t="str">
        <f t="shared" ca="1" si="183"/>
        <v/>
      </c>
    </row>
    <row r="1442" spans="1:8">
      <c r="A1442" s="8" t="str">
        <f t="shared" ca="1" si="176"/>
        <v/>
      </c>
      <c r="B1442" s="8" t="str">
        <f t="shared" ca="1" si="177"/>
        <v/>
      </c>
      <c r="C1442" s="8" t="str">
        <f t="shared" ca="1" si="178"/>
        <v/>
      </c>
      <c r="D1442" s="276" t="str">
        <f t="shared" ca="1" si="179"/>
        <v/>
      </c>
      <c r="E1442" s="161" t="str">
        <f t="shared" ca="1" si="180"/>
        <v/>
      </c>
      <c r="F1442" s="8" t="str">
        <f t="shared" ca="1" si="181"/>
        <v/>
      </c>
      <c r="G1442" s="1" t="str">
        <f t="shared" ca="1" si="182"/>
        <v/>
      </c>
      <c r="H1442" s="1" t="str">
        <f t="shared" ca="1" si="183"/>
        <v/>
      </c>
    </row>
    <row r="1443" spans="1:8">
      <c r="A1443" s="8" t="str">
        <f t="shared" ca="1" si="176"/>
        <v/>
      </c>
      <c r="B1443" s="8" t="str">
        <f t="shared" ca="1" si="177"/>
        <v/>
      </c>
      <c r="C1443" s="8" t="str">
        <f t="shared" ca="1" si="178"/>
        <v/>
      </c>
      <c r="D1443" s="276" t="str">
        <f t="shared" ca="1" si="179"/>
        <v/>
      </c>
      <c r="E1443" s="161" t="str">
        <f t="shared" ca="1" si="180"/>
        <v/>
      </c>
      <c r="F1443" s="8" t="str">
        <f t="shared" ca="1" si="181"/>
        <v/>
      </c>
      <c r="G1443" s="1" t="str">
        <f t="shared" ca="1" si="182"/>
        <v/>
      </c>
      <c r="H1443" s="1" t="str">
        <f t="shared" ca="1" si="183"/>
        <v/>
      </c>
    </row>
    <row r="1444" spans="1:8">
      <c r="A1444" s="8" t="str">
        <f t="shared" ca="1" si="176"/>
        <v/>
      </c>
      <c r="B1444" s="8" t="str">
        <f t="shared" ca="1" si="177"/>
        <v/>
      </c>
      <c r="C1444" s="8" t="str">
        <f t="shared" ca="1" si="178"/>
        <v/>
      </c>
      <c r="D1444" s="276" t="str">
        <f t="shared" ca="1" si="179"/>
        <v/>
      </c>
      <c r="E1444" s="161" t="str">
        <f t="shared" ca="1" si="180"/>
        <v/>
      </c>
      <c r="F1444" s="8" t="str">
        <f t="shared" ca="1" si="181"/>
        <v/>
      </c>
      <c r="G1444" s="1" t="str">
        <f t="shared" ca="1" si="182"/>
        <v/>
      </c>
      <c r="H1444" s="1" t="str">
        <f t="shared" ca="1" si="183"/>
        <v/>
      </c>
    </row>
    <row r="1445" spans="1:8">
      <c r="A1445" s="8" t="str">
        <f t="shared" ca="1" si="176"/>
        <v/>
      </c>
      <c r="B1445" s="8" t="str">
        <f t="shared" ca="1" si="177"/>
        <v/>
      </c>
      <c r="C1445" s="8" t="str">
        <f t="shared" ca="1" si="178"/>
        <v/>
      </c>
      <c r="D1445" s="276" t="str">
        <f t="shared" ca="1" si="179"/>
        <v/>
      </c>
      <c r="E1445" s="161" t="str">
        <f t="shared" ca="1" si="180"/>
        <v/>
      </c>
      <c r="F1445" s="8" t="str">
        <f t="shared" ca="1" si="181"/>
        <v/>
      </c>
      <c r="G1445" s="1" t="str">
        <f t="shared" ca="1" si="182"/>
        <v/>
      </c>
      <c r="H1445" s="1" t="str">
        <f t="shared" ca="1" si="183"/>
        <v/>
      </c>
    </row>
    <row r="1446" spans="1:8">
      <c r="A1446" s="8" t="str">
        <f t="shared" ca="1" si="176"/>
        <v/>
      </c>
      <c r="B1446" s="8" t="str">
        <f t="shared" ca="1" si="177"/>
        <v/>
      </c>
      <c r="C1446" s="8" t="str">
        <f t="shared" ca="1" si="178"/>
        <v/>
      </c>
      <c r="D1446" s="276" t="str">
        <f t="shared" ca="1" si="179"/>
        <v/>
      </c>
      <c r="E1446" s="161" t="str">
        <f t="shared" ca="1" si="180"/>
        <v/>
      </c>
      <c r="F1446" s="8" t="str">
        <f t="shared" ca="1" si="181"/>
        <v/>
      </c>
      <c r="G1446" s="1" t="str">
        <f t="shared" ca="1" si="182"/>
        <v/>
      </c>
      <c r="H1446" s="1" t="str">
        <f t="shared" ca="1" si="183"/>
        <v/>
      </c>
    </row>
    <row r="1447" spans="1:8">
      <c r="A1447" s="8" t="str">
        <f t="shared" ca="1" si="176"/>
        <v/>
      </c>
      <c r="B1447" s="8" t="str">
        <f t="shared" ca="1" si="177"/>
        <v/>
      </c>
      <c r="C1447" s="8" t="str">
        <f t="shared" ca="1" si="178"/>
        <v/>
      </c>
      <c r="D1447" s="276" t="str">
        <f t="shared" ca="1" si="179"/>
        <v/>
      </c>
      <c r="E1447" s="161" t="str">
        <f t="shared" ca="1" si="180"/>
        <v/>
      </c>
      <c r="F1447" s="8" t="str">
        <f t="shared" ca="1" si="181"/>
        <v/>
      </c>
      <c r="G1447" s="1" t="str">
        <f t="shared" ca="1" si="182"/>
        <v/>
      </c>
      <c r="H1447" s="1" t="str">
        <f t="shared" ca="1" si="183"/>
        <v/>
      </c>
    </row>
    <row r="1448" spans="1:8">
      <c r="A1448" s="8" t="str">
        <f t="shared" ca="1" si="176"/>
        <v/>
      </c>
      <c r="B1448" s="8" t="str">
        <f t="shared" ca="1" si="177"/>
        <v/>
      </c>
      <c r="C1448" s="8" t="str">
        <f t="shared" ca="1" si="178"/>
        <v/>
      </c>
      <c r="D1448" s="276" t="str">
        <f t="shared" ca="1" si="179"/>
        <v/>
      </c>
      <c r="E1448" s="161" t="str">
        <f t="shared" ca="1" si="180"/>
        <v/>
      </c>
      <c r="F1448" s="8" t="str">
        <f t="shared" ca="1" si="181"/>
        <v/>
      </c>
      <c r="G1448" s="1" t="str">
        <f t="shared" ca="1" si="182"/>
        <v/>
      </c>
      <c r="H1448" s="1" t="str">
        <f t="shared" ca="1" si="183"/>
        <v/>
      </c>
    </row>
    <row r="1449" spans="1:8">
      <c r="A1449" s="8" t="str">
        <f t="shared" ca="1" si="176"/>
        <v/>
      </c>
      <c r="B1449" s="8" t="str">
        <f t="shared" ca="1" si="177"/>
        <v/>
      </c>
      <c r="C1449" s="8" t="str">
        <f t="shared" ca="1" si="178"/>
        <v/>
      </c>
      <c r="D1449" s="276" t="str">
        <f t="shared" ca="1" si="179"/>
        <v/>
      </c>
      <c r="E1449" s="161" t="str">
        <f t="shared" ca="1" si="180"/>
        <v/>
      </c>
      <c r="F1449" s="8" t="str">
        <f t="shared" ca="1" si="181"/>
        <v/>
      </c>
      <c r="G1449" s="1" t="str">
        <f t="shared" ca="1" si="182"/>
        <v/>
      </c>
      <c r="H1449" s="1" t="str">
        <f t="shared" ca="1" si="183"/>
        <v/>
      </c>
    </row>
    <row r="1450" spans="1:8">
      <c r="A1450" s="8" t="str">
        <f t="shared" ca="1" si="176"/>
        <v/>
      </c>
      <c r="B1450" s="8" t="str">
        <f t="shared" ca="1" si="177"/>
        <v/>
      </c>
      <c r="C1450" s="8" t="str">
        <f t="shared" ca="1" si="178"/>
        <v/>
      </c>
      <c r="D1450" s="276" t="str">
        <f t="shared" ca="1" si="179"/>
        <v/>
      </c>
      <c r="E1450" s="161" t="str">
        <f t="shared" ca="1" si="180"/>
        <v/>
      </c>
      <c r="F1450" s="8" t="str">
        <f t="shared" ca="1" si="181"/>
        <v/>
      </c>
      <c r="G1450" s="1" t="str">
        <f t="shared" ca="1" si="182"/>
        <v/>
      </c>
      <c r="H1450" s="1" t="str">
        <f t="shared" ca="1" si="183"/>
        <v/>
      </c>
    </row>
    <row r="1451" spans="1:8">
      <c r="A1451" s="8" t="str">
        <f t="shared" ca="1" si="176"/>
        <v/>
      </c>
      <c r="B1451" s="8" t="str">
        <f t="shared" ca="1" si="177"/>
        <v/>
      </c>
      <c r="C1451" s="8" t="str">
        <f t="shared" ca="1" si="178"/>
        <v/>
      </c>
      <c r="D1451" s="276" t="str">
        <f t="shared" ca="1" si="179"/>
        <v/>
      </c>
      <c r="E1451" s="161" t="str">
        <f t="shared" ca="1" si="180"/>
        <v/>
      </c>
      <c r="F1451" s="8" t="str">
        <f t="shared" ca="1" si="181"/>
        <v/>
      </c>
      <c r="G1451" s="1" t="str">
        <f t="shared" ca="1" si="182"/>
        <v/>
      </c>
      <c r="H1451" s="1" t="str">
        <f t="shared" ca="1" si="183"/>
        <v/>
      </c>
    </row>
    <row r="1452" spans="1:8">
      <c r="A1452" s="8" t="str">
        <f t="shared" ca="1" si="176"/>
        <v/>
      </c>
      <c r="B1452" s="8" t="str">
        <f t="shared" ca="1" si="177"/>
        <v/>
      </c>
      <c r="C1452" s="8" t="str">
        <f t="shared" ca="1" si="178"/>
        <v/>
      </c>
      <c r="D1452" s="276" t="str">
        <f t="shared" ca="1" si="179"/>
        <v/>
      </c>
      <c r="E1452" s="161" t="str">
        <f t="shared" ca="1" si="180"/>
        <v/>
      </c>
      <c r="F1452" s="8" t="str">
        <f t="shared" ca="1" si="181"/>
        <v/>
      </c>
      <c r="G1452" s="1" t="str">
        <f t="shared" ca="1" si="182"/>
        <v/>
      </c>
      <c r="H1452" s="1" t="str">
        <f t="shared" ca="1" si="183"/>
        <v/>
      </c>
    </row>
    <row r="1453" spans="1:8">
      <c r="A1453" s="8" t="str">
        <f t="shared" ca="1" si="176"/>
        <v/>
      </c>
      <c r="B1453" s="8" t="str">
        <f t="shared" ca="1" si="177"/>
        <v/>
      </c>
      <c r="C1453" s="8" t="str">
        <f t="shared" ca="1" si="178"/>
        <v/>
      </c>
      <c r="D1453" s="276" t="str">
        <f t="shared" ca="1" si="179"/>
        <v/>
      </c>
      <c r="E1453" s="161" t="str">
        <f t="shared" ca="1" si="180"/>
        <v/>
      </c>
      <c r="F1453" s="8" t="str">
        <f t="shared" ca="1" si="181"/>
        <v/>
      </c>
      <c r="G1453" s="1" t="str">
        <f t="shared" ca="1" si="182"/>
        <v/>
      </c>
      <c r="H1453" s="1" t="str">
        <f t="shared" ca="1" si="183"/>
        <v/>
      </c>
    </row>
    <row r="1454" spans="1:8">
      <c r="A1454" s="8" t="str">
        <f t="shared" ca="1" si="176"/>
        <v/>
      </c>
      <c r="B1454" s="8" t="str">
        <f t="shared" ca="1" si="177"/>
        <v/>
      </c>
      <c r="C1454" s="8" t="str">
        <f t="shared" ca="1" si="178"/>
        <v/>
      </c>
      <c r="D1454" s="276" t="str">
        <f t="shared" ca="1" si="179"/>
        <v/>
      </c>
      <c r="E1454" s="161" t="str">
        <f t="shared" ca="1" si="180"/>
        <v/>
      </c>
      <c r="F1454" s="8" t="str">
        <f t="shared" ca="1" si="181"/>
        <v/>
      </c>
      <c r="G1454" s="1" t="str">
        <f t="shared" ca="1" si="182"/>
        <v/>
      </c>
      <c r="H1454" s="1" t="str">
        <f t="shared" ca="1" si="183"/>
        <v/>
      </c>
    </row>
    <row r="1455" spans="1:8">
      <c r="A1455" s="8" t="str">
        <f t="shared" ca="1" si="176"/>
        <v/>
      </c>
      <c r="B1455" s="8" t="str">
        <f t="shared" ca="1" si="177"/>
        <v/>
      </c>
      <c r="C1455" s="8" t="str">
        <f t="shared" ca="1" si="178"/>
        <v/>
      </c>
      <c r="D1455" s="276" t="str">
        <f t="shared" ca="1" si="179"/>
        <v/>
      </c>
      <c r="E1455" s="161" t="str">
        <f t="shared" ca="1" si="180"/>
        <v/>
      </c>
      <c r="F1455" s="8" t="str">
        <f t="shared" ca="1" si="181"/>
        <v/>
      </c>
      <c r="G1455" s="1" t="str">
        <f t="shared" ca="1" si="182"/>
        <v/>
      </c>
      <c r="H1455" s="1" t="str">
        <f t="shared" ca="1" si="183"/>
        <v/>
      </c>
    </row>
    <row r="1456" spans="1:8">
      <c r="A1456" s="8" t="str">
        <f t="shared" ca="1" si="176"/>
        <v/>
      </c>
      <c r="B1456" s="8" t="str">
        <f t="shared" ca="1" si="177"/>
        <v/>
      </c>
      <c r="C1456" s="8" t="str">
        <f t="shared" ca="1" si="178"/>
        <v/>
      </c>
      <c r="D1456" s="276" t="str">
        <f t="shared" ca="1" si="179"/>
        <v/>
      </c>
      <c r="E1456" s="161" t="str">
        <f t="shared" ca="1" si="180"/>
        <v/>
      </c>
      <c r="F1456" s="8" t="str">
        <f t="shared" ca="1" si="181"/>
        <v/>
      </c>
      <c r="G1456" s="1" t="str">
        <f t="shared" ca="1" si="182"/>
        <v/>
      </c>
      <c r="H1456" s="1" t="str">
        <f t="shared" ca="1" si="183"/>
        <v/>
      </c>
    </row>
    <row r="1457" spans="1:8">
      <c r="A1457" s="8" t="str">
        <f t="shared" ca="1" si="176"/>
        <v/>
      </c>
      <c r="B1457" s="8" t="str">
        <f t="shared" ca="1" si="177"/>
        <v/>
      </c>
      <c r="C1457" s="8" t="str">
        <f t="shared" ca="1" si="178"/>
        <v/>
      </c>
      <c r="D1457" s="276" t="str">
        <f t="shared" ca="1" si="179"/>
        <v/>
      </c>
      <c r="E1457" s="161" t="str">
        <f t="shared" ca="1" si="180"/>
        <v/>
      </c>
      <c r="F1457" s="8" t="str">
        <f t="shared" ca="1" si="181"/>
        <v/>
      </c>
      <c r="G1457" s="1" t="str">
        <f t="shared" ca="1" si="182"/>
        <v/>
      </c>
      <c r="H1457" s="1" t="str">
        <f t="shared" ca="1" si="183"/>
        <v/>
      </c>
    </row>
    <row r="1458" spans="1:8">
      <c r="A1458" s="8" t="str">
        <f t="shared" ca="1" si="176"/>
        <v/>
      </c>
      <c r="B1458" s="8" t="str">
        <f t="shared" ca="1" si="177"/>
        <v/>
      </c>
      <c r="C1458" s="8" t="str">
        <f t="shared" ca="1" si="178"/>
        <v/>
      </c>
      <c r="D1458" s="276" t="str">
        <f t="shared" ca="1" si="179"/>
        <v/>
      </c>
      <c r="E1458" s="161" t="str">
        <f t="shared" ca="1" si="180"/>
        <v/>
      </c>
      <c r="F1458" s="8" t="str">
        <f t="shared" ca="1" si="181"/>
        <v/>
      </c>
      <c r="G1458" s="1" t="str">
        <f t="shared" ca="1" si="182"/>
        <v/>
      </c>
      <c r="H1458" s="1" t="str">
        <f t="shared" ca="1" si="183"/>
        <v/>
      </c>
    </row>
    <row r="1459" spans="1:8">
      <c r="A1459" s="8" t="str">
        <f t="shared" ca="1" si="176"/>
        <v/>
      </c>
      <c r="B1459" s="8" t="str">
        <f t="shared" ca="1" si="177"/>
        <v/>
      </c>
      <c r="C1459" s="8" t="str">
        <f t="shared" ca="1" si="178"/>
        <v/>
      </c>
      <c r="D1459" s="276" t="str">
        <f t="shared" ca="1" si="179"/>
        <v/>
      </c>
      <c r="E1459" s="161" t="str">
        <f t="shared" ca="1" si="180"/>
        <v/>
      </c>
      <c r="F1459" s="8" t="str">
        <f t="shared" ca="1" si="181"/>
        <v/>
      </c>
      <c r="G1459" s="1" t="str">
        <f t="shared" ca="1" si="182"/>
        <v/>
      </c>
      <c r="H1459" s="1" t="str">
        <f t="shared" ca="1" si="183"/>
        <v/>
      </c>
    </row>
    <row r="1460" spans="1:8">
      <c r="A1460" s="8" t="str">
        <f t="shared" ca="1" si="176"/>
        <v/>
      </c>
      <c r="B1460" s="8" t="str">
        <f t="shared" ca="1" si="177"/>
        <v/>
      </c>
      <c r="C1460" s="8" t="str">
        <f t="shared" ca="1" si="178"/>
        <v/>
      </c>
      <c r="D1460" s="276" t="str">
        <f t="shared" ca="1" si="179"/>
        <v/>
      </c>
      <c r="E1460" s="161" t="str">
        <f t="shared" ca="1" si="180"/>
        <v/>
      </c>
      <c r="F1460" s="8" t="str">
        <f t="shared" ca="1" si="181"/>
        <v/>
      </c>
      <c r="G1460" s="1" t="str">
        <f t="shared" ca="1" si="182"/>
        <v/>
      </c>
      <c r="H1460" s="1" t="str">
        <f t="shared" ca="1" si="183"/>
        <v/>
      </c>
    </row>
    <row r="1461" spans="1:8">
      <c r="A1461" s="8" t="str">
        <f t="shared" ca="1" si="176"/>
        <v/>
      </c>
      <c r="B1461" s="8" t="str">
        <f t="shared" ca="1" si="177"/>
        <v/>
      </c>
      <c r="C1461" s="8" t="str">
        <f t="shared" ca="1" si="178"/>
        <v/>
      </c>
      <c r="D1461" s="276" t="str">
        <f t="shared" ca="1" si="179"/>
        <v/>
      </c>
      <c r="E1461" s="161" t="str">
        <f t="shared" ca="1" si="180"/>
        <v/>
      </c>
      <c r="F1461" s="8" t="str">
        <f t="shared" ca="1" si="181"/>
        <v/>
      </c>
      <c r="G1461" s="1" t="str">
        <f t="shared" ca="1" si="182"/>
        <v/>
      </c>
      <c r="H1461" s="1" t="str">
        <f t="shared" ca="1" si="183"/>
        <v/>
      </c>
    </row>
    <row r="1462" spans="1:8">
      <c r="A1462" s="8" t="str">
        <f t="shared" ca="1" si="176"/>
        <v/>
      </c>
      <c r="B1462" s="8" t="str">
        <f t="shared" ca="1" si="177"/>
        <v/>
      </c>
      <c r="C1462" s="8" t="str">
        <f t="shared" ca="1" si="178"/>
        <v/>
      </c>
      <c r="D1462" s="276" t="str">
        <f t="shared" ca="1" si="179"/>
        <v/>
      </c>
      <c r="E1462" s="161" t="str">
        <f t="shared" ca="1" si="180"/>
        <v/>
      </c>
      <c r="F1462" s="8" t="str">
        <f t="shared" ca="1" si="181"/>
        <v/>
      </c>
      <c r="G1462" s="1" t="str">
        <f t="shared" ca="1" si="182"/>
        <v/>
      </c>
      <c r="H1462" s="1" t="str">
        <f t="shared" ca="1" si="183"/>
        <v/>
      </c>
    </row>
    <row r="1463" spans="1:8">
      <c r="A1463" s="8" t="str">
        <f t="shared" ca="1" si="176"/>
        <v/>
      </c>
      <c r="B1463" s="8" t="str">
        <f t="shared" ca="1" si="177"/>
        <v/>
      </c>
      <c r="C1463" s="8" t="str">
        <f t="shared" ca="1" si="178"/>
        <v/>
      </c>
      <c r="D1463" s="276" t="str">
        <f t="shared" ca="1" si="179"/>
        <v/>
      </c>
      <c r="E1463" s="161" t="str">
        <f t="shared" ca="1" si="180"/>
        <v/>
      </c>
      <c r="F1463" s="8" t="str">
        <f t="shared" ca="1" si="181"/>
        <v/>
      </c>
      <c r="G1463" s="1" t="str">
        <f t="shared" ca="1" si="182"/>
        <v/>
      </c>
      <c r="H1463" s="1" t="str">
        <f t="shared" ca="1" si="183"/>
        <v/>
      </c>
    </row>
    <row r="1464" spans="1:8">
      <c r="A1464" s="8" t="str">
        <f t="shared" ca="1" si="176"/>
        <v/>
      </c>
      <c r="B1464" s="8" t="str">
        <f t="shared" ca="1" si="177"/>
        <v/>
      </c>
      <c r="C1464" s="8" t="str">
        <f t="shared" ca="1" si="178"/>
        <v/>
      </c>
      <c r="D1464" s="276" t="str">
        <f t="shared" ca="1" si="179"/>
        <v/>
      </c>
      <c r="E1464" s="161" t="str">
        <f t="shared" ca="1" si="180"/>
        <v/>
      </c>
      <c r="F1464" s="8" t="str">
        <f t="shared" ca="1" si="181"/>
        <v/>
      </c>
      <c r="G1464" s="1" t="str">
        <f t="shared" ca="1" si="182"/>
        <v/>
      </c>
      <c r="H1464" s="1" t="str">
        <f t="shared" ca="1" si="183"/>
        <v/>
      </c>
    </row>
    <row r="1465" spans="1:8">
      <c r="A1465" s="8" t="str">
        <f t="shared" ca="1" si="176"/>
        <v/>
      </c>
      <c r="B1465" s="8" t="str">
        <f t="shared" ca="1" si="177"/>
        <v/>
      </c>
      <c r="C1465" s="8" t="str">
        <f t="shared" ca="1" si="178"/>
        <v/>
      </c>
      <c r="D1465" s="276" t="str">
        <f t="shared" ca="1" si="179"/>
        <v/>
      </c>
      <c r="E1465" s="161" t="str">
        <f t="shared" ca="1" si="180"/>
        <v/>
      </c>
      <c r="F1465" s="8" t="str">
        <f t="shared" ca="1" si="181"/>
        <v/>
      </c>
      <c r="G1465" s="1" t="str">
        <f t="shared" ca="1" si="182"/>
        <v/>
      </c>
      <c r="H1465" s="1" t="str">
        <f t="shared" ca="1" si="183"/>
        <v/>
      </c>
    </row>
    <row r="1466" spans="1:8">
      <c r="A1466" s="8" t="str">
        <f t="shared" ca="1" si="176"/>
        <v/>
      </c>
      <c r="B1466" s="8" t="str">
        <f t="shared" ca="1" si="177"/>
        <v/>
      </c>
      <c r="C1466" s="8" t="str">
        <f t="shared" ca="1" si="178"/>
        <v/>
      </c>
      <c r="D1466" s="276" t="str">
        <f t="shared" ca="1" si="179"/>
        <v/>
      </c>
      <c r="E1466" s="161" t="str">
        <f t="shared" ca="1" si="180"/>
        <v/>
      </c>
      <c r="F1466" s="8" t="str">
        <f t="shared" ca="1" si="181"/>
        <v/>
      </c>
      <c r="G1466" s="1" t="str">
        <f t="shared" ca="1" si="182"/>
        <v/>
      </c>
      <c r="H1466" s="1" t="str">
        <f t="shared" ca="1" si="183"/>
        <v/>
      </c>
    </row>
    <row r="1467" spans="1:8">
      <c r="A1467" s="8" t="str">
        <f t="shared" ca="1" si="176"/>
        <v/>
      </c>
      <c r="B1467" s="8" t="str">
        <f t="shared" ca="1" si="177"/>
        <v/>
      </c>
      <c r="C1467" s="8" t="str">
        <f t="shared" ca="1" si="178"/>
        <v/>
      </c>
      <c r="D1467" s="276" t="str">
        <f t="shared" ca="1" si="179"/>
        <v/>
      </c>
      <c r="E1467" s="161" t="str">
        <f t="shared" ca="1" si="180"/>
        <v/>
      </c>
      <c r="F1467" s="8" t="str">
        <f t="shared" ca="1" si="181"/>
        <v/>
      </c>
      <c r="G1467" s="1" t="str">
        <f t="shared" ca="1" si="182"/>
        <v/>
      </c>
      <c r="H1467" s="1" t="str">
        <f t="shared" ca="1" si="183"/>
        <v/>
      </c>
    </row>
    <row r="1468" spans="1:8">
      <c r="A1468" s="8" t="str">
        <f t="shared" ca="1" si="176"/>
        <v/>
      </c>
      <c r="B1468" s="8" t="str">
        <f t="shared" ca="1" si="177"/>
        <v/>
      </c>
      <c r="C1468" s="8" t="str">
        <f t="shared" ca="1" si="178"/>
        <v/>
      </c>
      <c r="D1468" s="276" t="str">
        <f t="shared" ca="1" si="179"/>
        <v/>
      </c>
      <c r="E1468" s="161" t="str">
        <f t="shared" ca="1" si="180"/>
        <v/>
      </c>
      <c r="F1468" s="8" t="str">
        <f t="shared" ca="1" si="181"/>
        <v/>
      </c>
      <c r="G1468" s="1" t="str">
        <f t="shared" ca="1" si="182"/>
        <v/>
      </c>
      <c r="H1468" s="1" t="str">
        <f t="shared" ca="1" si="183"/>
        <v/>
      </c>
    </row>
    <row r="1469" spans="1:8">
      <c r="A1469" s="8" t="str">
        <f t="shared" ca="1" si="176"/>
        <v/>
      </c>
      <c r="B1469" s="8" t="str">
        <f t="shared" ca="1" si="177"/>
        <v/>
      </c>
      <c r="C1469" s="8" t="str">
        <f t="shared" ca="1" si="178"/>
        <v/>
      </c>
      <c r="D1469" s="276" t="str">
        <f t="shared" ca="1" si="179"/>
        <v/>
      </c>
      <c r="E1469" s="161" t="str">
        <f t="shared" ca="1" si="180"/>
        <v/>
      </c>
      <c r="F1469" s="8" t="str">
        <f t="shared" ca="1" si="181"/>
        <v/>
      </c>
      <c r="G1469" s="1" t="str">
        <f t="shared" ca="1" si="182"/>
        <v/>
      </c>
      <c r="H1469" s="1" t="str">
        <f t="shared" ca="1" si="183"/>
        <v/>
      </c>
    </row>
    <row r="1470" spans="1:8">
      <c r="A1470" s="8" t="str">
        <f t="shared" ca="1" si="176"/>
        <v/>
      </c>
      <c r="B1470" s="8" t="str">
        <f t="shared" ca="1" si="177"/>
        <v/>
      </c>
      <c r="C1470" s="8" t="str">
        <f t="shared" ca="1" si="178"/>
        <v/>
      </c>
      <c r="D1470" s="276" t="str">
        <f t="shared" ca="1" si="179"/>
        <v/>
      </c>
      <c r="E1470" s="161" t="str">
        <f t="shared" ca="1" si="180"/>
        <v/>
      </c>
      <c r="F1470" s="8" t="str">
        <f t="shared" ca="1" si="181"/>
        <v/>
      </c>
      <c r="G1470" s="1" t="str">
        <f t="shared" ca="1" si="182"/>
        <v/>
      </c>
      <c r="H1470" s="1" t="str">
        <f t="shared" ca="1" si="183"/>
        <v/>
      </c>
    </row>
    <row r="1471" spans="1:8">
      <c r="A1471" s="8" t="str">
        <f t="shared" ca="1" si="176"/>
        <v/>
      </c>
      <c r="B1471" s="8" t="str">
        <f t="shared" ca="1" si="177"/>
        <v/>
      </c>
      <c r="C1471" s="8" t="str">
        <f t="shared" ca="1" si="178"/>
        <v/>
      </c>
      <c r="D1471" s="276" t="str">
        <f t="shared" ca="1" si="179"/>
        <v/>
      </c>
      <c r="E1471" s="161" t="str">
        <f t="shared" ca="1" si="180"/>
        <v/>
      </c>
      <c r="F1471" s="8" t="str">
        <f t="shared" ca="1" si="181"/>
        <v/>
      </c>
      <c r="G1471" s="1" t="str">
        <f t="shared" ca="1" si="182"/>
        <v/>
      </c>
      <c r="H1471" s="1" t="str">
        <f t="shared" ca="1" si="183"/>
        <v/>
      </c>
    </row>
    <row r="1472" spans="1:8">
      <c r="A1472" s="8" t="str">
        <f t="shared" ca="1" si="176"/>
        <v/>
      </c>
      <c r="B1472" s="8" t="str">
        <f t="shared" ca="1" si="177"/>
        <v/>
      </c>
      <c r="C1472" s="8" t="str">
        <f t="shared" ca="1" si="178"/>
        <v/>
      </c>
      <c r="D1472" s="276" t="str">
        <f t="shared" ca="1" si="179"/>
        <v/>
      </c>
      <c r="E1472" s="161" t="str">
        <f t="shared" ca="1" si="180"/>
        <v/>
      </c>
      <c r="F1472" s="8" t="str">
        <f t="shared" ca="1" si="181"/>
        <v/>
      </c>
      <c r="G1472" s="1" t="str">
        <f t="shared" ca="1" si="182"/>
        <v/>
      </c>
      <c r="H1472" s="1" t="str">
        <f t="shared" ca="1" si="183"/>
        <v/>
      </c>
    </row>
    <row r="1473" spans="1:8">
      <c r="A1473" s="8" t="str">
        <f t="shared" ca="1" si="176"/>
        <v/>
      </c>
      <c r="B1473" s="8" t="str">
        <f t="shared" ca="1" si="177"/>
        <v/>
      </c>
      <c r="C1473" s="8" t="str">
        <f t="shared" ca="1" si="178"/>
        <v/>
      </c>
      <c r="D1473" s="276" t="str">
        <f t="shared" ca="1" si="179"/>
        <v/>
      </c>
      <c r="E1473" s="161" t="str">
        <f t="shared" ca="1" si="180"/>
        <v/>
      </c>
      <c r="F1473" s="8" t="str">
        <f t="shared" ca="1" si="181"/>
        <v/>
      </c>
      <c r="G1473" s="1" t="str">
        <f t="shared" ca="1" si="182"/>
        <v/>
      </c>
      <c r="H1473" s="1" t="str">
        <f t="shared" ca="1" si="183"/>
        <v/>
      </c>
    </row>
    <row r="1474" spans="1:8">
      <c r="A1474" s="8" t="str">
        <f t="shared" ca="1" si="176"/>
        <v/>
      </c>
      <c r="B1474" s="8" t="str">
        <f t="shared" ca="1" si="177"/>
        <v/>
      </c>
      <c r="C1474" s="8" t="str">
        <f t="shared" ca="1" si="178"/>
        <v/>
      </c>
      <c r="D1474" s="276" t="str">
        <f t="shared" ca="1" si="179"/>
        <v/>
      </c>
      <c r="E1474" s="161" t="str">
        <f t="shared" ca="1" si="180"/>
        <v/>
      </c>
      <c r="F1474" s="8" t="str">
        <f t="shared" ca="1" si="181"/>
        <v/>
      </c>
      <c r="G1474" s="1" t="str">
        <f t="shared" ca="1" si="182"/>
        <v/>
      </c>
      <c r="H1474" s="1" t="str">
        <f t="shared" ca="1" si="183"/>
        <v/>
      </c>
    </row>
    <row r="1475" spans="1:8">
      <c r="A1475" s="8" t="str">
        <f t="shared" ca="1" si="176"/>
        <v/>
      </c>
      <c r="B1475" s="8" t="str">
        <f t="shared" ca="1" si="177"/>
        <v/>
      </c>
      <c r="C1475" s="8" t="str">
        <f t="shared" ca="1" si="178"/>
        <v/>
      </c>
      <c r="D1475" s="276" t="str">
        <f t="shared" ca="1" si="179"/>
        <v/>
      </c>
      <c r="E1475" s="161" t="str">
        <f t="shared" ca="1" si="180"/>
        <v/>
      </c>
      <c r="F1475" s="8" t="str">
        <f t="shared" ca="1" si="181"/>
        <v/>
      </c>
      <c r="G1475" s="1" t="str">
        <f t="shared" ca="1" si="182"/>
        <v/>
      </c>
      <c r="H1475" s="1" t="str">
        <f t="shared" ca="1" si="183"/>
        <v/>
      </c>
    </row>
    <row r="1476" spans="1:8">
      <c r="A1476" s="8" t="str">
        <f t="shared" ca="1" si="176"/>
        <v/>
      </c>
      <c r="B1476" s="8" t="str">
        <f t="shared" ca="1" si="177"/>
        <v/>
      </c>
      <c r="C1476" s="8" t="str">
        <f t="shared" ca="1" si="178"/>
        <v/>
      </c>
      <c r="D1476" s="276" t="str">
        <f t="shared" ca="1" si="179"/>
        <v/>
      </c>
      <c r="E1476" s="161" t="str">
        <f t="shared" ca="1" si="180"/>
        <v/>
      </c>
      <c r="F1476" s="8" t="str">
        <f t="shared" ca="1" si="181"/>
        <v/>
      </c>
      <c r="G1476" s="1" t="str">
        <f t="shared" ca="1" si="182"/>
        <v/>
      </c>
      <c r="H1476" s="1" t="str">
        <f t="shared" ca="1" si="183"/>
        <v/>
      </c>
    </row>
    <row r="1477" spans="1:8">
      <c r="A1477" s="8" t="str">
        <f t="shared" ca="1" si="176"/>
        <v/>
      </c>
      <c r="B1477" s="8" t="str">
        <f t="shared" ca="1" si="177"/>
        <v/>
      </c>
      <c r="C1477" s="8" t="str">
        <f t="shared" ca="1" si="178"/>
        <v/>
      </c>
      <c r="D1477" s="276" t="str">
        <f t="shared" ca="1" si="179"/>
        <v/>
      </c>
      <c r="E1477" s="161" t="str">
        <f t="shared" ca="1" si="180"/>
        <v/>
      </c>
      <c r="F1477" s="8" t="str">
        <f t="shared" ca="1" si="181"/>
        <v/>
      </c>
      <c r="G1477" s="1" t="str">
        <f t="shared" ca="1" si="182"/>
        <v/>
      </c>
      <c r="H1477" s="1" t="str">
        <f t="shared" ca="1" si="183"/>
        <v/>
      </c>
    </row>
    <row r="1478" spans="1:8">
      <c r="A1478" s="8" t="str">
        <f t="shared" ca="1" si="176"/>
        <v/>
      </c>
      <c r="B1478" s="8" t="str">
        <f t="shared" ca="1" si="177"/>
        <v/>
      </c>
      <c r="C1478" s="8" t="str">
        <f t="shared" ca="1" si="178"/>
        <v/>
      </c>
      <c r="D1478" s="276" t="str">
        <f t="shared" ca="1" si="179"/>
        <v/>
      </c>
      <c r="E1478" s="161" t="str">
        <f t="shared" ca="1" si="180"/>
        <v/>
      </c>
      <c r="F1478" s="8" t="str">
        <f t="shared" ca="1" si="181"/>
        <v/>
      </c>
      <c r="G1478" s="1" t="str">
        <f t="shared" ca="1" si="182"/>
        <v/>
      </c>
      <c r="H1478" s="1" t="str">
        <f t="shared" ca="1" si="183"/>
        <v/>
      </c>
    </row>
    <row r="1479" spans="1:8">
      <c r="A1479" s="8" t="str">
        <f t="shared" ca="1" si="176"/>
        <v/>
      </c>
      <c r="B1479" s="8" t="str">
        <f t="shared" ca="1" si="177"/>
        <v/>
      </c>
      <c r="C1479" s="8" t="str">
        <f t="shared" ca="1" si="178"/>
        <v/>
      </c>
      <c r="D1479" s="276" t="str">
        <f t="shared" ca="1" si="179"/>
        <v/>
      </c>
      <c r="E1479" s="161" t="str">
        <f t="shared" ca="1" si="180"/>
        <v/>
      </c>
      <c r="F1479" s="8" t="str">
        <f t="shared" ca="1" si="181"/>
        <v/>
      </c>
      <c r="G1479" s="1" t="str">
        <f t="shared" ca="1" si="182"/>
        <v/>
      </c>
      <c r="H1479" s="1" t="str">
        <f t="shared" ca="1" si="183"/>
        <v/>
      </c>
    </row>
    <row r="1480" spans="1:8">
      <c r="A1480" s="8" t="str">
        <f t="shared" ref="A1480:A1543" ca="1" si="184">IFERROR(INDIRECT("'Прайс-лист общий'!A"&amp;$G1480,TRUE),"")</f>
        <v/>
      </c>
      <c r="B1480" s="8" t="str">
        <f t="shared" ref="B1480:B1543" ca="1" si="185">IFERROR(INDIRECT("'Прайс-лист общий'!B"&amp;$G1480,TRUE),"")</f>
        <v/>
      </c>
      <c r="C1480" s="8" t="str">
        <f t="shared" ref="C1480:C1543" ca="1" si="186">IFERROR(INDIRECT("'Прайс-лист общий'!p"&amp;$G1480,TRUE),"")</f>
        <v/>
      </c>
      <c r="D1480" s="276" t="str">
        <f t="shared" ref="D1480:D1543" ca="1" si="187">IFERROR(INDIRECT("'Прайс-лист общий'!q"&amp;$G1480,TRUE),"")</f>
        <v/>
      </c>
      <c r="E1480" s="161" t="str">
        <f t="shared" ref="E1480:E1543" ca="1" si="188">IFERROR(INDIRECT("'Прайс-лист общий'!r"&amp;$G1480,TRUE),"")</f>
        <v/>
      </c>
      <c r="F1480" s="8" t="str">
        <f t="shared" ref="F1480:F1543" ca="1" si="189">IFERROR(INDIRECT("'Прайс-лист общий'!f"&amp;$G1480,TRUE)*D1480,"")</f>
        <v/>
      </c>
      <c r="G1480" s="1" t="str">
        <f t="shared" ref="G1480:G1543" ca="1" si="190">IFERROR(SMALL(H:H,ROW(H1474)),"")</f>
        <v/>
      </c>
      <c r="H1480" s="1" t="str">
        <f t="shared" ref="H1480:H1543" ca="1" si="191">IF(INDIRECT("'Прайс-лист общий'!q"&amp;ROW(H1481),TRUE)&gt;0,ROW(H1481),"")</f>
        <v/>
      </c>
    </row>
    <row r="1481" spans="1:8">
      <c r="A1481" s="8" t="str">
        <f t="shared" ca="1" si="184"/>
        <v/>
      </c>
      <c r="B1481" s="8" t="str">
        <f t="shared" ca="1" si="185"/>
        <v/>
      </c>
      <c r="C1481" s="8" t="str">
        <f t="shared" ca="1" si="186"/>
        <v/>
      </c>
      <c r="D1481" s="276" t="str">
        <f t="shared" ca="1" si="187"/>
        <v/>
      </c>
      <c r="E1481" s="161" t="str">
        <f t="shared" ca="1" si="188"/>
        <v/>
      </c>
      <c r="F1481" s="8" t="str">
        <f t="shared" ca="1" si="189"/>
        <v/>
      </c>
      <c r="G1481" s="1" t="str">
        <f t="shared" ca="1" si="190"/>
        <v/>
      </c>
      <c r="H1481" s="1" t="str">
        <f t="shared" ca="1" si="191"/>
        <v/>
      </c>
    </row>
    <row r="1482" spans="1:8">
      <c r="A1482" s="8" t="str">
        <f t="shared" ca="1" si="184"/>
        <v/>
      </c>
      <c r="B1482" s="8" t="str">
        <f t="shared" ca="1" si="185"/>
        <v/>
      </c>
      <c r="C1482" s="8" t="str">
        <f t="shared" ca="1" si="186"/>
        <v/>
      </c>
      <c r="D1482" s="276" t="str">
        <f t="shared" ca="1" si="187"/>
        <v/>
      </c>
      <c r="E1482" s="161" t="str">
        <f t="shared" ca="1" si="188"/>
        <v/>
      </c>
      <c r="F1482" s="8" t="str">
        <f t="shared" ca="1" si="189"/>
        <v/>
      </c>
      <c r="G1482" s="1" t="str">
        <f t="shared" ca="1" si="190"/>
        <v/>
      </c>
      <c r="H1482" s="1" t="str">
        <f t="shared" ca="1" si="191"/>
        <v/>
      </c>
    </row>
    <row r="1483" spans="1:8">
      <c r="A1483" s="8" t="str">
        <f t="shared" ca="1" si="184"/>
        <v/>
      </c>
      <c r="B1483" s="8" t="str">
        <f t="shared" ca="1" si="185"/>
        <v/>
      </c>
      <c r="C1483" s="8" t="str">
        <f t="shared" ca="1" si="186"/>
        <v/>
      </c>
      <c r="D1483" s="276" t="str">
        <f t="shared" ca="1" si="187"/>
        <v/>
      </c>
      <c r="E1483" s="161" t="str">
        <f t="shared" ca="1" si="188"/>
        <v/>
      </c>
      <c r="F1483" s="8" t="str">
        <f t="shared" ca="1" si="189"/>
        <v/>
      </c>
      <c r="G1483" s="1" t="str">
        <f t="shared" ca="1" si="190"/>
        <v/>
      </c>
      <c r="H1483" s="1" t="str">
        <f t="shared" ca="1" si="191"/>
        <v/>
      </c>
    </row>
    <row r="1484" spans="1:8">
      <c r="A1484" s="8" t="str">
        <f t="shared" ca="1" si="184"/>
        <v/>
      </c>
      <c r="B1484" s="8" t="str">
        <f t="shared" ca="1" si="185"/>
        <v/>
      </c>
      <c r="C1484" s="8" t="str">
        <f t="shared" ca="1" si="186"/>
        <v/>
      </c>
      <c r="D1484" s="276" t="str">
        <f t="shared" ca="1" si="187"/>
        <v/>
      </c>
      <c r="E1484" s="161" t="str">
        <f t="shared" ca="1" si="188"/>
        <v/>
      </c>
      <c r="F1484" s="8" t="str">
        <f t="shared" ca="1" si="189"/>
        <v/>
      </c>
      <c r="G1484" s="1" t="str">
        <f t="shared" ca="1" si="190"/>
        <v/>
      </c>
      <c r="H1484" s="1" t="str">
        <f t="shared" ca="1" si="191"/>
        <v/>
      </c>
    </row>
    <row r="1485" spans="1:8">
      <c r="A1485" s="8" t="str">
        <f t="shared" ca="1" si="184"/>
        <v/>
      </c>
      <c r="B1485" s="8" t="str">
        <f t="shared" ca="1" si="185"/>
        <v/>
      </c>
      <c r="C1485" s="8" t="str">
        <f t="shared" ca="1" si="186"/>
        <v/>
      </c>
      <c r="D1485" s="276" t="str">
        <f t="shared" ca="1" si="187"/>
        <v/>
      </c>
      <c r="E1485" s="161" t="str">
        <f t="shared" ca="1" si="188"/>
        <v/>
      </c>
      <c r="F1485" s="8" t="str">
        <f t="shared" ca="1" si="189"/>
        <v/>
      </c>
      <c r="G1485" s="1" t="str">
        <f t="shared" ca="1" si="190"/>
        <v/>
      </c>
      <c r="H1485" s="1" t="str">
        <f t="shared" ca="1" si="191"/>
        <v/>
      </c>
    </row>
    <row r="1486" spans="1:8">
      <c r="A1486" s="8" t="str">
        <f t="shared" ca="1" si="184"/>
        <v/>
      </c>
      <c r="B1486" s="8" t="str">
        <f t="shared" ca="1" si="185"/>
        <v/>
      </c>
      <c r="C1486" s="8" t="str">
        <f t="shared" ca="1" si="186"/>
        <v/>
      </c>
      <c r="D1486" s="276" t="str">
        <f t="shared" ca="1" si="187"/>
        <v/>
      </c>
      <c r="E1486" s="161" t="str">
        <f t="shared" ca="1" si="188"/>
        <v/>
      </c>
      <c r="F1486" s="8" t="str">
        <f t="shared" ca="1" si="189"/>
        <v/>
      </c>
      <c r="G1486" s="1" t="str">
        <f t="shared" ca="1" si="190"/>
        <v/>
      </c>
      <c r="H1486" s="1" t="str">
        <f t="shared" ca="1" si="191"/>
        <v/>
      </c>
    </row>
    <row r="1487" spans="1:8">
      <c r="A1487" s="8" t="str">
        <f t="shared" ca="1" si="184"/>
        <v/>
      </c>
      <c r="B1487" s="8" t="str">
        <f t="shared" ca="1" si="185"/>
        <v/>
      </c>
      <c r="C1487" s="8" t="str">
        <f t="shared" ca="1" si="186"/>
        <v/>
      </c>
      <c r="D1487" s="276" t="str">
        <f t="shared" ca="1" si="187"/>
        <v/>
      </c>
      <c r="E1487" s="161" t="str">
        <f t="shared" ca="1" si="188"/>
        <v/>
      </c>
      <c r="F1487" s="8" t="str">
        <f t="shared" ca="1" si="189"/>
        <v/>
      </c>
      <c r="G1487" s="1" t="str">
        <f t="shared" ca="1" si="190"/>
        <v/>
      </c>
      <c r="H1487" s="1" t="str">
        <f t="shared" ca="1" si="191"/>
        <v/>
      </c>
    </row>
    <row r="1488" spans="1:8">
      <c r="A1488" s="8" t="str">
        <f t="shared" ca="1" si="184"/>
        <v/>
      </c>
      <c r="B1488" s="8" t="str">
        <f t="shared" ca="1" si="185"/>
        <v/>
      </c>
      <c r="C1488" s="8" t="str">
        <f t="shared" ca="1" si="186"/>
        <v/>
      </c>
      <c r="D1488" s="276" t="str">
        <f t="shared" ca="1" si="187"/>
        <v/>
      </c>
      <c r="E1488" s="161" t="str">
        <f t="shared" ca="1" si="188"/>
        <v/>
      </c>
      <c r="F1488" s="8" t="str">
        <f t="shared" ca="1" si="189"/>
        <v/>
      </c>
      <c r="G1488" s="1" t="str">
        <f t="shared" ca="1" si="190"/>
        <v/>
      </c>
      <c r="H1488" s="1" t="str">
        <f t="shared" ca="1" si="191"/>
        <v/>
      </c>
    </row>
    <row r="1489" spans="1:8">
      <c r="A1489" s="8" t="str">
        <f t="shared" ca="1" si="184"/>
        <v/>
      </c>
      <c r="B1489" s="8" t="str">
        <f t="shared" ca="1" si="185"/>
        <v/>
      </c>
      <c r="C1489" s="8" t="str">
        <f t="shared" ca="1" si="186"/>
        <v/>
      </c>
      <c r="D1489" s="276" t="str">
        <f t="shared" ca="1" si="187"/>
        <v/>
      </c>
      <c r="E1489" s="161" t="str">
        <f t="shared" ca="1" si="188"/>
        <v/>
      </c>
      <c r="F1489" s="8" t="str">
        <f t="shared" ca="1" si="189"/>
        <v/>
      </c>
      <c r="G1489" s="1" t="str">
        <f t="shared" ca="1" si="190"/>
        <v/>
      </c>
      <c r="H1489" s="1" t="str">
        <f t="shared" ca="1" si="191"/>
        <v/>
      </c>
    </row>
    <row r="1490" spans="1:8">
      <c r="A1490" s="8" t="str">
        <f t="shared" ca="1" si="184"/>
        <v/>
      </c>
      <c r="B1490" s="8" t="str">
        <f t="shared" ca="1" si="185"/>
        <v/>
      </c>
      <c r="C1490" s="8" t="str">
        <f t="shared" ca="1" si="186"/>
        <v/>
      </c>
      <c r="D1490" s="276" t="str">
        <f t="shared" ca="1" si="187"/>
        <v/>
      </c>
      <c r="E1490" s="161" t="str">
        <f t="shared" ca="1" si="188"/>
        <v/>
      </c>
      <c r="F1490" s="8" t="str">
        <f t="shared" ca="1" si="189"/>
        <v/>
      </c>
      <c r="G1490" s="1" t="str">
        <f t="shared" ca="1" si="190"/>
        <v/>
      </c>
      <c r="H1490" s="1" t="str">
        <f t="shared" ca="1" si="191"/>
        <v/>
      </c>
    </row>
    <row r="1491" spans="1:8">
      <c r="A1491" s="8" t="str">
        <f t="shared" ca="1" si="184"/>
        <v/>
      </c>
      <c r="B1491" s="8" t="str">
        <f t="shared" ca="1" si="185"/>
        <v/>
      </c>
      <c r="C1491" s="8" t="str">
        <f t="shared" ca="1" si="186"/>
        <v/>
      </c>
      <c r="D1491" s="276" t="str">
        <f t="shared" ca="1" si="187"/>
        <v/>
      </c>
      <c r="E1491" s="161" t="str">
        <f t="shared" ca="1" si="188"/>
        <v/>
      </c>
      <c r="F1491" s="8" t="str">
        <f t="shared" ca="1" si="189"/>
        <v/>
      </c>
      <c r="G1491" s="1" t="str">
        <f t="shared" ca="1" si="190"/>
        <v/>
      </c>
      <c r="H1491" s="1" t="str">
        <f t="shared" ca="1" si="191"/>
        <v/>
      </c>
    </row>
    <row r="1492" spans="1:8">
      <c r="A1492" s="8" t="str">
        <f t="shared" ca="1" si="184"/>
        <v/>
      </c>
      <c r="B1492" s="8" t="str">
        <f t="shared" ca="1" si="185"/>
        <v/>
      </c>
      <c r="C1492" s="8" t="str">
        <f t="shared" ca="1" si="186"/>
        <v/>
      </c>
      <c r="D1492" s="276" t="str">
        <f t="shared" ca="1" si="187"/>
        <v/>
      </c>
      <c r="E1492" s="161" t="str">
        <f t="shared" ca="1" si="188"/>
        <v/>
      </c>
      <c r="F1492" s="8" t="str">
        <f t="shared" ca="1" si="189"/>
        <v/>
      </c>
      <c r="G1492" s="1" t="str">
        <f t="shared" ca="1" si="190"/>
        <v/>
      </c>
      <c r="H1492" s="1" t="str">
        <f t="shared" ca="1" si="191"/>
        <v/>
      </c>
    </row>
    <row r="1493" spans="1:8">
      <c r="A1493" s="8" t="str">
        <f t="shared" ca="1" si="184"/>
        <v/>
      </c>
      <c r="B1493" s="8" t="str">
        <f t="shared" ca="1" si="185"/>
        <v/>
      </c>
      <c r="C1493" s="8" t="str">
        <f t="shared" ca="1" si="186"/>
        <v/>
      </c>
      <c r="D1493" s="276" t="str">
        <f t="shared" ca="1" si="187"/>
        <v/>
      </c>
      <c r="E1493" s="161" t="str">
        <f t="shared" ca="1" si="188"/>
        <v/>
      </c>
      <c r="F1493" s="8" t="str">
        <f t="shared" ca="1" si="189"/>
        <v/>
      </c>
      <c r="G1493" s="1" t="str">
        <f t="shared" ca="1" si="190"/>
        <v/>
      </c>
      <c r="H1493" s="1" t="str">
        <f t="shared" ca="1" si="191"/>
        <v/>
      </c>
    </row>
    <row r="1494" spans="1:8">
      <c r="A1494" s="8" t="str">
        <f t="shared" ca="1" si="184"/>
        <v/>
      </c>
      <c r="B1494" s="8" t="str">
        <f t="shared" ca="1" si="185"/>
        <v/>
      </c>
      <c r="C1494" s="8" t="str">
        <f t="shared" ca="1" si="186"/>
        <v/>
      </c>
      <c r="D1494" s="276" t="str">
        <f t="shared" ca="1" si="187"/>
        <v/>
      </c>
      <c r="E1494" s="161" t="str">
        <f t="shared" ca="1" si="188"/>
        <v/>
      </c>
      <c r="F1494" s="8" t="str">
        <f t="shared" ca="1" si="189"/>
        <v/>
      </c>
      <c r="G1494" s="1" t="str">
        <f t="shared" ca="1" si="190"/>
        <v/>
      </c>
      <c r="H1494" s="1" t="str">
        <f t="shared" ca="1" si="191"/>
        <v/>
      </c>
    </row>
    <row r="1495" spans="1:8">
      <c r="A1495" s="8" t="str">
        <f t="shared" ca="1" si="184"/>
        <v/>
      </c>
      <c r="B1495" s="8" t="str">
        <f t="shared" ca="1" si="185"/>
        <v/>
      </c>
      <c r="C1495" s="8" t="str">
        <f t="shared" ca="1" si="186"/>
        <v/>
      </c>
      <c r="D1495" s="276" t="str">
        <f t="shared" ca="1" si="187"/>
        <v/>
      </c>
      <c r="E1495" s="161" t="str">
        <f t="shared" ca="1" si="188"/>
        <v/>
      </c>
      <c r="F1495" s="8" t="str">
        <f t="shared" ca="1" si="189"/>
        <v/>
      </c>
      <c r="G1495" s="1" t="str">
        <f t="shared" ca="1" si="190"/>
        <v/>
      </c>
      <c r="H1495" s="1" t="str">
        <f t="shared" ca="1" si="191"/>
        <v/>
      </c>
    </row>
    <row r="1496" spans="1:8">
      <c r="A1496" s="8" t="str">
        <f t="shared" ca="1" si="184"/>
        <v/>
      </c>
      <c r="B1496" s="8" t="str">
        <f t="shared" ca="1" si="185"/>
        <v/>
      </c>
      <c r="C1496" s="8" t="str">
        <f t="shared" ca="1" si="186"/>
        <v/>
      </c>
      <c r="D1496" s="276" t="str">
        <f t="shared" ca="1" si="187"/>
        <v/>
      </c>
      <c r="E1496" s="161" t="str">
        <f t="shared" ca="1" si="188"/>
        <v/>
      </c>
      <c r="F1496" s="8" t="str">
        <f t="shared" ca="1" si="189"/>
        <v/>
      </c>
      <c r="G1496" s="1" t="str">
        <f t="shared" ca="1" si="190"/>
        <v/>
      </c>
      <c r="H1496" s="1" t="str">
        <f t="shared" ca="1" si="191"/>
        <v/>
      </c>
    </row>
    <row r="1497" spans="1:8">
      <c r="A1497" s="8" t="str">
        <f t="shared" ca="1" si="184"/>
        <v/>
      </c>
      <c r="B1497" s="8" t="str">
        <f t="shared" ca="1" si="185"/>
        <v/>
      </c>
      <c r="C1497" s="8" t="str">
        <f t="shared" ca="1" si="186"/>
        <v/>
      </c>
      <c r="D1497" s="276" t="str">
        <f t="shared" ca="1" si="187"/>
        <v/>
      </c>
      <c r="E1497" s="161" t="str">
        <f t="shared" ca="1" si="188"/>
        <v/>
      </c>
      <c r="F1497" s="8" t="str">
        <f t="shared" ca="1" si="189"/>
        <v/>
      </c>
      <c r="G1497" s="1" t="str">
        <f t="shared" ca="1" si="190"/>
        <v/>
      </c>
      <c r="H1497" s="1" t="str">
        <f t="shared" ca="1" si="191"/>
        <v/>
      </c>
    </row>
    <row r="1498" spans="1:8">
      <c r="A1498" s="8" t="str">
        <f t="shared" ca="1" si="184"/>
        <v/>
      </c>
      <c r="B1498" s="8" t="str">
        <f t="shared" ca="1" si="185"/>
        <v/>
      </c>
      <c r="C1498" s="8" t="str">
        <f t="shared" ca="1" si="186"/>
        <v/>
      </c>
      <c r="D1498" s="276" t="str">
        <f t="shared" ca="1" si="187"/>
        <v/>
      </c>
      <c r="E1498" s="161" t="str">
        <f t="shared" ca="1" si="188"/>
        <v/>
      </c>
      <c r="F1498" s="8" t="str">
        <f t="shared" ca="1" si="189"/>
        <v/>
      </c>
      <c r="G1498" s="1" t="str">
        <f t="shared" ca="1" si="190"/>
        <v/>
      </c>
      <c r="H1498" s="1" t="str">
        <f t="shared" ca="1" si="191"/>
        <v/>
      </c>
    </row>
    <row r="1499" spans="1:8">
      <c r="A1499" s="8" t="str">
        <f t="shared" ca="1" si="184"/>
        <v/>
      </c>
      <c r="B1499" s="8" t="str">
        <f t="shared" ca="1" si="185"/>
        <v/>
      </c>
      <c r="C1499" s="8" t="str">
        <f t="shared" ca="1" si="186"/>
        <v/>
      </c>
      <c r="D1499" s="276" t="str">
        <f t="shared" ca="1" si="187"/>
        <v/>
      </c>
      <c r="E1499" s="161" t="str">
        <f t="shared" ca="1" si="188"/>
        <v/>
      </c>
      <c r="F1499" s="8" t="str">
        <f t="shared" ca="1" si="189"/>
        <v/>
      </c>
      <c r="G1499" s="1" t="str">
        <f t="shared" ca="1" si="190"/>
        <v/>
      </c>
      <c r="H1499" s="1" t="str">
        <f t="shared" ca="1" si="191"/>
        <v/>
      </c>
    </row>
    <row r="1500" spans="1:8">
      <c r="A1500" s="8" t="str">
        <f t="shared" ca="1" si="184"/>
        <v/>
      </c>
      <c r="B1500" s="8" t="str">
        <f t="shared" ca="1" si="185"/>
        <v/>
      </c>
      <c r="C1500" s="8" t="str">
        <f t="shared" ca="1" si="186"/>
        <v/>
      </c>
      <c r="D1500" s="276" t="str">
        <f t="shared" ca="1" si="187"/>
        <v/>
      </c>
      <c r="E1500" s="161" t="str">
        <f t="shared" ca="1" si="188"/>
        <v/>
      </c>
      <c r="F1500" s="8" t="str">
        <f t="shared" ca="1" si="189"/>
        <v/>
      </c>
      <c r="G1500" s="1" t="str">
        <f t="shared" ca="1" si="190"/>
        <v/>
      </c>
      <c r="H1500" s="1" t="str">
        <f t="shared" ca="1" si="191"/>
        <v/>
      </c>
    </row>
    <row r="1501" spans="1:8">
      <c r="A1501" s="8" t="str">
        <f t="shared" ca="1" si="184"/>
        <v/>
      </c>
      <c r="B1501" s="8" t="str">
        <f t="shared" ca="1" si="185"/>
        <v/>
      </c>
      <c r="C1501" s="8" t="str">
        <f t="shared" ca="1" si="186"/>
        <v/>
      </c>
      <c r="D1501" s="276" t="str">
        <f t="shared" ca="1" si="187"/>
        <v/>
      </c>
      <c r="E1501" s="161" t="str">
        <f t="shared" ca="1" si="188"/>
        <v/>
      </c>
      <c r="F1501" s="8" t="str">
        <f t="shared" ca="1" si="189"/>
        <v/>
      </c>
      <c r="G1501" s="1" t="str">
        <f t="shared" ca="1" si="190"/>
        <v/>
      </c>
      <c r="H1501" s="1" t="str">
        <f t="shared" ca="1" si="191"/>
        <v/>
      </c>
    </row>
    <row r="1502" spans="1:8">
      <c r="A1502" s="8" t="str">
        <f t="shared" ca="1" si="184"/>
        <v/>
      </c>
      <c r="B1502" s="8" t="str">
        <f t="shared" ca="1" si="185"/>
        <v/>
      </c>
      <c r="C1502" s="8" t="str">
        <f t="shared" ca="1" si="186"/>
        <v/>
      </c>
      <c r="D1502" s="276" t="str">
        <f t="shared" ca="1" si="187"/>
        <v/>
      </c>
      <c r="E1502" s="161" t="str">
        <f t="shared" ca="1" si="188"/>
        <v/>
      </c>
      <c r="F1502" s="8" t="str">
        <f t="shared" ca="1" si="189"/>
        <v/>
      </c>
      <c r="G1502" s="1" t="str">
        <f t="shared" ca="1" si="190"/>
        <v/>
      </c>
      <c r="H1502" s="1" t="str">
        <f t="shared" ca="1" si="191"/>
        <v/>
      </c>
    </row>
    <row r="1503" spans="1:8">
      <c r="A1503" s="8" t="str">
        <f t="shared" ca="1" si="184"/>
        <v/>
      </c>
      <c r="B1503" s="8" t="str">
        <f t="shared" ca="1" si="185"/>
        <v/>
      </c>
      <c r="C1503" s="8" t="str">
        <f t="shared" ca="1" si="186"/>
        <v/>
      </c>
      <c r="D1503" s="276" t="str">
        <f t="shared" ca="1" si="187"/>
        <v/>
      </c>
      <c r="E1503" s="161" t="str">
        <f t="shared" ca="1" si="188"/>
        <v/>
      </c>
      <c r="F1503" s="8" t="str">
        <f t="shared" ca="1" si="189"/>
        <v/>
      </c>
      <c r="G1503" s="1" t="str">
        <f t="shared" ca="1" si="190"/>
        <v/>
      </c>
      <c r="H1503" s="1" t="str">
        <f t="shared" ca="1" si="191"/>
        <v/>
      </c>
    </row>
    <row r="1504" spans="1:8">
      <c r="A1504" s="8" t="str">
        <f t="shared" ca="1" si="184"/>
        <v/>
      </c>
      <c r="B1504" s="8" t="str">
        <f t="shared" ca="1" si="185"/>
        <v/>
      </c>
      <c r="C1504" s="8" t="str">
        <f t="shared" ca="1" si="186"/>
        <v/>
      </c>
      <c r="D1504" s="276" t="str">
        <f t="shared" ca="1" si="187"/>
        <v/>
      </c>
      <c r="E1504" s="161" t="str">
        <f t="shared" ca="1" si="188"/>
        <v/>
      </c>
      <c r="F1504" s="8" t="str">
        <f t="shared" ca="1" si="189"/>
        <v/>
      </c>
      <c r="G1504" s="1" t="str">
        <f t="shared" ca="1" si="190"/>
        <v/>
      </c>
      <c r="H1504" s="1" t="str">
        <f t="shared" ca="1" si="191"/>
        <v/>
      </c>
    </row>
    <row r="1505" spans="1:8">
      <c r="A1505" s="8" t="str">
        <f t="shared" ca="1" si="184"/>
        <v/>
      </c>
      <c r="B1505" s="8" t="str">
        <f t="shared" ca="1" si="185"/>
        <v/>
      </c>
      <c r="C1505" s="8" t="str">
        <f t="shared" ca="1" si="186"/>
        <v/>
      </c>
      <c r="D1505" s="276" t="str">
        <f t="shared" ca="1" si="187"/>
        <v/>
      </c>
      <c r="E1505" s="161" t="str">
        <f t="shared" ca="1" si="188"/>
        <v/>
      </c>
      <c r="F1505" s="8" t="str">
        <f t="shared" ca="1" si="189"/>
        <v/>
      </c>
      <c r="G1505" s="1" t="str">
        <f t="shared" ca="1" si="190"/>
        <v/>
      </c>
      <c r="H1505" s="1" t="str">
        <f t="shared" ca="1" si="191"/>
        <v/>
      </c>
    </row>
    <row r="1506" spans="1:8">
      <c r="A1506" s="8" t="str">
        <f t="shared" ca="1" si="184"/>
        <v/>
      </c>
      <c r="B1506" s="8" t="str">
        <f t="shared" ca="1" si="185"/>
        <v/>
      </c>
      <c r="C1506" s="8" t="str">
        <f t="shared" ca="1" si="186"/>
        <v/>
      </c>
      <c r="D1506" s="276" t="str">
        <f t="shared" ca="1" si="187"/>
        <v/>
      </c>
      <c r="E1506" s="161" t="str">
        <f t="shared" ca="1" si="188"/>
        <v/>
      </c>
      <c r="F1506" s="8" t="str">
        <f t="shared" ca="1" si="189"/>
        <v/>
      </c>
      <c r="G1506" s="1" t="str">
        <f t="shared" ca="1" si="190"/>
        <v/>
      </c>
      <c r="H1506" s="1" t="str">
        <f t="shared" ca="1" si="191"/>
        <v/>
      </c>
    </row>
    <row r="1507" spans="1:8">
      <c r="A1507" s="8" t="str">
        <f t="shared" ca="1" si="184"/>
        <v/>
      </c>
      <c r="B1507" s="8" t="str">
        <f t="shared" ca="1" si="185"/>
        <v/>
      </c>
      <c r="C1507" s="8" t="str">
        <f t="shared" ca="1" si="186"/>
        <v/>
      </c>
      <c r="D1507" s="276" t="str">
        <f t="shared" ca="1" si="187"/>
        <v/>
      </c>
      <c r="E1507" s="161" t="str">
        <f t="shared" ca="1" si="188"/>
        <v/>
      </c>
      <c r="F1507" s="8" t="str">
        <f t="shared" ca="1" si="189"/>
        <v/>
      </c>
      <c r="G1507" s="1" t="str">
        <f t="shared" ca="1" si="190"/>
        <v/>
      </c>
      <c r="H1507" s="1" t="str">
        <f t="shared" ca="1" si="191"/>
        <v/>
      </c>
    </row>
    <row r="1508" spans="1:8">
      <c r="A1508" s="8" t="str">
        <f t="shared" ca="1" si="184"/>
        <v/>
      </c>
      <c r="B1508" s="8" t="str">
        <f t="shared" ca="1" si="185"/>
        <v/>
      </c>
      <c r="C1508" s="8" t="str">
        <f t="shared" ca="1" si="186"/>
        <v/>
      </c>
      <c r="D1508" s="276" t="str">
        <f t="shared" ca="1" si="187"/>
        <v/>
      </c>
      <c r="E1508" s="161" t="str">
        <f t="shared" ca="1" si="188"/>
        <v/>
      </c>
      <c r="F1508" s="8" t="str">
        <f t="shared" ca="1" si="189"/>
        <v/>
      </c>
      <c r="G1508" s="1" t="str">
        <f t="shared" ca="1" si="190"/>
        <v/>
      </c>
      <c r="H1508" s="1" t="str">
        <f t="shared" ca="1" si="191"/>
        <v/>
      </c>
    </row>
    <row r="1509" spans="1:8">
      <c r="A1509" s="8" t="str">
        <f t="shared" ca="1" si="184"/>
        <v/>
      </c>
      <c r="B1509" s="8" t="str">
        <f t="shared" ca="1" si="185"/>
        <v/>
      </c>
      <c r="C1509" s="8" t="str">
        <f t="shared" ca="1" si="186"/>
        <v/>
      </c>
      <c r="D1509" s="276" t="str">
        <f t="shared" ca="1" si="187"/>
        <v/>
      </c>
      <c r="E1509" s="161" t="str">
        <f t="shared" ca="1" si="188"/>
        <v/>
      </c>
      <c r="F1509" s="8" t="str">
        <f t="shared" ca="1" si="189"/>
        <v/>
      </c>
      <c r="G1509" s="1" t="str">
        <f t="shared" ca="1" si="190"/>
        <v/>
      </c>
      <c r="H1509" s="1" t="str">
        <f t="shared" ca="1" si="191"/>
        <v/>
      </c>
    </row>
    <row r="1510" spans="1:8">
      <c r="A1510" s="8" t="str">
        <f t="shared" ca="1" si="184"/>
        <v/>
      </c>
      <c r="B1510" s="8" t="str">
        <f t="shared" ca="1" si="185"/>
        <v/>
      </c>
      <c r="C1510" s="8" t="str">
        <f t="shared" ca="1" si="186"/>
        <v/>
      </c>
      <c r="D1510" s="276" t="str">
        <f t="shared" ca="1" si="187"/>
        <v/>
      </c>
      <c r="E1510" s="161" t="str">
        <f t="shared" ca="1" si="188"/>
        <v/>
      </c>
      <c r="F1510" s="8" t="str">
        <f t="shared" ca="1" si="189"/>
        <v/>
      </c>
      <c r="G1510" s="1" t="str">
        <f t="shared" ca="1" si="190"/>
        <v/>
      </c>
      <c r="H1510" s="1" t="str">
        <f t="shared" ca="1" si="191"/>
        <v/>
      </c>
    </row>
    <row r="1511" spans="1:8">
      <c r="A1511" s="8" t="str">
        <f t="shared" ca="1" si="184"/>
        <v/>
      </c>
      <c r="B1511" s="8" t="str">
        <f t="shared" ca="1" si="185"/>
        <v/>
      </c>
      <c r="C1511" s="8" t="str">
        <f t="shared" ca="1" si="186"/>
        <v/>
      </c>
      <c r="D1511" s="276" t="str">
        <f t="shared" ca="1" si="187"/>
        <v/>
      </c>
      <c r="E1511" s="161" t="str">
        <f t="shared" ca="1" si="188"/>
        <v/>
      </c>
      <c r="F1511" s="8" t="str">
        <f t="shared" ca="1" si="189"/>
        <v/>
      </c>
      <c r="G1511" s="1" t="str">
        <f t="shared" ca="1" si="190"/>
        <v/>
      </c>
      <c r="H1511" s="1" t="str">
        <f t="shared" ca="1" si="191"/>
        <v/>
      </c>
    </row>
    <row r="1512" spans="1:8">
      <c r="A1512" s="8" t="str">
        <f t="shared" ca="1" si="184"/>
        <v/>
      </c>
      <c r="B1512" s="8" t="str">
        <f t="shared" ca="1" si="185"/>
        <v/>
      </c>
      <c r="C1512" s="8" t="str">
        <f t="shared" ca="1" si="186"/>
        <v/>
      </c>
      <c r="D1512" s="276" t="str">
        <f t="shared" ca="1" si="187"/>
        <v/>
      </c>
      <c r="E1512" s="161" t="str">
        <f t="shared" ca="1" si="188"/>
        <v/>
      </c>
      <c r="F1512" s="8" t="str">
        <f t="shared" ca="1" si="189"/>
        <v/>
      </c>
      <c r="G1512" s="1" t="str">
        <f t="shared" ca="1" si="190"/>
        <v/>
      </c>
      <c r="H1512" s="1" t="str">
        <f t="shared" ca="1" si="191"/>
        <v/>
      </c>
    </row>
    <row r="1513" spans="1:8">
      <c r="A1513" s="8" t="str">
        <f t="shared" ca="1" si="184"/>
        <v/>
      </c>
      <c r="B1513" s="8" t="str">
        <f t="shared" ca="1" si="185"/>
        <v/>
      </c>
      <c r="C1513" s="8" t="str">
        <f t="shared" ca="1" si="186"/>
        <v/>
      </c>
      <c r="D1513" s="276" t="str">
        <f t="shared" ca="1" si="187"/>
        <v/>
      </c>
      <c r="E1513" s="161" t="str">
        <f t="shared" ca="1" si="188"/>
        <v/>
      </c>
      <c r="F1513" s="8" t="str">
        <f t="shared" ca="1" si="189"/>
        <v/>
      </c>
      <c r="G1513" s="1" t="str">
        <f t="shared" ca="1" si="190"/>
        <v/>
      </c>
      <c r="H1513" s="1" t="str">
        <f t="shared" ca="1" si="191"/>
        <v/>
      </c>
    </row>
    <row r="1514" spans="1:8">
      <c r="A1514" s="8" t="str">
        <f t="shared" ca="1" si="184"/>
        <v/>
      </c>
      <c r="B1514" s="8" t="str">
        <f t="shared" ca="1" si="185"/>
        <v/>
      </c>
      <c r="C1514" s="8" t="str">
        <f t="shared" ca="1" si="186"/>
        <v/>
      </c>
      <c r="D1514" s="276" t="str">
        <f t="shared" ca="1" si="187"/>
        <v/>
      </c>
      <c r="E1514" s="161" t="str">
        <f t="shared" ca="1" si="188"/>
        <v/>
      </c>
      <c r="F1514" s="8" t="str">
        <f t="shared" ca="1" si="189"/>
        <v/>
      </c>
      <c r="G1514" s="1" t="str">
        <f t="shared" ca="1" si="190"/>
        <v/>
      </c>
      <c r="H1514" s="1" t="str">
        <f t="shared" ca="1" si="191"/>
        <v/>
      </c>
    </row>
    <row r="1515" spans="1:8">
      <c r="A1515" s="8" t="str">
        <f t="shared" ca="1" si="184"/>
        <v/>
      </c>
      <c r="B1515" s="8" t="str">
        <f t="shared" ca="1" si="185"/>
        <v/>
      </c>
      <c r="C1515" s="8" t="str">
        <f t="shared" ca="1" si="186"/>
        <v/>
      </c>
      <c r="D1515" s="276" t="str">
        <f t="shared" ca="1" si="187"/>
        <v/>
      </c>
      <c r="E1515" s="161" t="str">
        <f t="shared" ca="1" si="188"/>
        <v/>
      </c>
      <c r="F1515" s="8" t="str">
        <f t="shared" ca="1" si="189"/>
        <v/>
      </c>
      <c r="G1515" s="1" t="str">
        <f t="shared" ca="1" si="190"/>
        <v/>
      </c>
      <c r="H1515" s="1" t="str">
        <f t="shared" ca="1" si="191"/>
        <v/>
      </c>
    </row>
    <row r="1516" spans="1:8">
      <c r="A1516" s="8" t="str">
        <f t="shared" ca="1" si="184"/>
        <v/>
      </c>
      <c r="B1516" s="8" t="str">
        <f t="shared" ca="1" si="185"/>
        <v/>
      </c>
      <c r="C1516" s="8" t="str">
        <f t="shared" ca="1" si="186"/>
        <v/>
      </c>
      <c r="D1516" s="276" t="str">
        <f t="shared" ca="1" si="187"/>
        <v/>
      </c>
      <c r="E1516" s="161" t="str">
        <f t="shared" ca="1" si="188"/>
        <v/>
      </c>
      <c r="F1516" s="8" t="str">
        <f t="shared" ca="1" si="189"/>
        <v/>
      </c>
      <c r="G1516" s="1" t="str">
        <f t="shared" ca="1" si="190"/>
        <v/>
      </c>
      <c r="H1516" s="1" t="str">
        <f t="shared" ca="1" si="191"/>
        <v/>
      </c>
    </row>
    <row r="1517" spans="1:8">
      <c r="A1517" s="8" t="str">
        <f t="shared" ca="1" si="184"/>
        <v/>
      </c>
      <c r="B1517" s="8" t="str">
        <f t="shared" ca="1" si="185"/>
        <v/>
      </c>
      <c r="C1517" s="8" t="str">
        <f t="shared" ca="1" si="186"/>
        <v/>
      </c>
      <c r="D1517" s="276" t="str">
        <f t="shared" ca="1" si="187"/>
        <v/>
      </c>
      <c r="E1517" s="161" t="str">
        <f t="shared" ca="1" si="188"/>
        <v/>
      </c>
      <c r="F1517" s="8" t="str">
        <f t="shared" ca="1" si="189"/>
        <v/>
      </c>
      <c r="G1517" s="1" t="str">
        <f t="shared" ca="1" si="190"/>
        <v/>
      </c>
      <c r="H1517" s="1" t="str">
        <f t="shared" ca="1" si="191"/>
        <v/>
      </c>
    </row>
    <row r="1518" spans="1:8">
      <c r="A1518" s="8" t="str">
        <f t="shared" ca="1" si="184"/>
        <v/>
      </c>
      <c r="B1518" s="8" t="str">
        <f t="shared" ca="1" si="185"/>
        <v/>
      </c>
      <c r="C1518" s="8" t="str">
        <f t="shared" ca="1" si="186"/>
        <v/>
      </c>
      <c r="D1518" s="276" t="str">
        <f t="shared" ca="1" si="187"/>
        <v/>
      </c>
      <c r="E1518" s="161" t="str">
        <f t="shared" ca="1" si="188"/>
        <v/>
      </c>
      <c r="F1518" s="8" t="str">
        <f t="shared" ca="1" si="189"/>
        <v/>
      </c>
      <c r="G1518" s="1" t="str">
        <f t="shared" ca="1" si="190"/>
        <v/>
      </c>
      <c r="H1518" s="1" t="str">
        <f t="shared" ca="1" si="191"/>
        <v/>
      </c>
    </row>
    <row r="1519" spans="1:8">
      <c r="A1519" s="8" t="str">
        <f t="shared" ca="1" si="184"/>
        <v/>
      </c>
      <c r="B1519" s="8" t="str">
        <f t="shared" ca="1" si="185"/>
        <v/>
      </c>
      <c r="C1519" s="8" t="str">
        <f t="shared" ca="1" si="186"/>
        <v/>
      </c>
      <c r="D1519" s="276" t="str">
        <f t="shared" ca="1" si="187"/>
        <v/>
      </c>
      <c r="E1519" s="161" t="str">
        <f t="shared" ca="1" si="188"/>
        <v/>
      </c>
      <c r="F1519" s="8" t="str">
        <f t="shared" ca="1" si="189"/>
        <v/>
      </c>
      <c r="G1519" s="1" t="str">
        <f t="shared" ca="1" si="190"/>
        <v/>
      </c>
      <c r="H1519" s="1" t="str">
        <f t="shared" ca="1" si="191"/>
        <v/>
      </c>
    </row>
    <row r="1520" spans="1:8">
      <c r="A1520" s="8" t="str">
        <f t="shared" ca="1" si="184"/>
        <v/>
      </c>
      <c r="B1520" s="8" t="str">
        <f t="shared" ca="1" si="185"/>
        <v/>
      </c>
      <c r="C1520" s="8" t="str">
        <f t="shared" ca="1" si="186"/>
        <v/>
      </c>
      <c r="D1520" s="276" t="str">
        <f t="shared" ca="1" si="187"/>
        <v/>
      </c>
      <c r="E1520" s="161" t="str">
        <f t="shared" ca="1" si="188"/>
        <v/>
      </c>
      <c r="F1520" s="8" t="str">
        <f t="shared" ca="1" si="189"/>
        <v/>
      </c>
      <c r="G1520" s="1" t="str">
        <f t="shared" ca="1" si="190"/>
        <v/>
      </c>
      <c r="H1520" s="1" t="str">
        <f t="shared" ca="1" si="191"/>
        <v/>
      </c>
    </row>
    <row r="1521" spans="1:8">
      <c r="A1521" s="8" t="str">
        <f t="shared" ca="1" si="184"/>
        <v/>
      </c>
      <c r="B1521" s="8" t="str">
        <f t="shared" ca="1" si="185"/>
        <v/>
      </c>
      <c r="C1521" s="8" t="str">
        <f t="shared" ca="1" si="186"/>
        <v/>
      </c>
      <c r="D1521" s="276" t="str">
        <f t="shared" ca="1" si="187"/>
        <v/>
      </c>
      <c r="E1521" s="161" t="str">
        <f t="shared" ca="1" si="188"/>
        <v/>
      </c>
      <c r="F1521" s="8" t="str">
        <f t="shared" ca="1" si="189"/>
        <v/>
      </c>
      <c r="G1521" s="1" t="str">
        <f t="shared" ca="1" si="190"/>
        <v/>
      </c>
      <c r="H1521" s="1" t="str">
        <f t="shared" ca="1" si="191"/>
        <v/>
      </c>
    </row>
    <row r="1522" spans="1:8">
      <c r="A1522" s="8" t="str">
        <f t="shared" ca="1" si="184"/>
        <v/>
      </c>
      <c r="B1522" s="8" t="str">
        <f t="shared" ca="1" si="185"/>
        <v/>
      </c>
      <c r="C1522" s="8" t="str">
        <f t="shared" ca="1" si="186"/>
        <v/>
      </c>
      <c r="D1522" s="276" t="str">
        <f t="shared" ca="1" si="187"/>
        <v/>
      </c>
      <c r="E1522" s="161" t="str">
        <f t="shared" ca="1" si="188"/>
        <v/>
      </c>
      <c r="F1522" s="8" t="str">
        <f t="shared" ca="1" si="189"/>
        <v/>
      </c>
      <c r="G1522" s="1" t="str">
        <f t="shared" ca="1" si="190"/>
        <v/>
      </c>
      <c r="H1522" s="1" t="str">
        <f t="shared" ca="1" si="191"/>
        <v/>
      </c>
    </row>
    <row r="1523" spans="1:8">
      <c r="A1523" s="8" t="str">
        <f t="shared" ca="1" si="184"/>
        <v/>
      </c>
      <c r="B1523" s="8" t="str">
        <f t="shared" ca="1" si="185"/>
        <v/>
      </c>
      <c r="C1523" s="8" t="str">
        <f t="shared" ca="1" si="186"/>
        <v/>
      </c>
      <c r="D1523" s="276" t="str">
        <f t="shared" ca="1" si="187"/>
        <v/>
      </c>
      <c r="E1523" s="161" t="str">
        <f t="shared" ca="1" si="188"/>
        <v/>
      </c>
      <c r="F1523" s="8" t="str">
        <f t="shared" ca="1" si="189"/>
        <v/>
      </c>
      <c r="G1523" s="1" t="str">
        <f t="shared" ca="1" si="190"/>
        <v/>
      </c>
      <c r="H1523" s="1" t="str">
        <f t="shared" ca="1" si="191"/>
        <v/>
      </c>
    </row>
    <row r="1524" spans="1:8">
      <c r="A1524" s="8" t="str">
        <f t="shared" ca="1" si="184"/>
        <v/>
      </c>
      <c r="B1524" s="8" t="str">
        <f t="shared" ca="1" si="185"/>
        <v/>
      </c>
      <c r="C1524" s="8" t="str">
        <f t="shared" ca="1" si="186"/>
        <v/>
      </c>
      <c r="D1524" s="276" t="str">
        <f t="shared" ca="1" si="187"/>
        <v/>
      </c>
      <c r="E1524" s="161" t="str">
        <f t="shared" ca="1" si="188"/>
        <v/>
      </c>
      <c r="F1524" s="8" t="str">
        <f t="shared" ca="1" si="189"/>
        <v/>
      </c>
      <c r="G1524" s="1" t="str">
        <f t="shared" ca="1" si="190"/>
        <v/>
      </c>
      <c r="H1524" s="1" t="str">
        <f t="shared" ca="1" si="191"/>
        <v/>
      </c>
    </row>
    <row r="1525" spans="1:8">
      <c r="A1525" s="8" t="str">
        <f t="shared" ca="1" si="184"/>
        <v/>
      </c>
      <c r="B1525" s="8" t="str">
        <f t="shared" ca="1" si="185"/>
        <v/>
      </c>
      <c r="C1525" s="8" t="str">
        <f t="shared" ca="1" si="186"/>
        <v/>
      </c>
      <c r="D1525" s="276" t="str">
        <f t="shared" ca="1" si="187"/>
        <v/>
      </c>
      <c r="E1525" s="161" t="str">
        <f t="shared" ca="1" si="188"/>
        <v/>
      </c>
      <c r="F1525" s="8" t="str">
        <f t="shared" ca="1" si="189"/>
        <v/>
      </c>
      <c r="G1525" s="1" t="str">
        <f t="shared" ca="1" si="190"/>
        <v/>
      </c>
      <c r="H1525" s="1" t="str">
        <f t="shared" ca="1" si="191"/>
        <v/>
      </c>
    </row>
    <row r="1526" spans="1:8">
      <c r="A1526" s="8" t="str">
        <f t="shared" ca="1" si="184"/>
        <v/>
      </c>
      <c r="B1526" s="8" t="str">
        <f t="shared" ca="1" si="185"/>
        <v/>
      </c>
      <c r="C1526" s="8" t="str">
        <f t="shared" ca="1" si="186"/>
        <v/>
      </c>
      <c r="D1526" s="276" t="str">
        <f t="shared" ca="1" si="187"/>
        <v/>
      </c>
      <c r="E1526" s="161" t="str">
        <f t="shared" ca="1" si="188"/>
        <v/>
      </c>
      <c r="F1526" s="8" t="str">
        <f t="shared" ca="1" si="189"/>
        <v/>
      </c>
      <c r="G1526" s="1" t="str">
        <f t="shared" ca="1" si="190"/>
        <v/>
      </c>
      <c r="H1526" s="1" t="str">
        <f t="shared" ca="1" si="191"/>
        <v/>
      </c>
    </row>
    <row r="1527" spans="1:8">
      <c r="A1527" s="8" t="str">
        <f t="shared" ca="1" si="184"/>
        <v/>
      </c>
      <c r="B1527" s="8" t="str">
        <f t="shared" ca="1" si="185"/>
        <v/>
      </c>
      <c r="C1527" s="8" t="str">
        <f t="shared" ca="1" si="186"/>
        <v/>
      </c>
      <c r="D1527" s="276" t="str">
        <f t="shared" ca="1" si="187"/>
        <v/>
      </c>
      <c r="E1527" s="161" t="str">
        <f t="shared" ca="1" si="188"/>
        <v/>
      </c>
      <c r="F1527" s="8" t="str">
        <f t="shared" ca="1" si="189"/>
        <v/>
      </c>
      <c r="G1527" s="1" t="str">
        <f t="shared" ca="1" si="190"/>
        <v/>
      </c>
      <c r="H1527" s="1" t="str">
        <f t="shared" ca="1" si="191"/>
        <v/>
      </c>
    </row>
    <row r="1528" spans="1:8">
      <c r="A1528" s="8" t="str">
        <f t="shared" ca="1" si="184"/>
        <v/>
      </c>
      <c r="B1528" s="8" t="str">
        <f t="shared" ca="1" si="185"/>
        <v/>
      </c>
      <c r="C1528" s="8" t="str">
        <f t="shared" ca="1" si="186"/>
        <v/>
      </c>
      <c r="D1528" s="276" t="str">
        <f t="shared" ca="1" si="187"/>
        <v/>
      </c>
      <c r="E1528" s="161" t="str">
        <f t="shared" ca="1" si="188"/>
        <v/>
      </c>
      <c r="F1528" s="8" t="str">
        <f t="shared" ca="1" si="189"/>
        <v/>
      </c>
      <c r="G1528" s="1" t="str">
        <f t="shared" ca="1" si="190"/>
        <v/>
      </c>
      <c r="H1528" s="1" t="str">
        <f t="shared" ca="1" si="191"/>
        <v/>
      </c>
    </row>
    <row r="1529" spans="1:8">
      <c r="A1529" s="8" t="str">
        <f t="shared" ca="1" si="184"/>
        <v/>
      </c>
      <c r="B1529" s="8" t="str">
        <f t="shared" ca="1" si="185"/>
        <v/>
      </c>
      <c r="C1529" s="8" t="str">
        <f t="shared" ca="1" si="186"/>
        <v/>
      </c>
      <c r="D1529" s="276" t="str">
        <f t="shared" ca="1" si="187"/>
        <v/>
      </c>
      <c r="E1529" s="161" t="str">
        <f t="shared" ca="1" si="188"/>
        <v/>
      </c>
      <c r="F1529" s="8" t="str">
        <f t="shared" ca="1" si="189"/>
        <v/>
      </c>
      <c r="G1529" s="1" t="str">
        <f t="shared" ca="1" si="190"/>
        <v/>
      </c>
      <c r="H1529" s="1" t="str">
        <f t="shared" ca="1" si="191"/>
        <v/>
      </c>
    </row>
    <row r="1530" spans="1:8">
      <c r="A1530" s="8" t="str">
        <f t="shared" ca="1" si="184"/>
        <v/>
      </c>
      <c r="B1530" s="8" t="str">
        <f t="shared" ca="1" si="185"/>
        <v/>
      </c>
      <c r="C1530" s="8" t="str">
        <f t="shared" ca="1" si="186"/>
        <v/>
      </c>
      <c r="D1530" s="276" t="str">
        <f t="shared" ca="1" si="187"/>
        <v/>
      </c>
      <c r="E1530" s="161" t="str">
        <f t="shared" ca="1" si="188"/>
        <v/>
      </c>
      <c r="F1530" s="8" t="str">
        <f t="shared" ca="1" si="189"/>
        <v/>
      </c>
      <c r="G1530" s="1" t="str">
        <f t="shared" ca="1" si="190"/>
        <v/>
      </c>
      <c r="H1530" s="1" t="str">
        <f t="shared" ca="1" si="191"/>
        <v/>
      </c>
    </row>
    <row r="1531" spans="1:8">
      <c r="A1531" s="8" t="str">
        <f t="shared" ca="1" si="184"/>
        <v/>
      </c>
      <c r="B1531" s="8" t="str">
        <f t="shared" ca="1" si="185"/>
        <v/>
      </c>
      <c r="C1531" s="8" t="str">
        <f t="shared" ca="1" si="186"/>
        <v/>
      </c>
      <c r="D1531" s="276" t="str">
        <f t="shared" ca="1" si="187"/>
        <v/>
      </c>
      <c r="E1531" s="161" t="str">
        <f t="shared" ca="1" si="188"/>
        <v/>
      </c>
      <c r="F1531" s="8" t="str">
        <f t="shared" ca="1" si="189"/>
        <v/>
      </c>
      <c r="G1531" s="1" t="str">
        <f t="shared" ca="1" si="190"/>
        <v/>
      </c>
      <c r="H1531" s="1" t="str">
        <f t="shared" ca="1" si="191"/>
        <v/>
      </c>
    </row>
    <row r="1532" spans="1:8">
      <c r="A1532" s="8" t="str">
        <f t="shared" ca="1" si="184"/>
        <v/>
      </c>
      <c r="B1532" s="8" t="str">
        <f t="shared" ca="1" si="185"/>
        <v/>
      </c>
      <c r="C1532" s="8" t="str">
        <f t="shared" ca="1" si="186"/>
        <v/>
      </c>
      <c r="D1532" s="276" t="str">
        <f t="shared" ca="1" si="187"/>
        <v/>
      </c>
      <c r="E1532" s="161" t="str">
        <f t="shared" ca="1" si="188"/>
        <v/>
      </c>
      <c r="F1532" s="8" t="str">
        <f t="shared" ca="1" si="189"/>
        <v/>
      </c>
      <c r="G1532" s="1" t="str">
        <f t="shared" ca="1" si="190"/>
        <v/>
      </c>
      <c r="H1532" s="1" t="str">
        <f t="shared" ca="1" si="191"/>
        <v/>
      </c>
    </row>
    <row r="1533" spans="1:8">
      <c r="A1533" s="8" t="str">
        <f t="shared" ca="1" si="184"/>
        <v/>
      </c>
      <c r="B1533" s="8" t="str">
        <f t="shared" ca="1" si="185"/>
        <v/>
      </c>
      <c r="C1533" s="8" t="str">
        <f t="shared" ca="1" si="186"/>
        <v/>
      </c>
      <c r="D1533" s="276" t="str">
        <f t="shared" ca="1" si="187"/>
        <v/>
      </c>
      <c r="E1533" s="161" t="str">
        <f t="shared" ca="1" si="188"/>
        <v/>
      </c>
      <c r="F1533" s="8" t="str">
        <f t="shared" ca="1" si="189"/>
        <v/>
      </c>
      <c r="G1533" s="1" t="str">
        <f t="shared" ca="1" si="190"/>
        <v/>
      </c>
      <c r="H1533" s="1" t="str">
        <f t="shared" ca="1" si="191"/>
        <v/>
      </c>
    </row>
    <row r="1534" spans="1:8">
      <c r="A1534" s="8" t="str">
        <f t="shared" ca="1" si="184"/>
        <v/>
      </c>
      <c r="B1534" s="8" t="str">
        <f t="shared" ca="1" si="185"/>
        <v/>
      </c>
      <c r="C1534" s="8" t="str">
        <f t="shared" ca="1" si="186"/>
        <v/>
      </c>
      <c r="D1534" s="276" t="str">
        <f t="shared" ca="1" si="187"/>
        <v/>
      </c>
      <c r="E1534" s="161" t="str">
        <f t="shared" ca="1" si="188"/>
        <v/>
      </c>
      <c r="F1534" s="8" t="str">
        <f t="shared" ca="1" si="189"/>
        <v/>
      </c>
      <c r="G1534" s="1" t="str">
        <f t="shared" ca="1" si="190"/>
        <v/>
      </c>
      <c r="H1534" s="1" t="str">
        <f t="shared" ca="1" si="191"/>
        <v/>
      </c>
    </row>
    <row r="1535" spans="1:8">
      <c r="A1535" s="8" t="str">
        <f t="shared" ca="1" si="184"/>
        <v/>
      </c>
      <c r="B1535" s="8" t="str">
        <f t="shared" ca="1" si="185"/>
        <v/>
      </c>
      <c r="C1535" s="8" t="str">
        <f t="shared" ca="1" si="186"/>
        <v/>
      </c>
      <c r="D1535" s="276" t="str">
        <f t="shared" ca="1" si="187"/>
        <v/>
      </c>
      <c r="E1535" s="161" t="str">
        <f t="shared" ca="1" si="188"/>
        <v/>
      </c>
      <c r="F1535" s="8" t="str">
        <f t="shared" ca="1" si="189"/>
        <v/>
      </c>
      <c r="G1535" s="1" t="str">
        <f t="shared" ca="1" si="190"/>
        <v/>
      </c>
      <c r="H1535" s="1" t="str">
        <f t="shared" ca="1" si="191"/>
        <v/>
      </c>
    </row>
    <row r="1536" spans="1:8">
      <c r="A1536" s="8" t="str">
        <f t="shared" ca="1" si="184"/>
        <v/>
      </c>
      <c r="B1536" s="8" t="str">
        <f t="shared" ca="1" si="185"/>
        <v/>
      </c>
      <c r="C1536" s="8" t="str">
        <f t="shared" ca="1" si="186"/>
        <v/>
      </c>
      <c r="D1536" s="276" t="str">
        <f t="shared" ca="1" si="187"/>
        <v/>
      </c>
      <c r="E1536" s="161" t="str">
        <f t="shared" ca="1" si="188"/>
        <v/>
      </c>
      <c r="F1536" s="8" t="str">
        <f t="shared" ca="1" si="189"/>
        <v/>
      </c>
      <c r="G1536" s="1" t="str">
        <f t="shared" ca="1" si="190"/>
        <v/>
      </c>
      <c r="H1536" s="1" t="str">
        <f t="shared" ca="1" si="191"/>
        <v/>
      </c>
    </row>
    <row r="1537" spans="1:8">
      <c r="A1537" s="8" t="str">
        <f t="shared" ca="1" si="184"/>
        <v/>
      </c>
      <c r="B1537" s="8" t="str">
        <f t="shared" ca="1" si="185"/>
        <v/>
      </c>
      <c r="C1537" s="8" t="str">
        <f t="shared" ca="1" si="186"/>
        <v/>
      </c>
      <c r="D1537" s="276" t="str">
        <f t="shared" ca="1" si="187"/>
        <v/>
      </c>
      <c r="E1537" s="161" t="str">
        <f t="shared" ca="1" si="188"/>
        <v/>
      </c>
      <c r="F1537" s="8" t="str">
        <f t="shared" ca="1" si="189"/>
        <v/>
      </c>
      <c r="G1537" s="1" t="str">
        <f t="shared" ca="1" si="190"/>
        <v/>
      </c>
      <c r="H1537" s="1" t="str">
        <f t="shared" ca="1" si="191"/>
        <v/>
      </c>
    </row>
    <row r="1538" spans="1:8">
      <c r="A1538" s="8" t="str">
        <f t="shared" ca="1" si="184"/>
        <v/>
      </c>
      <c r="B1538" s="8" t="str">
        <f t="shared" ca="1" si="185"/>
        <v/>
      </c>
      <c r="C1538" s="8" t="str">
        <f t="shared" ca="1" si="186"/>
        <v/>
      </c>
      <c r="D1538" s="276" t="str">
        <f t="shared" ca="1" si="187"/>
        <v/>
      </c>
      <c r="E1538" s="161" t="str">
        <f t="shared" ca="1" si="188"/>
        <v/>
      </c>
      <c r="F1538" s="8" t="str">
        <f t="shared" ca="1" si="189"/>
        <v/>
      </c>
      <c r="G1538" s="1" t="str">
        <f t="shared" ca="1" si="190"/>
        <v/>
      </c>
      <c r="H1538" s="1" t="str">
        <f t="shared" ca="1" si="191"/>
        <v/>
      </c>
    </row>
    <row r="1539" spans="1:8">
      <c r="A1539" s="8" t="str">
        <f t="shared" ca="1" si="184"/>
        <v/>
      </c>
      <c r="B1539" s="8" t="str">
        <f t="shared" ca="1" si="185"/>
        <v/>
      </c>
      <c r="C1539" s="8" t="str">
        <f t="shared" ca="1" si="186"/>
        <v/>
      </c>
      <c r="D1539" s="276" t="str">
        <f t="shared" ca="1" si="187"/>
        <v/>
      </c>
      <c r="E1539" s="161" t="str">
        <f t="shared" ca="1" si="188"/>
        <v/>
      </c>
      <c r="F1539" s="8" t="str">
        <f t="shared" ca="1" si="189"/>
        <v/>
      </c>
      <c r="G1539" s="1" t="str">
        <f t="shared" ca="1" si="190"/>
        <v/>
      </c>
      <c r="H1539" s="1" t="str">
        <f t="shared" ca="1" si="191"/>
        <v/>
      </c>
    </row>
    <row r="1540" spans="1:8">
      <c r="A1540" s="8" t="str">
        <f t="shared" ca="1" si="184"/>
        <v/>
      </c>
      <c r="B1540" s="8" t="str">
        <f t="shared" ca="1" si="185"/>
        <v/>
      </c>
      <c r="C1540" s="8" t="str">
        <f t="shared" ca="1" si="186"/>
        <v/>
      </c>
      <c r="D1540" s="276" t="str">
        <f t="shared" ca="1" si="187"/>
        <v/>
      </c>
      <c r="E1540" s="161" t="str">
        <f t="shared" ca="1" si="188"/>
        <v/>
      </c>
      <c r="F1540" s="8" t="str">
        <f t="shared" ca="1" si="189"/>
        <v/>
      </c>
      <c r="G1540" s="1" t="str">
        <f t="shared" ca="1" si="190"/>
        <v/>
      </c>
      <c r="H1540" s="1" t="str">
        <f t="shared" ca="1" si="191"/>
        <v/>
      </c>
    </row>
    <row r="1541" spans="1:8">
      <c r="A1541" s="8" t="str">
        <f t="shared" ca="1" si="184"/>
        <v/>
      </c>
      <c r="B1541" s="8" t="str">
        <f t="shared" ca="1" si="185"/>
        <v/>
      </c>
      <c r="C1541" s="8" t="str">
        <f t="shared" ca="1" si="186"/>
        <v/>
      </c>
      <c r="D1541" s="276" t="str">
        <f t="shared" ca="1" si="187"/>
        <v/>
      </c>
      <c r="E1541" s="161" t="str">
        <f t="shared" ca="1" si="188"/>
        <v/>
      </c>
      <c r="F1541" s="8" t="str">
        <f t="shared" ca="1" si="189"/>
        <v/>
      </c>
      <c r="G1541" s="1" t="str">
        <f t="shared" ca="1" si="190"/>
        <v/>
      </c>
      <c r="H1541" s="1" t="str">
        <f t="shared" ca="1" si="191"/>
        <v/>
      </c>
    </row>
    <row r="1542" spans="1:8">
      <c r="A1542" s="8" t="str">
        <f t="shared" ca="1" si="184"/>
        <v/>
      </c>
      <c r="B1542" s="8" t="str">
        <f t="shared" ca="1" si="185"/>
        <v/>
      </c>
      <c r="C1542" s="8" t="str">
        <f t="shared" ca="1" si="186"/>
        <v/>
      </c>
      <c r="D1542" s="276" t="str">
        <f t="shared" ca="1" si="187"/>
        <v/>
      </c>
      <c r="E1542" s="161" t="str">
        <f t="shared" ca="1" si="188"/>
        <v/>
      </c>
      <c r="F1542" s="8" t="str">
        <f t="shared" ca="1" si="189"/>
        <v/>
      </c>
      <c r="G1542" s="1" t="str">
        <f t="shared" ca="1" si="190"/>
        <v/>
      </c>
      <c r="H1542" s="1" t="str">
        <f t="shared" ca="1" si="191"/>
        <v/>
      </c>
    </row>
    <row r="1543" spans="1:8">
      <c r="A1543" s="8" t="str">
        <f t="shared" ca="1" si="184"/>
        <v/>
      </c>
      <c r="B1543" s="8" t="str">
        <f t="shared" ca="1" si="185"/>
        <v/>
      </c>
      <c r="C1543" s="8" t="str">
        <f t="shared" ca="1" si="186"/>
        <v/>
      </c>
      <c r="D1543" s="276" t="str">
        <f t="shared" ca="1" si="187"/>
        <v/>
      </c>
      <c r="E1543" s="161" t="str">
        <f t="shared" ca="1" si="188"/>
        <v/>
      </c>
      <c r="F1543" s="8" t="str">
        <f t="shared" ca="1" si="189"/>
        <v/>
      </c>
      <c r="G1543" s="1" t="str">
        <f t="shared" ca="1" si="190"/>
        <v/>
      </c>
      <c r="H1543" s="1" t="str">
        <f t="shared" ca="1" si="191"/>
        <v/>
      </c>
    </row>
    <row r="1544" spans="1:8">
      <c r="A1544" s="8" t="str">
        <f t="shared" ref="A1544:A1607" ca="1" si="192">IFERROR(INDIRECT("'Прайс-лист общий'!A"&amp;$G1544,TRUE),"")</f>
        <v/>
      </c>
      <c r="B1544" s="8" t="str">
        <f t="shared" ref="B1544:B1607" ca="1" si="193">IFERROR(INDIRECT("'Прайс-лист общий'!B"&amp;$G1544,TRUE),"")</f>
        <v/>
      </c>
      <c r="C1544" s="8" t="str">
        <f t="shared" ref="C1544:C1607" ca="1" si="194">IFERROR(INDIRECT("'Прайс-лист общий'!p"&amp;$G1544,TRUE),"")</f>
        <v/>
      </c>
      <c r="D1544" s="276" t="str">
        <f t="shared" ref="D1544:D1607" ca="1" si="195">IFERROR(INDIRECT("'Прайс-лист общий'!q"&amp;$G1544,TRUE),"")</f>
        <v/>
      </c>
      <c r="E1544" s="161" t="str">
        <f t="shared" ref="E1544:E1607" ca="1" si="196">IFERROR(INDIRECT("'Прайс-лист общий'!r"&amp;$G1544,TRUE),"")</f>
        <v/>
      </c>
      <c r="F1544" s="8" t="str">
        <f t="shared" ref="F1544:F1607" ca="1" si="197">IFERROR(INDIRECT("'Прайс-лист общий'!f"&amp;$G1544,TRUE)*D1544,"")</f>
        <v/>
      </c>
      <c r="G1544" s="1" t="str">
        <f t="shared" ref="G1544:G1607" ca="1" si="198">IFERROR(SMALL(H:H,ROW(H1538)),"")</f>
        <v/>
      </c>
      <c r="H1544" s="1" t="str">
        <f t="shared" ref="H1544:H1607" ca="1" si="199">IF(INDIRECT("'Прайс-лист общий'!q"&amp;ROW(H1545),TRUE)&gt;0,ROW(H1545),"")</f>
        <v/>
      </c>
    </row>
    <row r="1545" spans="1:8">
      <c r="A1545" s="8" t="str">
        <f t="shared" ca="1" si="192"/>
        <v/>
      </c>
      <c r="B1545" s="8" t="str">
        <f t="shared" ca="1" si="193"/>
        <v/>
      </c>
      <c r="C1545" s="8" t="str">
        <f t="shared" ca="1" si="194"/>
        <v/>
      </c>
      <c r="D1545" s="276" t="str">
        <f t="shared" ca="1" si="195"/>
        <v/>
      </c>
      <c r="E1545" s="161" t="str">
        <f t="shared" ca="1" si="196"/>
        <v/>
      </c>
      <c r="F1545" s="8" t="str">
        <f t="shared" ca="1" si="197"/>
        <v/>
      </c>
      <c r="G1545" s="1" t="str">
        <f t="shared" ca="1" si="198"/>
        <v/>
      </c>
      <c r="H1545" s="1" t="str">
        <f t="shared" ca="1" si="199"/>
        <v/>
      </c>
    </row>
    <row r="1546" spans="1:8">
      <c r="A1546" s="8" t="str">
        <f t="shared" ca="1" si="192"/>
        <v/>
      </c>
      <c r="B1546" s="8" t="str">
        <f t="shared" ca="1" si="193"/>
        <v/>
      </c>
      <c r="C1546" s="8" t="str">
        <f t="shared" ca="1" si="194"/>
        <v/>
      </c>
      <c r="D1546" s="276" t="str">
        <f t="shared" ca="1" si="195"/>
        <v/>
      </c>
      <c r="E1546" s="161" t="str">
        <f t="shared" ca="1" si="196"/>
        <v/>
      </c>
      <c r="F1546" s="8" t="str">
        <f t="shared" ca="1" si="197"/>
        <v/>
      </c>
      <c r="G1546" s="1" t="str">
        <f t="shared" ca="1" si="198"/>
        <v/>
      </c>
      <c r="H1546" s="1" t="str">
        <f t="shared" ca="1" si="199"/>
        <v/>
      </c>
    </row>
    <row r="1547" spans="1:8">
      <c r="A1547" s="8" t="str">
        <f t="shared" ca="1" si="192"/>
        <v/>
      </c>
      <c r="B1547" s="8" t="str">
        <f t="shared" ca="1" si="193"/>
        <v/>
      </c>
      <c r="C1547" s="8" t="str">
        <f t="shared" ca="1" si="194"/>
        <v/>
      </c>
      <c r="D1547" s="276" t="str">
        <f t="shared" ca="1" si="195"/>
        <v/>
      </c>
      <c r="E1547" s="161" t="str">
        <f t="shared" ca="1" si="196"/>
        <v/>
      </c>
      <c r="F1547" s="8" t="str">
        <f t="shared" ca="1" si="197"/>
        <v/>
      </c>
      <c r="G1547" s="1" t="str">
        <f t="shared" ca="1" si="198"/>
        <v/>
      </c>
      <c r="H1547" s="1" t="str">
        <f t="shared" ca="1" si="199"/>
        <v/>
      </c>
    </row>
    <row r="1548" spans="1:8">
      <c r="A1548" s="8" t="str">
        <f t="shared" ca="1" si="192"/>
        <v/>
      </c>
      <c r="B1548" s="8" t="str">
        <f t="shared" ca="1" si="193"/>
        <v/>
      </c>
      <c r="C1548" s="8" t="str">
        <f t="shared" ca="1" si="194"/>
        <v/>
      </c>
      <c r="D1548" s="276" t="str">
        <f t="shared" ca="1" si="195"/>
        <v/>
      </c>
      <c r="E1548" s="161" t="str">
        <f t="shared" ca="1" si="196"/>
        <v/>
      </c>
      <c r="F1548" s="8" t="str">
        <f t="shared" ca="1" si="197"/>
        <v/>
      </c>
      <c r="G1548" s="1" t="str">
        <f t="shared" ca="1" si="198"/>
        <v/>
      </c>
      <c r="H1548" s="1" t="str">
        <f t="shared" ca="1" si="199"/>
        <v/>
      </c>
    </row>
    <row r="1549" spans="1:8">
      <c r="A1549" s="8" t="str">
        <f t="shared" ca="1" si="192"/>
        <v/>
      </c>
      <c r="B1549" s="8" t="str">
        <f t="shared" ca="1" si="193"/>
        <v/>
      </c>
      <c r="C1549" s="8" t="str">
        <f t="shared" ca="1" si="194"/>
        <v/>
      </c>
      <c r="D1549" s="276" t="str">
        <f t="shared" ca="1" si="195"/>
        <v/>
      </c>
      <c r="E1549" s="161" t="str">
        <f t="shared" ca="1" si="196"/>
        <v/>
      </c>
      <c r="F1549" s="8" t="str">
        <f t="shared" ca="1" si="197"/>
        <v/>
      </c>
      <c r="G1549" s="1" t="str">
        <f t="shared" ca="1" si="198"/>
        <v/>
      </c>
      <c r="H1549" s="1" t="str">
        <f t="shared" ca="1" si="199"/>
        <v/>
      </c>
    </row>
    <row r="1550" spans="1:8">
      <c r="A1550" s="8" t="str">
        <f t="shared" ca="1" si="192"/>
        <v/>
      </c>
      <c r="B1550" s="8" t="str">
        <f t="shared" ca="1" si="193"/>
        <v/>
      </c>
      <c r="C1550" s="8" t="str">
        <f t="shared" ca="1" si="194"/>
        <v/>
      </c>
      <c r="D1550" s="276" t="str">
        <f t="shared" ca="1" si="195"/>
        <v/>
      </c>
      <c r="E1550" s="161" t="str">
        <f t="shared" ca="1" si="196"/>
        <v/>
      </c>
      <c r="F1550" s="8" t="str">
        <f t="shared" ca="1" si="197"/>
        <v/>
      </c>
      <c r="G1550" s="1" t="str">
        <f t="shared" ca="1" si="198"/>
        <v/>
      </c>
      <c r="H1550" s="1" t="str">
        <f t="shared" ca="1" si="199"/>
        <v/>
      </c>
    </row>
    <row r="1551" spans="1:8">
      <c r="A1551" s="8" t="str">
        <f t="shared" ca="1" si="192"/>
        <v/>
      </c>
      <c r="B1551" s="8" t="str">
        <f t="shared" ca="1" si="193"/>
        <v/>
      </c>
      <c r="C1551" s="8" t="str">
        <f t="shared" ca="1" si="194"/>
        <v/>
      </c>
      <c r="D1551" s="276" t="str">
        <f t="shared" ca="1" si="195"/>
        <v/>
      </c>
      <c r="E1551" s="161" t="str">
        <f t="shared" ca="1" si="196"/>
        <v/>
      </c>
      <c r="F1551" s="8" t="str">
        <f t="shared" ca="1" si="197"/>
        <v/>
      </c>
      <c r="G1551" s="1" t="str">
        <f t="shared" ca="1" si="198"/>
        <v/>
      </c>
      <c r="H1551" s="1" t="str">
        <f t="shared" ca="1" si="199"/>
        <v/>
      </c>
    </row>
    <row r="1552" spans="1:8">
      <c r="A1552" s="8" t="str">
        <f t="shared" ca="1" si="192"/>
        <v/>
      </c>
      <c r="B1552" s="8" t="str">
        <f t="shared" ca="1" si="193"/>
        <v/>
      </c>
      <c r="C1552" s="8" t="str">
        <f t="shared" ca="1" si="194"/>
        <v/>
      </c>
      <c r="D1552" s="276" t="str">
        <f t="shared" ca="1" si="195"/>
        <v/>
      </c>
      <c r="E1552" s="161" t="str">
        <f t="shared" ca="1" si="196"/>
        <v/>
      </c>
      <c r="F1552" s="8" t="str">
        <f t="shared" ca="1" si="197"/>
        <v/>
      </c>
      <c r="G1552" s="1" t="str">
        <f t="shared" ca="1" si="198"/>
        <v/>
      </c>
      <c r="H1552" s="1" t="str">
        <f t="shared" ca="1" si="199"/>
        <v/>
      </c>
    </row>
    <row r="1553" spans="1:8">
      <c r="A1553" s="8" t="str">
        <f t="shared" ca="1" si="192"/>
        <v/>
      </c>
      <c r="B1553" s="8" t="str">
        <f t="shared" ca="1" si="193"/>
        <v/>
      </c>
      <c r="C1553" s="8" t="str">
        <f t="shared" ca="1" si="194"/>
        <v/>
      </c>
      <c r="D1553" s="276" t="str">
        <f t="shared" ca="1" si="195"/>
        <v/>
      </c>
      <c r="E1553" s="161" t="str">
        <f t="shared" ca="1" si="196"/>
        <v/>
      </c>
      <c r="F1553" s="8" t="str">
        <f t="shared" ca="1" si="197"/>
        <v/>
      </c>
      <c r="G1553" s="1" t="str">
        <f t="shared" ca="1" si="198"/>
        <v/>
      </c>
      <c r="H1553" s="1" t="str">
        <f t="shared" ca="1" si="199"/>
        <v/>
      </c>
    </row>
    <row r="1554" spans="1:8">
      <c r="A1554" s="8" t="str">
        <f t="shared" ca="1" si="192"/>
        <v/>
      </c>
      <c r="B1554" s="8" t="str">
        <f t="shared" ca="1" si="193"/>
        <v/>
      </c>
      <c r="C1554" s="8" t="str">
        <f t="shared" ca="1" si="194"/>
        <v/>
      </c>
      <c r="D1554" s="276" t="str">
        <f t="shared" ca="1" si="195"/>
        <v/>
      </c>
      <c r="E1554" s="161" t="str">
        <f t="shared" ca="1" si="196"/>
        <v/>
      </c>
      <c r="F1554" s="8" t="str">
        <f t="shared" ca="1" si="197"/>
        <v/>
      </c>
      <c r="G1554" s="1" t="str">
        <f t="shared" ca="1" si="198"/>
        <v/>
      </c>
      <c r="H1554" s="1" t="str">
        <f t="shared" ca="1" si="199"/>
        <v/>
      </c>
    </row>
    <row r="1555" spans="1:8">
      <c r="A1555" s="8" t="str">
        <f t="shared" ca="1" si="192"/>
        <v/>
      </c>
      <c r="B1555" s="8" t="str">
        <f t="shared" ca="1" si="193"/>
        <v/>
      </c>
      <c r="C1555" s="8" t="str">
        <f t="shared" ca="1" si="194"/>
        <v/>
      </c>
      <c r="D1555" s="276" t="str">
        <f t="shared" ca="1" si="195"/>
        <v/>
      </c>
      <c r="E1555" s="161" t="str">
        <f t="shared" ca="1" si="196"/>
        <v/>
      </c>
      <c r="F1555" s="8" t="str">
        <f t="shared" ca="1" si="197"/>
        <v/>
      </c>
      <c r="G1555" s="1" t="str">
        <f t="shared" ca="1" si="198"/>
        <v/>
      </c>
      <c r="H1555" s="1" t="str">
        <f t="shared" ca="1" si="199"/>
        <v/>
      </c>
    </row>
    <row r="1556" spans="1:8">
      <c r="A1556" s="8" t="str">
        <f t="shared" ca="1" si="192"/>
        <v/>
      </c>
      <c r="B1556" s="8" t="str">
        <f t="shared" ca="1" si="193"/>
        <v/>
      </c>
      <c r="C1556" s="8" t="str">
        <f t="shared" ca="1" si="194"/>
        <v/>
      </c>
      <c r="D1556" s="276" t="str">
        <f t="shared" ca="1" si="195"/>
        <v/>
      </c>
      <c r="E1556" s="161" t="str">
        <f t="shared" ca="1" si="196"/>
        <v/>
      </c>
      <c r="F1556" s="8" t="str">
        <f t="shared" ca="1" si="197"/>
        <v/>
      </c>
      <c r="G1556" s="1" t="str">
        <f t="shared" ca="1" si="198"/>
        <v/>
      </c>
      <c r="H1556" s="1" t="str">
        <f t="shared" ca="1" si="199"/>
        <v/>
      </c>
    </row>
    <row r="1557" spans="1:8">
      <c r="A1557" s="8" t="str">
        <f t="shared" ca="1" si="192"/>
        <v/>
      </c>
      <c r="B1557" s="8" t="str">
        <f t="shared" ca="1" si="193"/>
        <v/>
      </c>
      <c r="C1557" s="8" t="str">
        <f t="shared" ca="1" si="194"/>
        <v/>
      </c>
      <c r="D1557" s="276" t="str">
        <f t="shared" ca="1" si="195"/>
        <v/>
      </c>
      <c r="E1557" s="161" t="str">
        <f t="shared" ca="1" si="196"/>
        <v/>
      </c>
      <c r="F1557" s="8" t="str">
        <f t="shared" ca="1" si="197"/>
        <v/>
      </c>
      <c r="G1557" s="1" t="str">
        <f t="shared" ca="1" si="198"/>
        <v/>
      </c>
      <c r="H1557" s="1" t="str">
        <f t="shared" ca="1" si="199"/>
        <v/>
      </c>
    </row>
    <row r="1558" spans="1:8">
      <c r="A1558" s="8" t="str">
        <f t="shared" ca="1" si="192"/>
        <v/>
      </c>
      <c r="B1558" s="8" t="str">
        <f t="shared" ca="1" si="193"/>
        <v/>
      </c>
      <c r="C1558" s="8" t="str">
        <f t="shared" ca="1" si="194"/>
        <v/>
      </c>
      <c r="D1558" s="276" t="str">
        <f t="shared" ca="1" si="195"/>
        <v/>
      </c>
      <c r="E1558" s="161" t="str">
        <f t="shared" ca="1" si="196"/>
        <v/>
      </c>
      <c r="F1558" s="8" t="str">
        <f t="shared" ca="1" si="197"/>
        <v/>
      </c>
      <c r="G1558" s="1" t="str">
        <f t="shared" ca="1" si="198"/>
        <v/>
      </c>
      <c r="H1558" s="1" t="str">
        <f t="shared" ca="1" si="199"/>
        <v/>
      </c>
    </row>
    <row r="1559" spans="1:8">
      <c r="A1559" s="8" t="str">
        <f t="shared" ca="1" si="192"/>
        <v/>
      </c>
      <c r="B1559" s="8" t="str">
        <f t="shared" ca="1" si="193"/>
        <v/>
      </c>
      <c r="C1559" s="8" t="str">
        <f t="shared" ca="1" si="194"/>
        <v/>
      </c>
      <c r="D1559" s="276" t="str">
        <f t="shared" ca="1" si="195"/>
        <v/>
      </c>
      <c r="E1559" s="161" t="str">
        <f t="shared" ca="1" si="196"/>
        <v/>
      </c>
      <c r="F1559" s="8" t="str">
        <f t="shared" ca="1" si="197"/>
        <v/>
      </c>
      <c r="G1559" s="1" t="str">
        <f t="shared" ca="1" si="198"/>
        <v/>
      </c>
      <c r="H1559" s="1" t="str">
        <f t="shared" ca="1" si="199"/>
        <v/>
      </c>
    </row>
    <row r="1560" spans="1:8">
      <c r="A1560" s="8" t="str">
        <f t="shared" ca="1" si="192"/>
        <v/>
      </c>
      <c r="B1560" s="8" t="str">
        <f t="shared" ca="1" si="193"/>
        <v/>
      </c>
      <c r="C1560" s="8" t="str">
        <f t="shared" ca="1" si="194"/>
        <v/>
      </c>
      <c r="D1560" s="276" t="str">
        <f t="shared" ca="1" si="195"/>
        <v/>
      </c>
      <c r="E1560" s="161" t="str">
        <f t="shared" ca="1" si="196"/>
        <v/>
      </c>
      <c r="F1560" s="8" t="str">
        <f t="shared" ca="1" si="197"/>
        <v/>
      </c>
      <c r="G1560" s="1" t="str">
        <f t="shared" ca="1" si="198"/>
        <v/>
      </c>
      <c r="H1560" s="1" t="str">
        <f t="shared" ca="1" si="199"/>
        <v/>
      </c>
    </row>
    <row r="1561" spans="1:8">
      <c r="A1561" s="8" t="str">
        <f t="shared" ca="1" si="192"/>
        <v/>
      </c>
      <c r="B1561" s="8" t="str">
        <f t="shared" ca="1" si="193"/>
        <v/>
      </c>
      <c r="C1561" s="8" t="str">
        <f t="shared" ca="1" si="194"/>
        <v/>
      </c>
      <c r="D1561" s="276" t="str">
        <f t="shared" ca="1" si="195"/>
        <v/>
      </c>
      <c r="E1561" s="161" t="str">
        <f t="shared" ca="1" si="196"/>
        <v/>
      </c>
      <c r="F1561" s="8" t="str">
        <f t="shared" ca="1" si="197"/>
        <v/>
      </c>
      <c r="G1561" s="1" t="str">
        <f t="shared" ca="1" si="198"/>
        <v/>
      </c>
      <c r="H1561" s="1" t="str">
        <f t="shared" ca="1" si="199"/>
        <v/>
      </c>
    </row>
    <row r="1562" spans="1:8">
      <c r="A1562" s="8" t="str">
        <f t="shared" ca="1" si="192"/>
        <v/>
      </c>
      <c r="B1562" s="8" t="str">
        <f t="shared" ca="1" si="193"/>
        <v/>
      </c>
      <c r="C1562" s="8" t="str">
        <f t="shared" ca="1" si="194"/>
        <v/>
      </c>
      <c r="D1562" s="276" t="str">
        <f t="shared" ca="1" si="195"/>
        <v/>
      </c>
      <c r="E1562" s="161" t="str">
        <f t="shared" ca="1" si="196"/>
        <v/>
      </c>
      <c r="F1562" s="8" t="str">
        <f t="shared" ca="1" si="197"/>
        <v/>
      </c>
      <c r="G1562" s="1" t="str">
        <f t="shared" ca="1" si="198"/>
        <v/>
      </c>
      <c r="H1562" s="1" t="str">
        <f t="shared" ca="1" si="199"/>
        <v/>
      </c>
    </row>
    <row r="1563" spans="1:8">
      <c r="A1563" s="8" t="str">
        <f t="shared" ca="1" si="192"/>
        <v/>
      </c>
      <c r="B1563" s="8" t="str">
        <f t="shared" ca="1" si="193"/>
        <v/>
      </c>
      <c r="C1563" s="8" t="str">
        <f t="shared" ca="1" si="194"/>
        <v/>
      </c>
      <c r="D1563" s="276" t="str">
        <f t="shared" ca="1" si="195"/>
        <v/>
      </c>
      <c r="E1563" s="161" t="str">
        <f t="shared" ca="1" si="196"/>
        <v/>
      </c>
      <c r="F1563" s="8" t="str">
        <f t="shared" ca="1" si="197"/>
        <v/>
      </c>
      <c r="G1563" s="1" t="str">
        <f t="shared" ca="1" si="198"/>
        <v/>
      </c>
      <c r="H1563" s="1" t="str">
        <f t="shared" ca="1" si="199"/>
        <v/>
      </c>
    </row>
    <row r="1564" spans="1:8">
      <c r="A1564" s="8" t="str">
        <f t="shared" ca="1" si="192"/>
        <v/>
      </c>
      <c r="B1564" s="8" t="str">
        <f t="shared" ca="1" si="193"/>
        <v/>
      </c>
      <c r="C1564" s="8" t="str">
        <f t="shared" ca="1" si="194"/>
        <v/>
      </c>
      <c r="D1564" s="276" t="str">
        <f t="shared" ca="1" si="195"/>
        <v/>
      </c>
      <c r="E1564" s="161" t="str">
        <f t="shared" ca="1" si="196"/>
        <v/>
      </c>
      <c r="F1564" s="8" t="str">
        <f t="shared" ca="1" si="197"/>
        <v/>
      </c>
      <c r="G1564" s="1" t="str">
        <f t="shared" ca="1" si="198"/>
        <v/>
      </c>
      <c r="H1564" s="1" t="str">
        <f t="shared" ca="1" si="199"/>
        <v/>
      </c>
    </row>
    <row r="1565" spans="1:8">
      <c r="A1565" s="8" t="str">
        <f t="shared" ca="1" si="192"/>
        <v/>
      </c>
      <c r="B1565" s="8" t="str">
        <f t="shared" ca="1" si="193"/>
        <v/>
      </c>
      <c r="C1565" s="8" t="str">
        <f t="shared" ca="1" si="194"/>
        <v/>
      </c>
      <c r="D1565" s="276" t="str">
        <f t="shared" ca="1" si="195"/>
        <v/>
      </c>
      <c r="E1565" s="161" t="str">
        <f t="shared" ca="1" si="196"/>
        <v/>
      </c>
      <c r="F1565" s="8" t="str">
        <f t="shared" ca="1" si="197"/>
        <v/>
      </c>
      <c r="G1565" s="1" t="str">
        <f t="shared" ca="1" si="198"/>
        <v/>
      </c>
      <c r="H1565" s="1" t="str">
        <f t="shared" ca="1" si="199"/>
        <v/>
      </c>
    </row>
    <row r="1566" spans="1:8">
      <c r="A1566" s="8" t="str">
        <f t="shared" ca="1" si="192"/>
        <v/>
      </c>
      <c r="B1566" s="8" t="str">
        <f t="shared" ca="1" si="193"/>
        <v/>
      </c>
      <c r="C1566" s="8" t="str">
        <f t="shared" ca="1" si="194"/>
        <v/>
      </c>
      <c r="D1566" s="276" t="str">
        <f t="shared" ca="1" si="195"/>
        <v/>
      </c>
      <c r="E1566" s="161" t="str">
        <f t="shared" ca="1" si="196"/>
        <v/>
      </c>
      <c r="F1566" s="8" t="str">
        <f t="shared" ca="1" si="197"/>
        <v/>
      </c>
      <c r="G1566" s="1" t="str">
        <f t="shared" ca="1" si="198"/>
        <v/>
      </c>
      <c r="H1566" s="1" t="str">
        <f t="shared" ca="1" si="199"/>
        <v/>
      </c>
    </row>
    <row r="1567" spans="1:8">
      <c r="A1567" s="8" t="str">
        <f t="shared" ca="1" si="192"/>
        <v/>
      </c>
      <c r="B1567" s="8" t="str">
        <f t="shared" ca="1" si="193"/>
        <v/>
      </c>
      <c r="C1567" s="8" t="str">
        <f t="shared" ca="1" si="194"/>
        <v/>
      </c>
      <c r="D1567" s="276" t="str">
        <f t="shared" ca="1" si="195"/>
        <v/>
      </c>
      <c r="E1567" s="161" t="str">
        <f t="shared" ca="1" si="196"/>
        <v/>
      </c>
      <c r="F1567" s="8" t="str">
        <f t="shared" ca="1" si="197"/>
        <v/>
      </c>
      <c r="G1567" s="1" t="str">
        <f t="shared" ca="1" si="198"/>
        <v/>
      </c>
      <c r="H1567" s="1" t="str">
        <f t="shared" ca="1" si="199"/>
        <v/>
      </c>
    </row>
    <row r="1568" spans="1:8">
      <c r="A1568" s="8" t="str">
        <f t="shared" ca="1" si="192"/>
        <v/>
      </c>
      <c r="B1568" s="8" t="str">
        <f t="shared" ca="1" si="193"/>
        <v/>
      </c>
      <c r="C1568" s="8" t="str">
        <f t="shared" ca="1" si="194"/>
        <v/>
      </c>
      <c r="D1568" s="276" t="str">
        <f t="shared" ca="1" si="195"/>
        <v/>
      </c>
      <c r="E1568" s="161" t="str">
        <f t="shared" ca="1" si="196"/>
        <v/>
      </c>
      <c r="F1568" s="8" t="str">
        <f t="shared" ca="1" si="197"/>
        <v/>
      </c>
      <c r="G1568" s="1" t="str">
        <f t="shared" ca="1" si="198"/>
        <v/>
      </c>
      <c r="H1568" s="1" t="str">
        <f t="shared" ca="1" si="199"/>
        <v/>
      </c>
    </row>
    <row r="1569" spans="1:8">
      <c r="A1569" s="8" t="str">
        <f t="shared" ca="1" si="192"/>
        <v/>
      </c>
      <c r="B1569" s="8" t="str">
        <f t="shared" ca="1" si="193"/>
        <v/>
      </c>
      <c r="C1569" s="8" t="str">
        <f t="shared" ca="1" si="194"/>
        <v/>
      </c>
      <c r="D1569" s="276" t="str">
        <f t="shared" ca="1" si="195"/>
        <v/>
      </c>
      <c r="E1569" s="161" t="str">
        <f t="shared" ca="1" si="196"/>
        <v/>
      </c>
      <c r="F1569" s="8" t="str">
        <f t="shared" ca="1" si="197"/>
        <v/>
      </c>
      <c r="G1569" s="1" t="str">
        <f t="shared" ca="1" si="198"/>
        <v/>
      </c>
      <c r="H1569" s="1" t="str">
        <f t="shared" ca="1" si="199"/>
        <v/>
      </c>
    </row>
    <row r="1570" spans="1:8">
      <c r="A1570" s="8" t="str">
        <f t="shared" ca="1" si="192"/>
        <v/>
      </c>
      <c r="B1570" s="8" t="str">
        <f t="shared" ca="1" si="193"/>
        <v/>
      </c>
      <c r="C1570" s="8" t="str">
        <f t="shared" ca="1" si="194"/>
        <v/>
      </c>
      <c r="D1570" s="276" t="str">
        <f t="shared" ca="1" si="195"/>
        <v/>
      </c>
      <c r="E1570" s="161" t="str">
        <f t="shared" ca="1" si="196"/>
        <v/>
      </c>
      <c r="F1570" s="8" t="str">
        <f t="shared" ca="1" si="197"/>
        <v/>
      </c>
      <c r="G1570" s="1" t="str">
        <f t="shared" ca="1" si="198"/>
        <v/>
      </c>
      <c r="H1570" s="1" t="str">
        <f t="shared" ca="1" si="199"/>
        <v/>
      </c>
    </row>
    <row r="1571" spans="1:8">
      <c r="A1571" s="8" t="str">
        <f t="shared" ca="1" si="192"/>
        <v/>
      </c>
      <c r="B1571" s="8" t="str">
        <f t="shared" ca="1" si="193"/>
        <v/>
      </c>
      <c r="C1571" s="8" t="str">
        <f t="shared" ca="1" si="194"/>
        <v/>
      </c>
      <c r="D1571" s="276" t="str">
        <f t="shared" ca="1" si="195"/>
        <v/>
      </c>
      <c r="E1571" s="161" t="str">
        <f t="shared" ca="1" si="196"/>
        <v/>
      </c>
      <c r="F1571" s="8" t="str">
        <f t="shared" ca="1" si="197"/>
        <v/>
      </c>
      <c r="G1571" s="1" t="str">
        <f t="shared" ca="1" si="198"/>
        <v/>
      </c>
      <c r="H1571" s="1" t="str">
        <f t="shared" ca="1" si="199"/>
        <v/>
      </c>
    </row>
    <row r="1572" spans="1:8">
      <c r="A1572" s="8" t="str">
        <f t="shared" ca="1" si="192"/>
        <v/>
      </c>
      <c r="B1572" s="8" t="str">
        <f t="shared" ca="1" si="193"/>
        <v/>
      </c>
      <c r="C1572" s="8" t="str">
        <f t="shared" ca="1" si="194"/>
        <v/>
      </c>
      <c r="D1572" s="276" t="str">
        <f t="shared" ca="1" si="195"/>
        <v/>
      </c>
      <c r="E1572" s="161" t="str">
        <f t="shared" ca="1" si="196"/>
        <v/>
      </c>
      <c r="F1572" s="8" t="str">
        <f t="shared" ca="1" si="197"/>
        <v/>
      </c>
      <c r="G1572" s="1" t="str">
        <f t="shared" ca="1" si="198"/>
        <v/>
      </c>
      <c r="H1572" s="1" t="str">
        <f t="shared" ca="1" si="199"/>
        <v/>
      </c>
    </row>
    <row r="1573" spans="1:8">
      <c r="A1573" s="8" t="str">
        <f t="shared" ca="1" si="192"/>
        <v/>
      </c>
      <c r="B1573" s="8" t="str">
        <f t="shared" ca="1" si="193"/>
        <v/>
      </c>
      <c r="C1573" s="8" t="str">
        <f t="shared" ca="1" si="194"/>
        <v/>
      </c>
      <c r="D1573" s="276" t="str">
        <f t="shared" ca="1" si="195"/>
        <v/>
      </c>
      <c r="E1573" s="161" t="str">
        <f t="shared" ca="1" si="196"/>
        <v/>
      </c>
      <c r="F1573" s="8" t="str">
        <f t="shared" ca="1" si="197"/>
        <v/>
      </c>
      <c r="G1573" s="1" t="str">
        <f t="shared" ca="1" si="198"/>
        <v/>
      </c>
      <c r="H1573" s="1" t="str">
        <f t="shared" ca="1" si="199"/>
        <v/>
      </c>
    </row>
    <row r="1574" spans="1:8">
      <c r="A1574" s="8" t="str">
        <f t="shared" ca="1" si="192"/>
        <v/>
      </c>
      <c r="B1574" s="8" t="str">
        <f t="shared" ca="1" si="193"/>
        <v/>
      </c>
      <c r="C1574" s="8" t="str">
        <f t="shared" ca="1" si="194"/>
        <v/>
      </c>
      <c r="D1574" s="276" t="str">
        <f t="shared" ca="1" si="195"/>
        <v/>
      </c>
      <c r="E1574" s="161" t="str">
        <f t="shared" ca="1" si="196"/>
        <v/>
      </c>
      <c r="F1574" s="8" t="str">
        <f t="shared" ca="1" si="197"/>
        <v/>
      </c>
      <c r="G1574" s="1" t="str">
        <f t="shared" ca="1" si="198"/>
        <v/>
      </c>
      <c r="H1574" s="1" t="str">
        <f t="shared" ca="1" si="199"/>
        <v/>
      </c>
    </row>
    <row r="1575" spans="1:8">
      <c r="A1575" s="8" t="str">
        <f t="shared" ca="1" si="192"/>
        <v/>
      </c>
      <c r="B1575" s="8" t="str">
        <f t="shared" ca="1" si="193"/>
        <v/>
      </c>
      <c r="C1575" s="8" t="str">
        <f t="shared" ca="1" si="194"/>
        <v/>
      </c>
      <c r="D1575" s="276" t="str">
        <f t="shared" ca="1" si="195"/>
        <v/>
      </c>
      <c r="E1575" s="161" t="str">
        <f t="shared" ca="1" si="196"/>
        <v/>
      </c>
      <c r="F1575" s="8" t="str">
        <f t="shared" ca="1" si="197"/>
        <v/>
      </c>
      <c r="G1575" s="1" t="str">
        <f t="shared" ca="1" si="198"/>
        <v/>
      </c>
      <c r="H1575" s="1" t="str">
        <f t="shared" ca="1" si="199"/>
        <v/>
      </c>
    </row>
    <row r="1576" spans="1:8">
      <c r="A1576" s="8" t="str">
        <f t="shared" ca="1" si="192"/>
        <v/>
      </c>
      <c r="B1576" s="8" t="str">
        <f t="shared" ca="1" si="193"/>
        <v/>
      </c>
      <c r="C1576" s="8" t="str">
        <f t="shared" ca="1" si="194"/>
        <v/>
      </c>
      <c r="D1576" s="276" t="str">
        <f t="shared" ca="1" si="195"/>
        <v/>
      </c>
      <c r="E1576" s="161" t="str">
        <f t="shared" ca="1" si="196"/>
        <v/>
      </c>
      <c r="F1576" s="8" t="str">
        <f t="shared" ca="1" si="197"/>
        <v/>
      </c>
      <c r="G1576" s="1" t="str">
        <f t="shared" ca="1" si="198"/>
        <v/>
      </c>
      <c r="H1576" s="1" t="str">
        <f t="shared" ca="1" si="199"/>
        <v/>
      </c>
    </row>
    <row r="1577" spans="1:8">
      <c r="A1577" s="8" t="str">
        <f t="shared" ca="1" si="192"/>
        <v/>
      </c>
      <c r="B1577" s="8" t="str">
        <f t="shared" ca="1" si="193"/>
        <v/>
      </c>
      <c r="C1577" s="8" t="str">
        <f t="shared" ca="1" si="194"/>
        <v/>
      </c>
      <c r="D1577" s="276" t="str">
        <f t="shared" ca="1" si="195"/>
        <v/>
      </c>
      <c r="E1577" s="161" t="str">
        <f t="shared" ca="1" si="196"/>
        <v/>
      </c>
      <c r="F1577" s="8" t="str">
        <f t="shared" ca="1" si="197"/>
        <v/>
      </c>
      <c r="G1577" s="1" t="str">
        <f t="shared" ca="1" si="198"/>
        <v/>
      </c>
      <c r="H1577" s="1" t="str">
        <f t="shared" ca="1" si="199"/>
        <v/>
      </c>
    </row>
    <row r="1578" spans="1:8">
      <c r="A1578" s="8" t="str">
        <f t="shared" ca="1" si="192"/>
        <v/>
      </c>
      <c r="B1578" s="8" t="str">
        <f t="shared" ca="1" si="193"/>
        <v/>
      </c>
      <c r="C1578" s="8" t="str">
        <f t="shared" ca="1" si="194"/>
        <v/>
      </c>
      <c r="D1578" s="276" t="str">
        <f t="shared" ca="1" si="195"/>
        <v/>
      </c>
      <c r="E1578" s="161" t="str">
        <f t="shared" ca="1" si="196"/>
        <v/>
      </c>
      <c r="F1578" s="8" t="str">
        <f t="shared" ca="1" si="197"/>
        <v/>
      </c>
      <c r="G1578" s="1" t="str">
        <f t="shared" ca="1" si="198"/>
        <v/>
      </c>
      <c r="H1578" s="1" t="str">
        <f t="shared" ca="1" si="199"/>
        <v/>
      </c>
    </row>
    <row r="1579" spans="1:8">
      <c r="A1579" s="8" t="str">
        <f t="shared" ca="1" si="192"/>
        <v/>
      </c>
      <c r="B1579" s="8" t="str">
        <f t="shared" ca="1" si="193"/>
        <v/>
      </c>
      <c r="C1579" s="8" t="str">
        <f t="shared" ca="1" si="194"/>
        <v/>
      </c>
      <c r="D1579" s="276" t="str">
        <f t="shared" ca="1" si="195"/>
        <v/>
      </c>
      <c r="E1579" s="161" t="str">
        <f t="shared" ca="1" si="196"/>
        <v/>
      </c>
      <c r="F1579" s="8" t="str">
        <f t="shared" ca="1" si="197"/>
        <v/>
      </c>
      <c r="G1579" s="1" t="str">
        <f t="shared" ca="1" si="198"/>
        <v/>
      </c>
      <c r="H1579" s="1" t="str">
        <f t="shared" ca="1" si="199"/>
        <v/>
      </c>
    </row>
    <row r="1580" spans="1:8">
      <c r="A1580" s="8" t="str">
        <f t="shared" ca="1" si="192"/>
        <v/>
      </c>
      <c r="B1580" s="8" t="str">
        <f t="shared" ca="1" si="193"/>
        <v/>
      </c>
      <c r="C1580" s="8" t="str">
        <f t="shared" ca="1" si="194"/>
        <v/>
      </c>
      <c r="D1580" s="276" t="str">
        <f t="shared" ca="1" si="195"/>
        <v/>
      </c>
      <c r="E1580" s="161" t="str">
        <f t="shared" ca="1" si="196"/>
        <v/>
      </c>
      <c r="F1580" s="8" t="str">
        <f t="shared" ca="1" si="197"/>
        <v/>
      </c>
      <c r="G1580" s="1" t="str">
        <f t="shared" ca="1" si="198"/>
        <v/>
      </c>
      <c r="H1580" s="1" t="str">
        <f t="shared" ca="1" si="199"/>
        <v/>
      </c>
    </row>
    <row r="1581" spans="1:8">
      <c r="A1581" s="8" t="str">
        <f t="shared" ca="1" si="192"/>
        <v/>
      </c>
      <c r="B1581" s="8" t="str">
        <f t="shared" ca="1" si="193"/>
        <v/>
      </c>
      <c r="C1581" s="8" t="str">
        <f t="shared" ca="1" si="194"/>
        <v/>
      </c>
      <c r="D1581" s="276" t="str">
        <f t="shared" ca="1" si="195"/>
        <v/>
      </c>
      <c r="E1581" s="161" t="str">
        <f t="shared" ca="1" si="196"/>
        <v/>
      </c>
      <c r="F1581" s="8" t="str">
        <f t="shared" ca="1" si="197"/>
        <v/>
      </c>
      <c r="G1581" s="1" t="str">
        <f t="shared" ca="1" si="198"/>
        <v/>
      </c>
      <c r="H1581" s="1" t="str">
        <f t="shared" ca="1" si="199"/>
        <v/>
      </c>
    </row>
    <row r="1582" spans="1:8">
      <c r="A1582" s="8" t="str">
        <f t="shared" ca="1" si="192"/>
        <v/>
      </c>
      <c r="B1582" s="8" t="str">
        <f t="shared" ca="1" si="193"/>
        <v/>
      </c>
      <c r="C1582" s="8" t="str">
        <f t="shared" ca="1" si="194"/>
        <v/>
      </c>
      <c r="D1582" s="276" t="str">
        <f t="shared" ca="1" si="195"/>
        <v/>
      </c>
      <c r="E1582" s="161" t="str">
        <f t="shared" ca="1" si="196"/>
        <v/>
      </c>
      <c r="F1582" s="8" t="str">
        <f t="shared" ca="1" si="197"/>
        <v/>
      </c>
      <c r="G1582" s="1" t="str">
        <f t="shared" ca="1" si="198"/>
        <v/>
      </c>
      <c r="H1582" s="1" t="str">
        <f t="shared" ca="1" si="199"/>
        <v/>
      </c>
    </row>
    <row r="1583" spans="1:8">
      <c r="A1583" s="8" t="str">
        <f t="shared" ca="1" si="192"/>
        <v/>
      </c>
      <c r="B1583" s="8" t="str">
        <f t="shared" ca="1" si="193"/>
        <v/>
      </c>
      <c r="C1583" s="8" t="str">
        <f t="shared" ca="1" si="194"/>
        <v/>
      </c>
      <c r="D1583" s="276" t="str">
        <f t="shared" ca="1" si="195"/>
        <v/>
      </c>
      <c r="E1583" s="161" t="str">
        <f t="shared" ca="1" si="196"/>
        <v/>
      </c>
      <c r="F1583" s="8" t="str">
        <f t="shared" ca="1" si="197"/>
        <v/>
      </c>
      <c r="G1583" s="1" t="str">
        <f t="shared" ca="1" si="198"/>
        <v/>
      </c>
      <c r="H1583" s="1" t="str">
        <f t="shared" ca="1" si="199"/>
        <v/>
      </c>
    </row>
    <row r="1584" spans="1:8">
      <c r="A1584" s="8" t="str">
        <f t="shared" ca="1" si="192"/>
        <v/>
      </c>
      <c r="B1584" s="8" t="str">
        <f t="shared" ca="1" si="193"/>
        <v/>
      </c>
      <c r="C1584" s="8" t="str">
        <f t="shared" ca="1" si="194"/>
        <v/>
      </c>
      <c r="D1584" s="276" t="str">
        <f t="shared" ca="1" si="195"/>
        <v/>
      </c>
      <c r="E1584" s="161" t="str">
        <f t="shared" ca="1" si="196"/>
        <v/>
      </c>
      <c r="F1584" s="8" t="str">
        <f t="shared" ca="1" si="197"/>
        <v/>
      </c>
      <c r="G1584" s="1" t="str">
        <f t="shared" ca="1" si="198"/>
        <v/>
      </c>
      <c r="H1584" s="1" t="str">
        <f t="shared" ca="1" si="199"/>
        <v/>
      </c>
    </row>
    <row r="1585" spans="1:8">
      <c r="A1585" s="8" t="str">
        <f t="shared" ca="1" si="192"/>
        <v/>
      </c>
      <c r="B1585" s="8" t="str">
        <f t="shared" ca="1" si="193"/>
        <v/>
      </c>
      <c r="C1585" s="8" t="str">
        <f t="shared" ca="1" si="194"/>
        <v/>
      </c>
      <c r="D1585" s="276" t="str">
        <f t="shared" ca="1" si="195"/>
        <v/>
      </c>
      <c r="E1585" s="161" t="str">
        <f t="shared" ca="1" si="196"/>
        <v/>
      </c>
      <c r="F1585" s="8" t="str">
        <f t="shared" ca="1" si="197"/>
        <v/>
      </c>
      <c r="G1585" s="1" t="str">
        <f t="shared" ca="1" si="198"/>
        <v/>
      </c>
      <c r="H1585" s="1" t="str">
        <f t="shared" ca="1" si="199"/>
        <v/>
      </c>
    </row>
    <row r="1586" spans="1:8">
      <c r="A1586" s="8" t="str">
        <f t="shared" ca="1" si="192"/>
        <v/>
      </c>
      <c r="B1586" s="8" t="str">
        <f t="shared" ca="1" si="193"/>
        <v/>
      </c>
      <c r="C1586" s="8" t="str">
        <f t="shared" ca="1" si="194"/>
        <v/>
      </c>
      <c r="D1586" s="276" t="str">
        <f t="shared" ca="1" si="195"/>
        <v/>
      </c>
      <c r="E1586" s="161" t="str">
        <f t="shared" ca="1" si="196"/>
        <v/>
      </c>
      <c r="F1586" s="8" t="str">
        <f t="shared" ca="1" si="197"/>
        <v/>
      </c>
      <c r="G1586" s="1" t="str">
        <f t="shared" ca="1" si="198"/>
        <v/>
      </c>
      <c r="H1586" s="1" t="str">
        <f t="shared" ca="1" si="199"/>
        <v/>
      </c>
    </row>
    <row r="1587" spans="1:8">
      <c r="A1587" s="8" t="str">
        <f t="shared" ca="1" si="192"/>
        <v/>
      </c>
      <c r="B1587" s="8" t="str">
        <f t="shared" ca="1" si="193"/>
        <v/>
      </c>
      <c r="C1587" s="8" t="str">
        <f t="shared" ca="1" si="194"/>
        <v/>
      </c>
      <c r="D1587" s="276" t="str">
        <f t="shared" ca="1" si="195"/>
        <v/>
      </c>
      <c r="E1587" s="161" t="str">
        <f t="shared" ca="1" si="196"/>
        <v/>
      </c>
      <c r="F1587" s="8" t="str">
        <f t="shared" ca="1" si="197"/>
        <v/>
      </c>
      <c r="G1587" s="1" t="str">
        <f t="shared" ca="1" si="198"/>
        <v/>
      </c>
      <c r="H1587" s="1" t="str">
        <f t="shared" ca="1" si="199"/>
        <v/>
      </c>
    </row>
    <row r="1588" spans="1:8">
      <c r="A1588" s="8" t="str">
        <f t="shared" ca="1" si="192"/>
        <v/>
      </c>
      <c r="B1588" s="8" t="str">
        <f t="shared" ca="1" si="193"/>
        <v/>
      </c>
      <c r="C1588" s="8" t="str">
        <f t="shared" ca="1" si="194"/>
        <v/>
      </c>
      <c r="D1588" s="276" t="str">
        <f t="shared" ca="1" si="195"/>
        <v/>
      </c>
      <c r="E1588" s="161" t="str">
        <f t="shared" ca="1" si="196"/>
        <v/>
      </c>
      <c r="F1588" s="8" t="str">
        <f t="shared" ca="1" si="197"/>
        <v/>
      </c>
      <c r="G1588" s="1" t="str">
        <f t="shared" ca="1" si="198"/>
        <v/>
      </c>
      <c r="H1588" s="1" t="str">
        <f t="shared" ca="1" si="199"/>
        <v/>
      </c>
    </row>
    <row r="1589" spans="1:8">
      <c r="A1589" s="8" t="str">
        <f t="shared" ca="1" si="192"/>
        <v/>
      </c>
      <c r="B1589" s="8" t="str">
        <f t="shared" ca="1" si="193"/>
        <v/>
      </c>
      <c r="C1589" s="8" t="str">
        <f t="shared" ca="1" si="194"/>
        <v/>
      </c>
      <c r="D1589" s="276" t="str">
        <f t="shared" ca="1" si="195"/>
        <v/>
      </c>
      <c r="E1589" s="161" t="str">
        <f t="shared" ca="1" si="196"/>
        <v/>
      </c>
      <c r="F1589" s="8" t="str">
        <f t="shared" ca="1" si="197"/>
        <v/>
      </c>
      <c r="G1589" s="1" t="str">
        <f t="shared" ca="1" si="198"/>
        <v/>
      </c>
      <c r="H1589" s="1" t="str">
        <f t="shared" ca="1" si="199"/>
        <v/>
      </c>
    </row>
    <row r="1590" spans="1:8">
      <c r="A1590" s="8" t="str">
        <f t="shared" ca="1" si="192"/>
        <v/>
      </c>
      <c r="B1590" s="8" t="str">
        <f t="shared" ca="1" si="193"/>
        <v/>
      </c>
      <c r="C1590" s="8" t="str">
        <f t="shared" ca="1" si="194"/>
        <v/>
      </c>
      <c r="D1590" s="276" t="str">
        <f t="shared" ca="1" si="195"/>
        <v/>
      </c>
      <c r="E1590" s="161" t="str">
        <f t="shared" ca="1" si="196"/>
        <v/>
      </c>
      <c r="F1590" s="8" t="str">
        <f t="shared" ca="1" si="197"/>
        <v/>
      </c>
      <c r="G1590" s="1" t="str">
        <f t="shared" ca="1" si="198"/>
        <v/>
      </c>
      <c r="H1590" s="1" t="str">
        <f t="shared" ca="1" si="199"/>
        <v/>
      </c>
    </row>
    <row r="1591" spans="1:8">
      <c r="A1591" s="8" t="str">
        <f t="shared" ca="1" si="192"/>
        <v/>
      </c>
      <c r="B1591" s="8" t="str">
        <f t="shared" ca="1" si="193"/>
        <v/>
      </c>
      <c r="C1591" s="8" t="str">
        <f t="shared" ca="1" si="194"/>
        <v/>
      </c>
      <c r="D1591" s="276" t="str">
        <f t="shared" ca="1" si="195"/>
        <v/>
      </c>
      <c r="E1591" s="161" t="str">
        <f t="shared" ca="1" si="196"/>
        <v/>
      </c>
      <c r="F1591" s="8" t="str">
        <f t="shared" ca="1" si="197"/>
        <v/>
      </c>
      <c r="G1591" s="1" t="str">
        <f t="shared" ca="1" si="198"/>
        <v/>
      </c>
      <c r="H1591" s="1" t="str">
        <f t="shared" ca="1" si="199"/>
        <v/>
      </c>
    </row>
    <row r="1592" spans="1:8">
      <c r="A1592" s="8" t="str">
        <f t="shared" ca="1" si="192"/>
        <v/>
      </c>
      <c r="B1592" s="8" t="str">
        <f t="shared" ca="1" si="193"/>
        <v/>
      </c>
      <c r="C1592" s="8" t="str">
        <f t="shared" ca="1" si="194"/>
        <v/>
      </c>
      <c r="D1592" s="276" t="str">
        <f t="shared" ca="1" si="195"/>
        <v/>
      </c>
      <c r="E1592" s="161" t="str">
        <f t="shared" ca="1" si="196"/>
        <v/>
      </c>
      <c r="F1592" s="8" t="str">
        <f t="shared" ca="1" si="197"/>
        <v/>
      </c>
      <c r="G1592" s="1" t="str">
        <f t="shared" ca="1" si="198"/>
        <v/>
      </c>
      <c r="H1592" s="1" t="str">
        <f t="shared" ca="1" si="199"/>
        <v/>
      </c>
    </row>
    <row r="1593" spans="1:8">
      <c r="A1593" s="8" t="str">
        <f t="shared" ca="1" si="192"/>
        <v/>
      </c>
      <c r="B1593" s="8" t="str">
        <f t="shared" ca="1" si="193"/>
        <v/>
      </c>
      <c r="C1593" s="8" t="str">
        <f t="shared" ca="1" si="194"/>
        <v/>
      </c>
      <c r="D1593" s="276" t="str">
        <f t="shared" ca="1" si="195"/>
        <v/>
      </c>
      <c r="E1593" s="161" t="str">
        <f t="shared" ca="1" si="196"/>
        <v/>
      </c>
      <c r="F1593" s="8" t="str">
        <f t="shared" ca="1" si="197"/>
        <v/>
      </c>
      <c r="G1593" s="1" t="str">
        <f t="shared" ca="1" si="198"/>
        <v/>
      </c>
      <c r="H1593" s="1" t="str">
        <f t="shared" ca="1" si="199"/>
        <v/>
      </c>
    </row>
    <row r="1594" spans="1:8">
      <c r="A1594" s="8" t="str">
        <f t="shared" ca="1" si="192"/>
        <v/>
      </c>
      <c r="B1594" s="8" t="str">
        <f t="shared" ca="1" si="193"/>
        <v/>
      </c>
      <c r="C1594" s="8" t="str">
        <f t="shared" ca="1" si="194"/>
        <v/>
      </c>
      <c r="D1594" s="276" t="str">
        <f t="shared" ca="1" si="195"/>
        <v/>
      </c>
      <c r="E1594" s="161" t="str">
        <f t="shared" ca="1" si="196"/>
        <v/>
      </c>
      <c r="F1594" s="8" t="str">
        <f t="shared" ca="1" si="197"/>
        <v/>
      </c>
      <c r="G1594" s="1" t="str">
        <f t="shared" ca="1" si="198"/>
        <v/>
      </c>
      <c r="H1594" s="1" t="str">
        <f t="shared" ca="1" si="199"/>
        <v/>
      </c>
    </row>
    <row r="1595" spans="1:8">
      <c r="A1595" s="8" t="str">
        <f t="shared" ca="1" si="192"/>
        <v/>
      </c>
      <c r="B1595" s="8" t="str">
        <f t="shared" ca="1" si="193"/>
        <v/>
      </c>
      <c r="C1595" s="8" t="str">
        <f t="shared" ca="1" si="194"/>
        <v/>
      </c>
      <c r="D1595" s="276" t="str">
        <f t="shared" ca="1" si="195"/>
        <v/>
      </c>
      <c r="E1595" s="161" t="str">
        <f t="shared" ca="1" si="196"/>
        <v/>
      </c>
      <c r="F1595" s="8" t="str">
        <f t="shared" ca="1" si="197"/>
        <v/>
      </c>
      <c r="G1595" s="1" t="str">
        <f t="shared" ca="1" si="198"/>
        <v/>
      </c>
      <c r="H1595" s="1" t="str">
        <f t="shared" ca="1" si="199"/>
        <v/>
      </c>
    </row>
    <row r="1596" spans="1:8">
      <c r="A1596" s="8" t="str">
        <f t="shared" ca="1" si="192"/>
        <v/>
      </c>
      <c r="B1596" s="8" t="str">
        <f t="shared" ca="1" si="193"/>
        <v/>
      </c>
      <c r="C1596" s="8" t="str">
        <f t="shared" ca="1" si="194"/>
        <v/>
      </c>
      <c r="D1596" s="276" t="str">
        <f t="shared" ca="1" si="195"/>
        <v/>
      </c>
      <c r="E1596" s="161" t="str">
        <f t="shared" ca="1" si="196"/>
        <v/>
      </c>
      <c r="F1596" s="8" t="str">
        <f t="shared" ca="1" si="197"/>
        <v/>
      </c>
      <c r="G1596" s="1" t="str">
        <f t="shared" ca="1" si="198"/>
        <v/>
      </c>
      <c r="H1596" s="1" t="str">
        <f t="shared" ca="1" si="199"/>
        <v/>
      </c>
    </row>
    <row r="1597" spans="1:8">
      <c r="A1597" s="8" t="str">
        <f t="shared" ca="1" si="192"/>
        <v/>
      </c>
      <c r="B1597" s="8" t="str">
        <f t="shared" ca="1" si="193"/>
        <v/>
      </c>
      <c r="C1597" s="8" t="str">
        <f t="shared" ca="1" si="194"/>
        <v/>
      </c>
      <c r="D1597" s="276" t="str">
        <f t="shared" ca="1" si="195"/>
        <v/>
      </c>
      <c r="E1597" s="161" t="str">
        <f t="shared" ca="1" si="196"/>
        <v/>
      </c>
      <c r="F1597" s="8" t="str">
        <f t="shared" ca="1" si="197"/>
        <v/>
      </c>
      <c r="G1597" s="1" t="str">
        <f t="shared" ca="1" si="198"/>
        <v/>
      </c>
      <c r="H1597" s="1" t="str">
        <f t="shared" ca="1" si="199"/>
        <v/>
      </c>
    </row>
    <row r="1598" spans="1:8">
      <c r="A1598" s="8" t="str">
        <f t="shared" ca="1" si="192"/>
        <v/>
      </c>
      <c r="B1598" s="8" t="str">
        <f t="shared" ca="1" si="193"/>
        <v/>
      </c>
      <c r="C1598" s="8" t="str">
        <f t="shared" ca="1" si="194"/>
        <v/>
      </c>
      <c r="D1598" s="276" t="str">
        <f t="shared" ca="1" si="195"/>
        <v/>
      </c>
      <c r="E1598" s="161" t="str">
        <f t="shared" ca="1" si="196"/>
        <v/>
      </c>
      <c r="F1598" s="8" t="str">
        <f t="shared" ca="1" si="197"/>
        <v/>
      </c>
      <c r="G1598" s="1" t="str">
        <f t="shared" ca="1" si="198"/>
        <v/>
      </c>
      <c r="H1598" s="1" t="str">
        <f t="shared" ca="1" si="199"/>
        <v/>
      </c>
    </row>
    <row r="1599" spans="1:8">
      <c r="A1599" s="8" t="str">
        <f t="shared" ca="1" si="192"/>
        <v/>
      </c>
      <c r="B1599" s="8" t="str">
        <f t="shared" ca="1" si="193"/>
        <v/>
      </c>
      <c r="C1599" s="8" t="str">
        <f t="shared" ca="1" si="194"/>
        <v/>
      </c>
      <c r="D1599" s="276" t="str">
        <f t="shared" ca="1" si="195"/>
        <v/>
      </c>
      <c r="E1599" s="161" t="str">
        <f t="shared" ca="1" si="196"/>
        <v/>
      </c>
      <c r="F1599" s="8" t="str">
        <f t="shared" ca="1" si="197"/>
        <v/>
      </c>
      <c r="G1599" s="1" t="str">
        <f t="shared" ca="1" si="198"/>
        <v/>
      </c>
      <c r="H1599" s="1" t="str">
        <f t="shared" ca="1" si="199"/>
        <v/>
      </c>
    </row>
    <row r="1600" spans="1:8">
      <c r="A1600" s="8" t="str">
        <f t="shared" ca="1" si="192"/>
        <v/>
      </c>
      <c r="B1600" s="8" t="str">
        <f t="shared" ca="1" si="193"/>
        <v/>
      </c>
      <c r="C1600" s="8" t="str">
        <f t="shared" ca="1" si="194"/>
        <v/>
      </c>
      <c r="D1600" s="276" t="str">
        <f t="shared" ca="1" si="195"/>
        <v/>
      </c>
      <c r="E1600" s="161" t="str">
        <f t="shared" ca="1" si="196"/>
        <v/>
      </c>
      <c r="F1600" s="8" t="str">
        <f t="shared" ca="1" si="197"/>
        <v/>
      </c>
      <c r="G1600" s="1" t="str">
        <f t="shared" ca="1" si="198"/>
        <v/>
      </c>
      <c r="H1600" s="1" t="str">
        <f t="shared" ca="1" si="199"/>
        <v/>
      </c>
    </row>
    <row r="1601" spans="1:8">
      <c r="A1601" s="8" t="str">
        <f t="shared" ca="1" si="192"/>
        <v/>
      </c>
      <c r="B1601" s="8" t="str">
        <f t="shared" ca="1" si="193"/>
        <v/>
      </c>
      <c r="C1601" s="8" t="str">
        <f t="shared" ca="1" si="194"/>
        <v/>
      </c>
      <c r="D1601" s="276" t="str">
        <f t="shared" ca="1" si="195"/>
        <v/>
      </c>
      <c r="E1601" s="161" t="str">
        <f t="shared" ca="1" si="196"/>
        <v/>
      </c>
      <c r="F1601" s="8" t="str">
        <f t="shared" ca="1" si="197"/>
        <v/>
      </c>
      <c r="G1601" s="1" t="str">
        <f t="shared" ca="1" si="198"/>
        <v/>
      </c>
      <c r="H1601" s="1" t="str">
        <f t="shared" ca="1" si="199"/>
        <v/>
      </c>
    </row>
    <row r="1602" spans="1:8">
      <c r="A1602" s="8" t="str">
        <f t="shared" ca="1" si="192"/>
        <v/>
      </c>
      <c r="B1602" s="8" t="str">
        <f t="shared" ca="1" si="193"/>
        <v/>
      </c>
      <c r="C1602" s="8" t="str">
        <f t="shared" ca="1" si="194"/>
        <v/>
      </c>
      <c r="D1602" s="276" t="str">
        <f t="shared" ca="1" si="195"/>
        <v/>
      </c>
      <c r="E1602" s="161" t="str">
        <f t="shared" ca="1" si="196"/>
        <v/>
      </c>
      <c r="F1602" s="8" t="str">
        <f t="shared" ca="1" si="197"/>
        <v/>
      </c>
      <c r="G1602" s="1" t="str">
        <f t="shared" ca="1" si="198"/>
        <v/>
      </c>
      <c r="H1602" s="1" t="str">
        <f t="shared" ca="1" si="199"/>
        <v/>
      </c>
    </row>
    <row r="1603" spans="1:8">
      <c r="A1603" s="8" t="str">
        <f t="shared" ca="1" si="192"/>
        <v/>
      </c>
      <c r="B1603" s="8" t="str">
        <f t="shared" ca="1" si="193"/>
        <v/>
      </c>
      <c r="C1603" s="8" t="str">
        <f t="shared" ca="1" si="194"/>
        <v/>
      </c>
      <c r="D1603" s="276" t="str">
        <f t="shared" ca="1" si="195"/>
        <v/>
      </c>
      <c r="E1603" s="161" t="str">
        <f t="shared" ca="1" si="196"/>
        <v/>
      </c>
      <c r="F1603" s="8" t="str">
        <f t="shared" ca="1" si="197"/>
        <v/>
      </c>
      <c r="G1603" s="1" t="str">
        <f t="shared" ca="1" si="198"/>
        <v/>
      </c>
      <c r="H1603" s="1" t="str">
        <f t="shared" ca="1" si="199"/>
        <v/>
      </c>
    </row>
    <row r="1604" spans="1:8">
      <c r="A1604" s="8" t="str">
        <f t="shared" ca="1" si="192"/>
        <v/>
      </c>
      <c r="B1604" s="8" t="str">
        <f t="shared" ca="1" si="193"/>
        <v/>
      </c>
      <c r="C1604" s="8" t="str">
        <f t="shared" ca="1" si="194"/>
        <v/>
      </c>
      <c r="D1604" s="276" t="str">
        <f t="shared" ca="1" si="195"/>
        <v/>
      </c>
      <c r="E1604" s="161" t="str">
        <f t="shared" ca="1" si="196"/>
        <v/>
      </c>
      <c r="F1604" s="8" t="str">
        <f t="shared" ca="1" si="197"/>
        <v/>
      </c>
      <c r="G1604" s="1" t="str">
        <f t="shared" ca="1" si="198"/>
        <v/>
      </c>
      <c r="H1604" s="1" t="str">
        <f t="shared" ca="1" si="199"/>
        <v/>
      </c>
    </row>
    <row r="1605" spans="1:8">
      <c r="A1605" s="8" t="str">
        <f t="shared" ca="1" si="192"/>
        <v/>
      </c>
      <c r="B1605" s="8" t="str">
        <f t="shared" ca="1" si="193"/>
        <v/>
      </c>
      <c r="C1605" s="8" t="str">
        <f t="shared" ca="1" si="194"/>
        <v/>
      </c>
      <c r="D1605" s="276" t="str">
        <f t="shared" ca="1" si="195"/>
        <v/>
      </c>
      <c r="E1605" s="161" t="str">
        <f t="shared" ca="1" si="196"/>
        <v/>
      </c>
      <c r="F1605" s="8" t="str">
        <f t="shared" ca="1" si="197"/>
        <v/>
      </c>
      <c r="G1605" s="1" t="str">
        <f t="shared" ca="1" si="198"/>
        <v/>
      </c>
      <c r="H1605" s="1" t="str">
        <f t="shared" ca="1" si="199"/>
        <v/>
      </c>
    </row>
    <row r="1606" spans="1:8">
      <c r="A1606" s="8" t="str">
        <f t="shared" ca="1" si="192"/>
        <v/>
      </c>
      <c r="B1606" s="8" t="str">
        <f t="shared" ca="1" si="193"/>
        <v/>
      </c>
      <c r="C1606" s="8" t="str">
        <f t="shared" ca="1" si="194"/>
        <v/>
      </c>
      <c r="D1606" s="276" t="str">
        <f t="shared" ca="1" si="195"/>
        <v/>
      </c>
      <c r="E1606" s="161" t="str">
        <f t="shared" ca="1" si="196"/>
        <v/>
      </c>
      <c r="F1606" s="8" t="str">
        <f t="shared" ca="1" si="197"/>
        <v/>
      </c>
      <c r="G1606" s="1" t="str">
        <f t="shared" ca="1" si="198"/>
        <v/>
      </c>
      <c r="H1606" s="1" t="str">
        <f t="shared" ca="1" si="199"/>
        <v/>
      </c>
    </row>
    <row r="1607" spans="1:8">
      <c r="A1607" s="8" t="str">
        <f t="shared" ca="1" si="192"/>
        <v/>
      </c>
      <c r="B1607" s="8" t="str">
        <f t="shared" ca="1" si="193"/>
        <v/>
      </c>
      <c r="C1607" s="8" t="str">
        <f t="shared" ca="1" si="194"/>
        <v/>
      </c>
      <c r="D1607" s="276" t="str">
        <f t="shared" ca="1" si="195"/>
        <v/>
      </c>
      <c r="E1607" s="161" t="str">
        <f t="shared" ca="1" si="196"/>
        <v/>
      </c>
      <c r="F1607" s="8" t="str">
        <f t="shared" ca="1" si="197"/>
        <v/>
      </c>
      <c r="G1607" s="1" t="str">
        <f t="shared" ca="1" si="198"/>
        <v/>
      </c>
      <c r="H1607" s="1" t="str">
        <f t="shared" ca="1" si="199"/>
        <v/>
      </c>
    </row>
    <row r="1608" spans="1:8">
      <c r="A1608" s="8" t="str">
        <f t="shared" ref="A1608:A1671" ca="1" si="200">IFERROR(INDIRECT("'Прайс-лист общий'!A"&amp;$G1608,TRUE),"")</f>
        <v/>
      </c>
      <c r="B1608" s="8" t="str">
        <f t="shared" ref="B1608:B1671" ca="1" si="201">IFERROR(INDIRECT("'Прайс-лист общий'!B"&amp;$G1608,TRUE),"")</f>
        <v/>
      </c>
      <c r="C1608" s="8" t="str">
        <f t="shared" ref="C1608:C1671" ca="1" si="202">IFERROR(INDIRECT("'Прайс-лист общий'!p"&amp;$G1608,TRUE),"")</f>
        <v/>
      </c>
      <c r="D1608" s="276" t="str">
        <f t="shared" ref="D1608:D1671" ca="1" si="203">IFERROR(INDIRECT("'Прайс-лист общий'!q"&amp;$G1608,TRUE),"")</f>
        <v/>
      </c>
      <c r="E1608" s="161" t="str">
        <f t="shared" ref="E1608:E1671" ca="1" si="204">IFERROR(INDIRECT("'Прайс-лист общий'!r"&amp;$G1608,TRUE),"")</f>
        <v/>
      </c>
      <c r="F1608" s="8" t="str">
        <f t="shared" ref="F1608:F1671" ca="1" si="205">IFERROR(INDIRECT("'Прайс-лист общий'!f"&amp;$G1608,TRUE)*D1608,"")</f>
        <v/>
      </c>
      <c r="G1608" s="1" t="str">
        <f t="shared" ref="G1608:G1671" ca="1" si="206">IFERROR(SMALL(H:H,ROW(H1602)),"")</f>
        <v/>
      </c>
      <c r="H1608" s="1" t="str">
        <f t="shared" ref="H1608:H1671" ca="1" si="207">IF(INDIRECT("'Прайс-лист общий'!q"&amp;ROW(H1609),TRUE)&gt;0,ROW(H1609),"")</f>
        <v/>
      </c>
    </row>
    <row r="1609" spans="1:8">
      <c r="A1609" s="8" t="str">
        <f t="shared" ca="1" si="200"/>
        <v/>
      </c>
      <c r="B1609" s="8" t="str">
        <f t="shared" ca="1" si="201"/>
        <v/>
      </c>
      <c r="C1609" s="8" t="str">
        <f t="shared" ca="1" si="202"/>
        <v/>
      </c>
      <c r="D1609" s="276" t="str">
        <f t="shared" ca="1" si="203"/>
        <v/>
      </c>
      <c r="E1609" s="161" t="str">
        <f t="shared" ca="1" si="204"/>
        <v/>
      </c>
      <c r="F1609" s="8" t="str">
        <f t="shared" ca="1" si="205"/>
        <v/>
      </c>
      <c r="G1609" s="1" t="str">
        <f t="shared" ca="1" si="206"/>
        <v/>
      </c>
      <c r="H1609" s="1" t="str">
        <f t="shared" ca="1" si="207"/>
        <v/>
      </c>
    </row>
    <row r="1610" spans="1:8">
      <c r="A1610" s="8" t="str">
        <f t="shared" ca="1" si="200"/>
        <v/>
      </c>
      <c r="B1610" s="8" t="str">
        <f t="shared" ca="1" si="201"/>
        <v/>
      </c>
      <c r="C1610" s="8" t="str">
        <f t="shared" ca="1" si="202"/>
        <v/>
      </c>
      <c r="D1610" s="276" t="str">
        <f t="shared" ca="1" si="203"/>
        <v/>
      </c>
      <c r="E1610" s="161" t="str">
        <f t="shared" ca="1" si="204"/>
        <v/>
      </c>
      <c r="F1610" s="8" t="str">
        <f t="shared" ca="1" si="205"/>
        <v/>
      </c>
      <c r="G1610" s="1" t="str">
        <f t="shared" ca="1" si="206"/>
        <v/>
      </c>
      <c r="H1610" s="1" t="str">
        <f t="shared" ca="1" si="207"/>
        <v/>
      </c>
    </row>
    <row r="1611" spans="1:8">
      <c r="A1611" s="8" t="str">
        <f t="shared" ca="1" si="200"/>
        <v/>
      </c>
      <c r="B1611" s="8" t="str">
        <f t="shared" ca="1" si="201"/>
        <v/>
      </c>
      <c r="C1611" s="8" t="str">
        <f t="shared" ca="1" si="202"/>
        <v/>
      </c>
      <c r="D1611" s="276" t="str">
        <f t="shared" ca="1" si="203"/>
        <v/>
      </c>
      <c r="E1611" s="161" t="str">
        <f t="shared" ca="1" si="204"/>
        <v/>
      </c>
      <c r="F1611" s="8" t="str">
        <f t="shared" ca="1" si="205"/>
        <v/>
      </c>
      <c r="G1611" s="1" t="str">
        <f t="shared" ca="1" si="206"/>
        <v/>
      </c>
      <c r="H1611" s="1" t="str">
        <f t="shared" ca="1" si="207"/>
        <v/>
      </c>
    </row>
    <row r="1612" spans="1:8">
      <c r="A1612" s="8" t="str">
        <f t="shared" ca="1" si="200"/>
        <v/>
      </c>
      <c r="B1612" s="8" t="str">
        <f t="shared" ca="1" si="201"/>
        <v/>
      </c>
      <c r="C1612" s="8" t="str">
        <f t="shared" ca="1" si="202"/>
        <v/>
      </c>
      <c r="D1612" s="276" t="str">
        <f t="shared" ca="1" si="203"/>
        <v/>
      </c>
      <c r="E1612" s="161" t="str">
        <f t="shared" ca="1" si="204"/>
        <v/>
      </c>
      <c r="F1612" s="8" t="str">
        <f t="shared" ca="1" si="205"/>
        <v/>
      </c>
      <c r="G1612" s="1" t="str">
        <f t="shared" ca="1" si="206"/>
        <v/>
      </c>
      <c r="H1612" s="1" t="str">
        <f t="shared" ca="1" si="207"/>
        <v/>
      </c>
    </row>
    <row r="1613" spans="1:8">
      <c r="A1613" s="8" t="str">
        <f t="shared" ca="1" si="200"/>
        <v/>
      </c>
      <c r="B1613" s="8" t="str">
        <f t="shared" ca="1" si="201"/>
        <v/>
      </c>
      <c r="C1613" s="8" t="str">
        <f t="shared" ca="1" si="202"/>
        <v/>
      </c>
      <c r="D1613" s="276" t="str">
        <f t="shared" ca="1" si="203"/>
        <v/>
      </c>
      <c r="E1613" s="161" t="str">
        <f t="shared" ca="1" si="204"/>
        <v/>
      </c>
      <c r="F1613" s="8" t="str">
        <f t="shared" ca="1" si="205"/>
        <v/>
      </c>
      <c r="G1613" s="1" t="str">
        <f t="shared" ca="1" si="206"/>
        <v/>
      </c>
      <c r="H1613" s="1" t="str">
        <f t="shared" ca="1" si="207"/>
        <v/>
      </c>
    </row>
    <row r="1614" spans="1:8">
      <c r="A1614" s="8" t="str">
        <f t="shared" ca="1" si="200"/>
        <v/>
      </c>
      <c r="B1614" s="8" t="str">
        <f t="shared" ca="1" si="201"/>
        <v/>
      </c>
      <c r="C1614" s="8" t="str">
        <f t="shared" ca="1" si="202"/>
        <v/>
      </c>
      <c r="D1614" s="276" t="str">
        <f t="shared" ca="1" si="203"/>
        <v/>
      </c>
      <c r="E1614" s="161" t="str">
        <f t="shared" ca="1" si="204"/>
        <v/>
      </c>
      <c r="F1614" s="8" t="str">
        <f t="shared" ca="1" si="205"/>
        <v/>
      </c>
      <c r="G1614" s="1" t="str">
        <f t="shared" ca="1" si="206"/>
        <v/>
      </c>
      <c r="H1614" s="1" t="str">
        <f t="shared" ca="1" si="207"/>
        <v/>
      </c>
    </row>
    <row r="1615" spans="1:8">
      <c r="A1615" s="8" t="str">
        <f t="shared" ca="1" si="200"/>
        <v/>
      </c>
      <c r="B1615" s="8" t="str">
        <f t="shared" ca="1" si="201"/>
        <v/>
      </c>
      <c r="C1615" s="8" t="str">
        <f t="shared" ca="1" si="202"/>
        <v/>
      </c>
      <c r="D1615" s="276" t="str">
        <f t="shared" ca="1" si="203"/>
        <v/>
      </c>
      <c r="E1615" s="161" t="str">
        <f t="shared" ca="1" si="204"/>
        <v/>
      </c>
      <c r="F1615" s="8" t="str">
        <f t="shared" ca="1" si="205"/>
        <v/>
      </c>
      <c r="G1615" s="1" t="str">
        <f t="shared" ca="1" si="206"/>
        <v/>
      </c>
      <c r="H1615" s="1" t="str">
        <f t="shared" ca="1" si="207"/>
        <v/>
      </c>
    </row>
    <row r="1616" spans="1:8">
      <c r="A1616" s="8" t="str">
        <f t="shared" ca="1" si="200"/>
        <v/>
      </c>
      <c r="B1616" s="8" t="str">
        <f t="shared" ca="1" si="201"/>
        <v/>
      </c>
      <c r="C1616" s="8" t="str">
        <f t="shared" ca="1" si="202"/>
        <v/>
      </c>
      <c r="D1616" s="276" t="str">
        <f t="shared" ca="1" si="203"/>
        <v/>
      </c>
      <c r="E1616" s="161" t="str">
        <f t="shared" ca="1" si="204"/>
        <v/>
      </c>
      <c r="F1616" s="8" t="str">
        <f t="shared" ca="1" si="205"/>
        <v/>
      </c>
      <c r="G1616" s="1" t="str">
        <f t="shared" ca="1" si="206"/>
        <v/>
      </c>
      <c r="H1616" s="1" t="str">
        <f t="shared" ca="1" si="207"/>
        <v/>
      </c>
    </row>
    <row r="1617" spans="1:8">
      <c r="A1617" s="8" t="str">
        <f t="shared" ca="1" si="200"/>
        <v/>
      </c>
      <c r="B1617" s="8" t="str">
        <f t="shared" ca="1" si="201"/>
        <v/>
      </c>
      <c r="C1617" s="8" t="str">
        <f t="shared" ca="1" si="202"/>
        <v/>
      </c>
      <c r="D1617" s="276" t="str">
        <f t="shared" ca="1" si="203"/>
        <v/>
      </c>
      <c r="E1617" s="161" t="str">
        <f t="shared" ca="1" si="204"/>
        <v/>
      </c>
      <c r="F1617" s="8" t="str">
        <f t="shared" ca="1" si="205"/>
        <v/>
      </c>
      <c r="G1617" s="1" t="str">
        <f t="shared" ca="1" si="206"/>
        <v/>
      </c>
      <c r="H1617" s="1" t="str">
        <f t="shared" ca="1" si="207"/>
        <v/>
      </c>
    </row>
    <row r="1618" spans="1:8">
      <c r="A1618" s="8" t="str">
        <f t="shared" ca="1" si="200"/>
        <v/>
      </c>
      <c r="B1618" s="8" t="str">
        <f t="shared" ca="1" si="201"/>
        <v/>
      </c>
      <c r="C1618" s="8" t="str">
        <f t="shared" ca="1" si="202"/>
        <v/>
      </c>
      <c r="D1618" s="276" t="str">
        <f t="shared" ca="1" si="203"/>
        <v/>
      </c>
      <c r="E1618" s="161" t="str">
        <f t="shared" ca="1" si="204"/>
        <v/>
      </c>
      <c r="F1618" s="8" t="str">
        <f t="shared" ca="1" si="205"/>
        <v/>
      </c>
      <c r="G1618" s="1" t="str">
        <f t="shared" ca="1" si="206"/>
        <v/>
      </c>
      <c r="H1618" s="1" t="str">
        <f t="shared" ca="1" si="207"/>
        <v/>
      </c>
    </row>
    <row r="1619" spans="1:8">
      <c r="A1619" s="8" t="str">
        <f t="shared" ca="1" si="200"/>
        <v/>
      </c>
      <c r="B1619" s="8" t="str">
        <f t="shared" ca="1" si="201"/>
        <v/>
      </c>
      <c r="C1619" s="8" t="str">
        <f t="shared" ca="1" si="202"/>
        <v/>
      </c>
      <c r="D1619" s="276" t="str">
        <f t="shared" ca="1" si="203"/>
        <v/>
      </c>
      <c r="E1619" s="161" t="str">
        <f t="shared" ca="1" si="204"/>
        <v/>
      </c>
      <c r="F1619" s="8" t="str">
        <f t="shared" ca="1" si="205"/>
        <v/>
      </c>
      <c r="G1619" s="1" t="str">
        <f t="shared" ca="1" si="206"/>
        <v/>
      </c>
      <c r="H1619" s="1" t="str">
        <f t="shared" ca="1" si="207"/>
        <v/>
      </c>
    </row>
    <row r="1620" spans="1:8">
      <c r="A1620" s="8" t="str">
        <f t="shared" ca="1" si="200"/>
        <v/>
      </c>
      <c r="B1620" s="8" t="str">
        <f t="shared" ca="1" si="201"/>
        <v/>
      </c>
      <c r="C1620" s="8" t="str">
        <f t="shared" ca="1" si="202"/>
        <v/>
      </c>
      <c r="D1620" s="276" t="str">
        <f t="shared" ca="1" si="203"/>
        <v/>
      </c>
      <c r="E1620" s="161" t="str">
        <f t="shared" ca="1" si="204"/>
        <v/>
      </c>
      <c r="F1620" s="8" t="str">
        <f t="shared" ca="1" si="205"/>
        <v/>
      </c>
      <c r="G1620" s="1" t="str">
        <f t="shared" ca="1" si="206"/>
        <v/>
      </c>
      <c r="H1620" s="1" t="str">
        <f t="shared" ca="1" si="207"/>
        <v/>
      </c>
    </row>
    <row r="1621" spans="1:8">
      <c r="A1621" s="8" t="str">
        <f t="shared" ca="1" si="200"/>
        <v/>
      </c>
      <c r="B1621" s="8" t="str">
        <f t="shared" ca="1" si="201"/>
        <v/>
      </c>
      <c r="C1621" s="8" t="str">
        <f t="shared" ca="1" si="202"/>
        <v/>
      </c>
      <c r="D1621" s="276" t="str">
        <f t="shared" ca="1" si="203"/>
        <v/>
      </c>
      <c r="E1621" s="161" t="str">
        <f t="shared" ca="1" si="204"/>
        <v/>
      </c>
      <c r="F1621" s="8" t="str">
        <f t="shared" ca="1" si="205"/>
        <v/>
      </c>
      <c r="G1621" s="1" t="str">
        <f t="shared" ca="1" si="206"/>
        <v/>
      </c>
      <c r="H1621" s="1" t="str">
        <f t="shared" ca="1" si="207"/>
        <v/>
      </c>
    </row>
    <row r="1622" spans="1:8">
      <c r="A1622" s="8" t="str">
        <f t="shared" ca="1" si="200"/>
        <v/>
      </c>
      <c r="B1622" s="8" t="str">
        <f t="shared" ca="1" si="201"/>
        <v/>
      </c>
      <c r="C1622" s="8" t="str">
        <f t="shared" ca="1" si="202"/>
        <v/>
      </c>
      <c r="D1622" s="276" t="str">
        <f t="shared" ca="1" si="203"/>
        <v/>
      </c>
      <c r="E1622" s="161" t="str">
        <f t="shared" ca="1" si="204"/>
        <v/>
      </c>
      <c r="F1622" s="8" t="str">
        <f t="shared" ca="1" si="205"/>
        <v/>
      </c>
      <c r="G1622" s="1" t="str">
        <f t="shared" ca="1" si="206"/>
        <v/>
      </c>
      <c r="H1622" s="1" t="str">
        <f t="shared" ca="1" si="207"/>
        <v/>
      </c>
    </row>
    <row r="1623" spans="1:8">
      <c r="A1623" s="8" t="str">
        <f t="shared" ca="1" si="200"/>
        <v/>
      </c>
      <c r="B1623" s="8" t="str">
        <f t="shared" ca="1" si="201"/>
        <v/>
      </c>
      <c r="C1623" s="8" t="str">
        <f t="shared" ca="1" si="202"/>
        <v/>
      </c>
      <c r="D1623" s="276" t="str">
        <f t="shared" ca="1" si="203"/>
        <v/>
      </c>
      <c r="E1623" s="161" t="str">
        <f t="shared" ca="1" si="204"/>
        <v/>
      </c>
      <c r="F1623" s="8" t="str">
        <f t="shared" ca="1" si="205"/>
        <v/>
      </c>
      <c r="G1623" s="1" t="str">
        <f t="shared" ca="1" si="206"/>
        <v/>
      </c>
      <c r="H1623" s="1" t="str">
        <f t="shared" ca="1" si="207"/>
        <v/>
      </c>
    </row>
    <row r="1624" spans="1:8">
      <c r="A1624" s="8" t="str">
        <f t="shared" ca="1" si="200"/>
        <v/>
      </c>
      <c r="B1624" s="8" t="str">
        <f t="shared" ca="1" si="201"/>
        <v/>
      </c>
      <c r="C1624" s="8" t="str">
        <f t="shared" ca="1" si="202"/>
        <v/>
      </c>
      <c r="D1624" s="276" t="str">
        <f t="shared" ca="1" si="203"/>
        <v/>
      </c>
      <c r="E1624" s="161" t="str">
        <f t="shared" ca="1" si="204"/>
        <v/>
      </c>
      <c r="F1624" s="8" t="str">
        <f t="shared" ca="1" si="205"/>
        <v/>
      </c>
      <c r="G1624" s="1" t="str">
        <f t="shared" ca="1" si="206"/>
        <v/>
      </c>
      <c r="H1624" s="1" t="str">
        <f t="shared" ca="1" si="207"/>
        <v/>
      </c>
    </row>
    <row r="1625" spans="1:8">
      <c r="A1625" s="8" t="str">
        <f t="shared" ca="1" si="200"/>
        <v/>
      </c>
      <c r="B1625" s="8" t="str">
        <f t="shared" ca="1" si="201"/>
        <v/>
      </c>
      <c r="C1625" s="8" t="str">
        <f t="shared" ca="1" si="202"/>
        <v/>
      </c>
      <c r="D1625" s="276" t="str">
        <f t="shared" ca="1" si="203"/>
        <v/>
      </c>
      <c r="E1625" s="161" t="str">
        <f t="shared" ca="1" si="204"/>
        <v/>
      </c>
      <c r="F1625" s="8" t="str">
        <f t="shared" ca="1" si="205"/>
        <v/>
      </c>
      <c r="G1625" s="1" t="str">
        <f t="shared" ca="1" si="206"/>
        <v/>
      </c>
      <c r="H1625" s="1" t="str">
        <f t="shared" ca="1" si="207"/>
        <v/>
      </c>
    </row>
    <row r="1626" spans="1:8">
      <c r="A1626" s="8" t="str">
        <f t="shared" ca="1" si="200"/>
        <v/>
      </c>
      <c r="B1626" s="8" t="str">
        <f t="shared" ca="1" si="201"/>
        <v/>
      </c>
      <c r="C1626" s="8" t="str">
        <f t="shared" ca="1" si="202"/>
        <v/>
      </c>
      <c r="D1626" s="276" t="str">
        <f t="shared" ca="1" si="203"/>
        <v/>
      </c>
      <c r="E1626" s="161" t="str">
        <f t="shared" ca="1" si="204"/>
        <v/>
      </c>
      <c r="F1626" s="8" t="str">
        <f t="shared" ca="1" si="205"/>
        <v/>
      </c>
      <c r="G1626" s="1" t="str">
        <f t="shared" ca="1" si="206"/>
        <v/>
      </c>
      <c r="H1626" s="1" t="str">
        <f t="shared" ca="1" si="207"/>
        <v/>
      </c>
    </row>
    <row r="1627" spans="1:8">
      <c r="A1627" s="8" t="str">
        <f t="shared" ca="1" si="200"/>
        <v/>
      </c>
      <c r="B1627" s="8" t="str">
        <f t="shared" ca="1" si="201"/>
        <v/>
      </c>
      <c r="C1627" s="8" t="str">
        <f t="shared" ca="1" si="202"/>
        <v/>
      </c>
      <c r="D1627" s="276" t="str">
        <f t="shared" ca="1" si="203"/>
        <v/>
      </c>
      <c r="E1627" s="161" t="str">
        <f t="shared" ca="1" si="204"/>
        <v/>
      </c>
      <c r="F1627" s="8" t="str">
        <f t="shared" ca="1" si="205"/>
        <v/>
      </c>
      <c r="G1627" s="1" t="str">
        <f t="shared" ca="1" si="206"/>
        <v/>
      </c>
      <c r="H1627" s="1" t="str">
        <f t="shared" ca="1" si="207"/>
        <v/>
      </c>
    </row>
    <row r="1628" spans="1:8">
      <c r="A1628" s="8" t="str">
        <f t="shared" ca="1" si="200"/>
        <v/>
      </c>
      <c r="B1628" s="8" t="str">
        <f t="shared" ca="1" si="201"/>
        <v/>
      </c>
      <c r="C1628" s="8" t="str">
        <f t="shared" ca="1" si="202"/>
        <v/>
      </c>
      <c r="D1628" s="276" t="str">
        <f t="shared" ca="1" si="203"/>
        <v/>
      </c>
      <c r="E1628" s="161" t="str">
        <f t="shared" ca="1" si="204"/>
        <v/>
      </c>
      <c r="F1628" s="8" t="str">
        <f t="shared" ca="1" si="205"/>
        <v/>
      </c>
      <c r="G1628" s="1" t="str">
        <f t="shared" ca="1" si="206"/>
        <v/>
      </c>
      <c r="H1628" s="1" t="str">
        <f t="shared" ca="1" si="207"/>
        <v/>
      </c>
    </row>
    <row r="1629" spans="1:8">
      <c r="A1629" s="8" t="str">
        <f t="shared" ca="1" si="200"/>
        <v/>
      </c>
      <c r="B1629" s="8" t="str">
        <f t="shared" ca="1" si="201"/>
        <v/>
      </c>
      <c r="C1629" s="8" t="str">
        <f t="shared" ca="1" si="202"/>
        <v/>
      </c>
      <c r="D1629" s="276" t="str">
        <f t="shared" ca="1" si="203"/>
        <v/>
      </c>
      <c r="E1629" s="161" t="str">
        <f t="shared" ca="1" si="204"/>
        <v/>
      </c>
      <c r="F1629" s="8" t="str">
        <f t="shared" ca="1" si="205"/>
        <v/>
      </c>
      <c r="G1629" s="1" t="str">
        <f t="shared" ca="1" si="206"/>
        <v/>
      </c>
      <c r="H1629" s="1" t="str">
        <f t="shared" ca="1" si="207"/>
        <v/>
      </c>
    </row>
    <row r="1630" spans="1:8">
      <c r="A1630" s="8" t="str">
        <f t="shared" ca="1" si="200"/>
        <v/>
      </c>
      <c r="B1630" s="8" t="str">
        <f t="shared" ca="1" si="201"/>
        <v/>
      </c>
      <c r="C1630" s="8" t="str">
        <f t="shared" ca="1" si="202"/>
        <v/>
      </c>
      <c r="D1630" s="276" t="str">
        <f t="shared" ca="1" si="203"/>
        <v/>
      </c>
      <c r="E1630" s="161" t="str">
        <f t="shared" ca="1" si="204"/>
        <v/>
      </c>
      <c r="F1630" s="8" t="str">
        <f t="shared" ca="1" si="205"/>
        <v/>
      </c>
      <c r="G1630" s="1" t="str">
        <f t="shared" ca="1" si="206"/>
        <v/>
      </c>
      <c r="H1630" s="1" t="str">
        <f t="shared" ca="1" si="207"/>
        <v/>
      </c>
    </row>
    <row r="1631" spans="1:8">
      <c r="A1631" s="8" t="str">
        <f t="shared" ca="1" si="200"/>
        <v/>
      </c>
      <c r="B1631" s="8" t="str">
        <f t="shared" ca="1" si="201"/>
        <v/>
      </c>
      <c r="C1631" s="8" t="str">
        <f t="shared" ca="1" si="202"/>
        <v/>
      </c>
      <c r="D1631" s="276" t="str">
        <f t="shared" ca="1" si="203"/>
        <v/>
      </c>
      <c r="E1631" s="161" t="str">
        <f t="shared" ca="1" si="204"/>
        <v/>
      </c>
      <c r="F1631" s="8" t="str">
        <f t="shared" ca="1" si="205"/>
        <v/>
      </c>
      <c r="G1631" s="1" t="str">
        <f t="shared" ca="1" si="206"/>
        <v/>
      </c>
      <c r="H1631" s="1" t="str">
        <f t="shared" ca="1" si="207"/>
        <v/>
      </c>
    </row>
    <row r="1632" spans="1:8">
      <c r="A1632" s="8" t="str">
        <f t="shared" ca="1" si="200"/>
        <v/>
      </c>
      <c r="B1632" s="8" t="str">
        <f t="shared" ca="1" si="201"/>
        <v/>
      </c>
      <c r="C1632" s="8" t="str">
        <f t="shared" ca="1" si="202"/>
        <v/>
      </c>
      <c r="D1632" s="276" t="str">
        <f t="shared" ca="1" si="203"/>
        <v/>
      </c>
      <c r="E1632" s="161" t="str">
        <f t="shared" ca="1" si="204"/>
        <v/>
      </c>
      <c r="F1632" s="8" t="str">
        <f t="shared" ca="1" si="205"/>
        <v/>
      </c>
      <c r="G1632" s="1" t="str">
        <f t="shared" ca="1" si="206"/>
        <v/>
      </c>
      <c r="H1632" s="1" t="str">
        <f t="shared" ca="1" si="207"/>
        <v/>
      </c>
    </row>
    <row r="1633" spans="1:8">
      <c r="A1633" s="8" t="str">
        <f t="shared" ca="1" si="200"/>
        <v/>
      </c>
      <c r="B1633" s="8" t="str">
        <f t="shared" ca="1" si="201"/>
        <v/>
      </c>
      <c r="C1633" s="8" t="str">
        <f t="shared" ca="1" si="202"/>
        <v/>
      </c>
      <c r="D1633" s="276" t="str">
        <f t="shared" ca="1" si="203"/>
        <v/>
      </c>
      <c r="E1633" s="161" t="str">
        <f t="shared" ca="1" si="204"/>
        <v/>
      </c>
      <c r="F1633" s="8" t="str">
        <f t="shared" ca="1" si="205"/>
        <v/>
      </c>
      <c r="G1633" s="1" t="str">
        <f t="shared" ca="1" si="206"/>
        <v/>
      </c>
      <c r="H1633" s="1" t="str">
        <f t="shared" ca="1" si="207"/>
        <v/>
      </c>
    </row>
    <row r="1634" spans="1:8">
      <c r="A1634" s="8" t="str">
        <f t="shared" ca="1" si="200"/>
        <v/>
      </c>
      <c r="B1634" s="8" t="str">
        <f t="shared" ca="1" si="201"/>
        <v/>
      </c>
      <c r="C1634" s="8" t="str">
        <f t="shared" ca="1" si="202"/>
        <v/>
      </c>
      <c r="D1634" s="276" t="str">
        <f t="shared" ca="1" si="203"/>
        <v/>
      </c>
      <c r="E1634" s="161" t="str">
        <f t="shared" ca="1" si="204"/>
        <v/>
      </c>
      <c r="F1634" s="8" t="str">
        <f t="shared" ca="1" si="205"/>
        <v/>
      </c>
      <c r="G1634" s="1" t="str">
        <f t="shared" ca="1" si="206"/>
        <v/>
      </c>
      <c r="H1634" s="1" t="str">
        <f t="shared" ca="1" si="207"/>
        <v/>
      </c>
    </row>
    <row r="1635" spans="1:8">
      <c r="A1635" s="8" t="str">
        <f t="shared" ca="1" si="200"/>
        <v/>
      </c>
      <c r="B1635" s="8" t="str">
        <f t="shared" ca="1" si="201"/>
        <v/>
      </c>
      <c r="C1635" s="8" t="str">
        <f t="shared" ca="1" si="202"/>
        <v/>
      </c>
      <c r="D1635" s="276" t="str">
        <f t="shared" ca="1" si="203"/>
        <v/>
      </c>
      <c r="E1635" s="161" t="str">
        <f t="shared" ca="1" si="204"/>
        <v/>
      </c>
      <c r="F1635" s="8" t="str">
        <f t="shared" ca="1" si="205"/>
        <v/>
      </c>
      <c r="G1635" s="1" t="str">
        <f t="shared" ca="1" si="206"/>
        <v/>
      </c>
      <c r="H1635" s="1" t="str">
        <f t="shared" ca="1" si="207"/>
        <v/>
      </c>
    </row>
    <row r="1636" spans="1:8">
      <c r="A1636" s="8" t="str">
        <f t="shared" ca="1" si="200"/>
        <v/>
      </c>
      <c r="B1636" s="8" t="str">
        <f t="shared" ca="1" si="201"/>
        <v/>
      </c>
      <c r="C1636" s="8" t="str">
        <f t="shared" ca="1" si="202"/>
        <v/>
      </c>
      <c r="D1636" s="276" t="str">
        <f t="shared" ca="1" si="203"/>
        <v/>
      </c>
      <c r="E1636" s="161" t="str">
        <f t="shared" ca="1" si="204"/>
        <v/>
      </c>
      <c r="F1636" s="8" t="str">
        <f t="shared" ca="1" si="205"/>
        <v/>
      </c>
      <c r="G1636" s="1" t="str">
        <f t="shared" ca="1" si="206"/>
        <v/>
      </c>
      <c r="H1636" s="1" t="str">
        <f t="shared" ca="1" si="207"/>
        <v/>
      </c>
    </row>
    <row r="1637" spans="1:8">
      <c r="A1637" s="8" t="str">
        <f t="shared" ca="1" si="200"/>
        <v/>
      </c>
      <c r="B1637" s="8" t="str">
        <f t="shared" ca="1" si="201"/>
        <v/>
      </c>
      <c r="C1637" s="8" t="str">
        <f t="shared" ca="1" si="202"/>
        <v/>
      </c>
      <c r="D1637" s="276" t="str">
        <f t="shared" ca="1" si="203"/>
        <v/>
      </c>
      <c r="E1637" s="161" t="str">
        <f t="shared" ca="1" si="204"/>
        <v/>
      </c>
      <c r="F1637" s="8" t="str">
        <f t="shared" ca="1" si="205"/>
        <v/>
      </c>
      <c r="G1637" s="1" t="str">
        <f t="shared" ca="1" si="206"/>
        <v/>
      </c>
      <c r="H1637" s="1" t="str">
        <f t="shared" ca="1" si="207"/>
        <v/>
      </c>
    </row>
    <row r="1638" spans="1:8">
      <c r="A1638" s="8" t="str">
        <f t="shared" ca="1" si="200"/>
        <v/>
      </c>
      <c r="B1638" s="8" t="str">
        <f t="shared" ca="1" si="201"/>
        <v/>
      </c>
      <c r="C1638" s="8" t="str">
        <f t="shared" ca="1" si="202"/>
        <v/>
      </c>
      <c r="D1638" s="276" t="str">
        <f t="shared" ca="1" si="203"/>
        <v/>
      </c>
      <c r="E1638" s="161" t="str">
        <f t="shared" ca="1" si="204"/>
        <v/>
      </c>
      <c r="F1638" s="8" t="str">
        <f t="shared" ca="1" si="205"/>
        <v/>
      </c>
      <c r="G1638" s="1" t="str">
        <f t="shared" ca="1" si="206"/>
        <v/>
      </c>
      <c r="H1638" s="1" t="str">
        <f t="shared" ca="1" si="207"/>
        <v/>
      </c>
    </row>
    <row r="1639" spans="1:8">
      <c r="A1639" s="8" t="str">
        <f t="shared" ca="1" si="200"/>
        <v/>
      </c>
      <c r="B1639" s="8" t="str">
        <f t="shared" ca="1" si="201"/>
        <v/>
      </c>
      <c r="C1639" s="8" t="str">
        <f t="shared" ca="1" si="202"/>
        <v/>
      </c>
      <c r="D1639" s="276" t="str">
        <f t="shared" ca="1" si="203"/>
        <v/>
      </c>
      <c r="E1639" s="161" t="str">
        <f t="shared" ca="1" si="204"/>
        <v/>
      </c>
      <c r="F1639" s="8" t="str">
        <f t="shared" ca="1" si="205"/>
        <v/>
      </c>
      <c r="G1639" s="1" t="str">
        <f t="shared" ca="1" si="206"/>
        <v/>
      </c>
      <c r="H1639" s="1" t="str">
        <f t="shared" ca="1" si="207"/>
        <v/>
      </c>
    </row>
    <row r="1640" spans="1:8">
      <c r="A1640" s="8" t="str">
        <f t="shared" ca="1" si="200"/>
        <v/>
      </c>
      <c r="B1640" s="8" t="str">
        <f t="shared" ca="1" si="201"/>
        <v/>
      </c>
      <c r="C1640" s="8" t="str">
        <f t="shared" ca="1" si="202"/>
        <v/>
      </c>
      <c r="D1640" s="276" t="str">
        <f t="shared" ca="1" si="203"/>
        <v/>
      </c>
      <c r="E1640" s="161" t="str">
        <f t="shared" ca="1" si="204"/>
        <v/>
      </c>
      <c r="F1640" s="8" t="str">
        <f t="shared" ca="1" si="205"/>
        <v/>
      </c>
      <c r="G1640" s="1" t="str">
        <f t="shared" ca="1" si="206"/>
        <v/>
      </c>
      <c r="H1640" s="1" t="str">
        <f t="shared" ca="1" si="207"/>
        <v/>
      </c>
    </row>
    <row r="1641" spans="1:8">
      <c r="A1641" s="8" t="str">
        <f t="shared" ca="1" si="200"/>
        <v/>
      </c>
      <c r="B1641" s="8" t="str">
        <f t="shared" ca="1" si="201"/>
        <v/>
      </c>
      <c r="C1641" s="8" t="str">
        <f t="shared" ca="1" si="202"/>
        <v/>
      </c>
      <c r="D1641" s="276" t="str">
        <f t="shared" ca="1" si="203"/>
        <v/>
      </c>
      <c r="E1641" s="161" t="str">
        <f t="shared" ca="1" si="204"/>
        <v/>
      </c>
      <c r="F1641" s="8" t="str">
        <f t="shared" ca="1" si="205"/>
        <v/>
      </c>
      <c r="G1641" s="1" t="str">
        <f t="shared" ca="1" si="206"/>
        <v/>
      </c>
      <c r="H1641" s="1" t="str">
        <f t="shared" ca="1" si="207"/>
        <v/>
      </c>
    </row>
    <row r="1642" spans="1:8">
      <c r="A1642" s="8" t="str">
        <f t="shared" ca="1" si="200"/>
        <v/>
      </c>
      <c r="B1642" s="8" t="str">
        <f t="shared" ca="1" si="201"/>
        <v/>
      </c>
      <c r="C1642" s="8" t="str">
        <f t="shared" ca="1" si="202"/>
        <v/>
      </c>
      <c r="D1642" s="276" t="str">
        <f t="shared" ca="1" si="203"/>
        <v/>
      </c>
      <c r="E1642" s="161" t="str">
        <f t="shared" ca="1" si="204"/>
        <v/>
      </c>
      <c r="F1642" s="8" t="str">
        <f t="shared" ca="1" si="205"/>
        <v/>
      </c>
      <c r="G1642" s="1" t="str">
        <f t="shared" ca="1" si="206"/>
        <v/>
      </c>
      <c r="H1642" s="1" t="str">
        <f t="shared" ca="1" si="207"/>
        <v/>
      </c>
    </row>
    <row r="1643" spans="1:8">
      <c r="A1643" s="8" t="str">
        <f t="shared" ca="1" si="200"/>
        <v/>
      </c>
      <c r="B1643" s="8" t="str">
        <f t="shared" ca="1" si="201"/>
        <v/>
      </c>
      <c r="C1643" s="8" t="str">
        <f t="shared" ca="1" si="202"/>
        <v/>
      </c>
      <c r="D1643" s="276" t="str">
        <f t="shared" ca="1" si="203"/>
        <v/>
      </c>
      <c r="E1643" s="161" t="str">
        <f t="shared" ca="1" si="204"/>
        <v/>
      </c>
      <c r="F1643" s="8" t="str">
        <f t="shared" ca="1" si="205"/>
        <v/>
      </c>
      <c r="G1643" s="1" t="str">
        <f t="shared" ca="1" si="206"/>
        <v/>
      </c>
      <c r="H1643" s="1" t="str">
        <f t="shared" ca="1" si="207"/>
        <v/>
      </c>
    </row>
    <row r="1644" spans="1:8">
      <c r="A1644" s="8" t="str">
        <f t="shared" ca="1" si="200"/>
        <v/>
      </c>
      <c r="B1644" s="8" t="str">
        <f t="shared" ca="1" si="201"/>
        <v/>
      </c>
      <c r="C1644" s="8" t="str">
        <f t="shared" ca="1" si="202"/>
        <v/>
      </c>
      <c r="D1644" s="276" t="str">
        <f t="shared" ca="1" si="203"/>
        <v/>
      </c>
      <c r="E1644" s="161" t="str">
        <f t="shared" ca="1" si="204"/>
        <v/>
      </c>
      <c r="F1644" s="8" t="str">
        <f t="shared" ca="1" si="205"/>
        <v/>
      </c>
      <c r="G1644" s="1" t="str">
        <f t="shared" ca="1" si="206"/>
        <v/>
      </c>
      <c r="H1644" s="1" t="str">
        <f t="shared" ca="1" si="207"/>
        <v/>
      </c>
    </row>
    <row r="1645" spans="1:8">
      <c r="A1645" s="8" t="str">
        <f t="shared" ca="1" si="200"/>
        <v/>
      </c>
      <c r="B1645" s="8" t="str">
        <f t="shared" ca="1" si="201"/>
        <v/>
      </c>
      <c r="C1645" s="8" t="str">
        <f t="shared" ca="1" si="202"/>
        <v/>
      </c>
      <c r="D1645" s="276" t="str">
        <f t="shared" ca="1" si="203"/>
        <v/>
      </c>
      <c r="E1645" s="161" t="str">
        <f t="shared" ca="1" si="204"/>
        <v/>
      </c>
      <c r="F1645" s="8" t="str">
        <f t="shared" ca="1" si="205"/>
        <v/>
      </c>
      <c r="G1645" s="1" t="str">
        <f t="shared" ca="1" si="206"/>
        <v/>
      </c>
      <c r="H1645" s="1" t="str">
        <f t="shared" ca="1" si="207"/>
        <v/>
      </c>
    </row>
    <row r="1646" spans="1:8">
      <c r="A1646" s="8" t="str">
        <f t="shared" ca="1" si="200"/>
        <v/>
      </c>
      <c r="B1646" s="8" t="str">
        <f t="shared" ca="1" si="201"/>
        <v/>
      </c>
      <c r="C1646" s="8" t="str">
        <f t="shared" ca="1" si="202"/>
        <v/>
      </c>
      <c r="D1646" s="276" t="str">
        <f t="shared" ca="1" si="203"/>
        <v/>
      </c>
      <c r="E1646" s="161" t="str">
        <f t="shared" ca="1" si="204"/>
        <v/>
      </c>
      <c r="F1646" s="8" t="str">
        <f t="shared" ca="1" si="205"/>
        <v/>
      </c>
      <c r="G1646" s="1" t="str">
        <f t="shared" ca="1" si="206"/>
        <v/>
      </c>
      <c r="H1646" s="1" t="str">
        <f t="shared" ca="1" si="207"/>
        <v/>
      </c>
    </row>
    <row r="1647" spans="1:8">
      <c r="A1647" s="8" t="str">
        <f t="shared" ca="1" si="200"/>
        <v/>
      </c>
      <c r="B1647" s="8" t="str">
        <f t="shared" ca="1" si="201"/>
        <v/>
      </c>
      <c r="C1647" s="8" t="str">
        <f t="shared" ca="1" si="202"/>
        <v/>
      </c>
      <c r="D1647" s="276" t="str">
        <f t="shared" ca="1" si="203"/>
        <v/>
      </c>
      <c r="E1647" s="161" t="str">
        <f t="shared" ca="1" si="204"/>
        <v/>
      </c>
      <c r="F1647" s="8" t="str">
        <f t="shared" ca="1" si="205"/>
        <v/>
      </c>
      <c r="G1647" s="1" t="str">
        <f t="shared" ca="1" si="206"/>
        <v/>
      </c>
      <c r="H1647" s="1" t="str">
        <f t="shared" ca="1" si="207"/>
        <v/>
      </c>
    </row>
    <row r="1648" spans="1:8">
      <c r="A1648" s="8" t="str">
        <f t="shared" ca="1" si="200"/>
        <v/>
      </c>
      <c r="B1648" s="8" t="str">
        <f t="shared" ca="1" si="201"/>
        <v/>
      </c>
      <c r="C1648" s="8" t="str">
        <f t="shared" ca="1" si="202"/>
        <v/>
      </c>
      <c r="D1648" s="276" t="str">
        <f t="shared" ca="1" si="203"/>
        <v/>
      </c>
      <c r="E1648" s="161" t="str">
        <f t="shared" ca="1" si="204"/>
        <v/>
      </c>
      <c r="F1648" s="8" t="str">
        <f t="shared" ca="1" si="205"/>
        <v/>
      </c>
      <c r="G1648" s="1" t="str">
        <f t="shared" ca="1" si="206"/>
        <v/>
      </c>
      <c r="H1648" s="1" t="str">
        <f t="shared" ca="1" si="207"/>
        <v/>
      </c>
    </row>
    <row r="1649" spans="1:8">
      <c r="A1649" s="8" t="str">
        <f t="shared" ca="1" si="200"/>
        <v/>
      </c>
      <c r="B1649" s="8" t="str">
        <f t="shared" ca="1" si="201"/>
        <v/>
      </c>
      <c r="C1649" s="8" t="str">
        <f t="shared" ca="1" si="202"/>
        <v/>
      </c>
      <c r="D1649" s="276" t="str">
        <f t="shared" ca="1" si="203"/>
        <v/>
      </c>
      <c r="E1649" s="161" t="str">
        <f t="shared" ca="1" si="204"/>
        <v/>
      </c>
      <c r="F1649" s="8" t="str">
        <f t="shared" ca="1" si="205"/>
        <v/>
      </c>
      <c r="G1649" s="1" t="str">
        <f t="shared" ca="1" si="206"/>
        <v/>
      </c>
      <c r="H1649" s="1" t="str">
        <f t="shared" ca="1" si="207"/>
        <v/>
      </c>
    </row>
    <row r="1650" spans="1:8">
      <c r="A1650" s="8" t="str">
        <f t="shared" ca="1" si="200"/>
        <v/>
      </c>
      <c r="B1650" s="8" t="str">
        <f t="shared" ca="1" si="201"/>
        <v/>
      </c>
      <c r="C1650" s="8" t="str">
        <f t="shared" ca="1" si="202"/>
        <v/>
      </c>
      <c r="D1650" s="276" t="str">
        <f t="shared" ca="1" si="203"/>
        <v/>
      </c>
      <c r="E1650" s="161" t="str">
        <f t="shared" ca="1" si="204"/>
        <v/>
      </c>
      <c r="F1650" s="8" t="str">
        <f t="shared" ca="1" si="205"/>
        <v/>
      </c>
      <c r="G1650" s="1" t="str">
        <f t="shared" ca="1" si="206"/>
        <v/>
      </c>
      <c r="H1650" s="1" t="str">
        <f t="shared" ca="1" si="207"/>
        <v/>
      </c>
    </row>
    <row r="1651" spans="1:8">
      <c r="A1651" s="8" t="str">
        <f t="shared" ca="1" si="200"/>
        <v/>
      </c>
      <c r="B1651" s="8" t="str">
        <f t="shared" ca="1" si="201"/>
        <v/>
      </c>
      <c r="C1651" s="8" t="str">
        <f t="shared" ca="1" si="202"/>
        <v/>
      </c>
      <c r="D1651" s="276" t="str">
        <f t="shared" ca="1" si="203"/>
        <v/>
      </c>
      <c r="E1651" s="161" t="str">
        <f t="shared" ca="1" si="204"/>
        <v/>
      </c>
      <c r="F1651" s="8" t="str">
        <f t="shared" ca="1" si="205"/>
        <v/>
      </c>
      <c r="G1651" s="1" t="str">
        <f t="shared" ca="1" si="206"/>
        <v/>
      </c>
      <c r="H1651" s="1" t="str">
        <f t="shared" ca="1" si="207"/>
        <v/>
      </c>
    </row>
    <row r="1652" spans="1:8">
      <c r="A1652" s="8" t="str">
        <f t="shared" ca="1" si="200"/>
        <v/>
      </c>
      <c r="B1652" s="8" t="str">
        <f t="shared" ca="1" si="201"/>
        <v/>
      </c>
      <c r="C1652" s="8" t="str">
        <f t="shared" ca="1" si="202"/>
        <v/>
      </c>
      <c r="D1652" s="276" t="str">
        <f t="shared" ca="1" si="203"/>
        <v/>
      </c>
      <c r="E1652" s="161" t="str">
        <f t="shared" ca="1" si="204"/>
        <v/>
      </c>
      <c r="F1652" s="8" t="str">
        <f t="shared" ca="1" si="205"/>
        <v/>
      </c>
      <c r="G1652" s="1" t="str">
        <f t="shared" ca="1" si="206"/>
        <v/>
      </c>
      <c r="H1652" s="1" t="str">
        <f t="shared" ca="1" si="207"/>
        <v/>
      </c>
    </row>
    <row r="1653" spans="1:8">
      <c r="A1653" s="8" t="str">
        <f t="shared" ca="1" si="200"/>
        <v/>
      </c>
      <c r="B1653" s="8" t="str">
        <f t="shared" ca="1" si="201"/>
        <v/>
      </c>
      <c r="C1653" s="8" t="str">
        <f t="shared" ca="1" si="202"/>
        <v/>
      </c>
      <c r="D1653" s="276" t="str">
        <f t="shared" ca="1" si="203"/>
        <v/>
      </c>
      <c r="E1653" s="161" t="str">
        <f t="shared" ca="1" si="204"/>
        <v/>
      </c>
      <c r="F1653" s="8" t="str">
        <f t="shared" ca="1" si="205"/>
        <v/>
      </c>
      <c r="G1653" s="1" t="str">
        <f t="shared" ca="1" si="206"/>
        <v/>
      </c>
      <c r="H1653" s="1" t="str">
        <f t="shared" ca="1" si="207"/>
        <v/>
      </c>
    </row>
    <row r="1654" spans="1:8">
      <c r="A1654" s="8" t="str">
        <f t="shared" ca="1" si="200"/>
        <v/>
      </c>
      <c r="B1654" s="8" t="str">
        <f t="shared" ca="1" si="201"/>
        <v/>
      </c>
      <c r="C1654" s="8" t="str">
        <f t="shared" ca="1" si="202"/>
        <v/>
      </c>
      <c r="D1654" s="276" t="str">
        <f t="shared" ca="1" si="203"/>
        <v/>
      </c>
      <c r="E1654" s="161" t="str">
        <f t="shared" ca="1" si="204"/>
        <v/>
      </c>
      <c r="F1654" s="8" t="str">
        <f t="shared" ca="1" si="205"/>
        <v/>
      </c>
      <c r="G1654" s="1" t="str">
        <f t="shared" ca="1" si="206"/>
        <v/>
      </c>
      <c r="H1654" s="1" t="str">
        <f t="shared" ca="1" si="207"/>
        <v/>
      </c>
    </row>
    <row r="1655" spans="1:8">
      <c r="A1655" s="8" t="str">
        <f t="shared" ca="1" si="200"/>
        <v/>
      </c>
      <c r="B1655" s="8" t="str">
        <f t="shared" ca="1" si="201"/>
        <v/>
      </c>
      <c r="C1655" s="8" t="str">
        <f t="shared" ca="1" si="202"/>
        <v/>
      </c>
      <c r="D1655" s="276" t="str">
        <f t="shared" ca="1" si="203"/>
        <v/>
      </c>
      <c r="E1655" s="161" t="str">
        <f t="shared" ca="1" si="204"/>
        <v/>
      </c>
      <c r="F1655" s="8" t="str">
        <f t="shared" ca="1" si="205"/>
        <v/>
      </c>
      <c r="G1655" s="1" t="str">
        <f t="shared" ca="1" si="206"/>
        <v/>
      </c>
      <c r="H1655" s="1" t="str">
        <f t="shared" ca="1" si="207"/>
        <v/>
      </c>
    </row>
    <row r="1656" spans="1:8">
      <c r="A1656" s="8" t="str">
        <f t="shared" ca="1" si="200"/>
        <v/>
      </c>
      <c r="B1656" s="8" t="str">
        <f t="shared" ca="1" si="201"/>
        <v/>
      </c>
      <c r="C1656" s="8" t="str">
        <f t="shared" ca="1" si="202"/>
        <v/>
      </c>
      <c r="D1656" s="276" t="str">
        <f t="shared" ca="1" si="203"/>
        <v/>
      </c>
      <c r="E1656" s="161" t="str">
        <f t="shared" ca="1" si="204"/>
        <v/>
      </c>
      <c r="F1656" s="8" t="str">
        <f t="shared" ca="1" si="205"/>
        <v/>
      </c>
      <c r="G1656" s="1" t="str">
        <f t="shared" ca="1" si="206"/>
        <v/>
      </c>
      <c r="H1656" s="1" t="str">
        <f t="shared" ca="1" si="207"/>
        <v/>
      </c>
    </row>
    <row r="1657" spans="1:8">
      <c r="A1657" s="8" t="str">
        <f t="shared" ca="1" si="200"/>
        <v/>
      </c>
      <c r="B1657" s="8" t="str">
        <f t="shared" ca="1" si="201"/>
        <v/>
      </c>
      <c r="C1657" s="8" t="str">
        <f t="shared" ca="1" si="202"/>
        <v/>
      </c>
      <c r="D1657" s="276" t="str">
        <f t="shared" ca="1" si="203"/>
        <v/>
      </c>
      <c r="E1657" s="161" t="str">
        <f t="shared" ca="1" si="204"/>
        <v/>
      </c>
      <c r="F1657" s="8" t="str">
        <f t="shared" ca="1" si="205"/>
        <v/>
      </c>
      <c r="G1657" s="1" t="str">
        <f t="shared" ca="1" si="206"/>
        <v/>
      </c>
      <c r="H1657" s="1" t="str">
        <f t="shared" ca="1" si="207"/>
        <v/>
      </c>
    </row>
    <row r="1658" spans="1:8">
      <c r="A1658" s="8" t="str">
        <f t="shared" ca="1" si="200"/>
        <v/>
      </c>
      <c r="B1658" s="8" t="str">
        <f t="shared" ca="1" si="201"/>
        <v/>
      </c>
      <c r="C1658" s="8" t="str">
        <f t="shared" ca="1" si="202"/>
        <v/>
      </c>
      <c r="D1658" s="276" t="str">
        <f t="shared" ca="1" si="203"/>
        <v/>
      </c>
      <c r="E1658" s="161" t="str">
        <f t="shared" ca="1" si="204"/>
        <v/>
      </c>
      <c r="F1658" s="8" t="str">
        <f t="shared" ca="1" si="205"/>
        <v/>
      </c>
      <c r="G1658" s="1" t="str">
        <f t="shared" ca="1" si="206"/>
        <v/>
      </c>
      <c r="H1658" s="1" t="str">
        <f t="shared" ca="1" si="207"/>
        <v/>
      </c>
    </row>
    <row r="1659" spans="1:8">
      <c r="A1659" s="8" t="str">
        <f t="shared" ca="1" si="200"/>
        <v/>
      </c>
      <c r="B1659" s="8" t="str">
        <f t="shared" ca="1" si="201"/>
        <v/>
      </c>
      <c r="C1659" s="8" t="str">
        <f t="shared" ca="1" si="202"/>
        <v/>
      </c>
      <c r="D1659" s="276" t="str">
        <f t="shared" ca="1" si="203"/>
        <v/>
      </c>
      <c r="E1659" s="161" t="str">
        <f t="shared" ca="1" si="204"/>
        <v/>
      </c>
      <c r="F1659" s="8" t="str">
        <f t="shared" ca="1" si="205"/>
        <v/>
      </c>
      <c r="G1659" s="1" t="str">
        <f t="shared" ca="1" si="206"/>
        <v/>
      </c>
      <c r="H1659" s="1" t="str">
        <f t="shared" ca="1" si="207"/>
        <v/>
      </c>
    </row>
    <row r="1660" spans="1:8">
      <c r="A1660" s="8" t="str">
        <f t="shared" ca="1" si="200"/>
        <v/>
      </c>
      <c r="B1660" s="8" t="str">
        <f t="shared" ca="1" si="201"/>
        <v/>
      </c>
      <c r="C1660" s="8" t="str">
        <f t="shared" ca="1" si="202"/>
        <v/>
      </c>
      <c r="D1660" s="276" t="str">
        <f t="shared" ca="1" si="203"/>
        <v/>
      </c>
      <c r="E1660" s="161" t="str">
        <f t="shared" ca="1" si="204"/>
        <v/>
      </c>
      <c r="F1660" s="8" t="str">
        <f t="shared" ca="1" si="205"/>
        <v/>
      </c>
      <c r="G1660" s="1" t="str">
        <f t="shared" ca="1" si="206"/>
        <v/>
      </c>
      <c r="H1660" s="1" t="str">
        <f t="shared" ca="1" si="207"/>
        <v/>
      </c>
    </row>
    <row r="1661" spans="1:8">
      <c r="A1661" s="8" t="str">
        <f t="shared" ca="1" si="200"/>
        <v/>
      </c>
      <c r="B1661" s="8" t="str">
        <f t="shared" ca="1" si="201"/>
        <v/>
      </c>
      <c r="C1661" s="8" t="str">
        <f t="shared" ca="1" si="202"/>
        <v/>
      </c>
      <c r="D1661" s="276" t="str">
        <f t="shared" ca="1" si="203"/>
        <v/>
      </c>
      <c r="E1661" s="161" t="str">
        <f t="shared" ca="1" si="204"/>
        <v/>
      </c>
      <c r="F1661" s="8" t="str">
        <f t="shared" ca="1" si="205"/>
        <v/>
      </c>
      <c r="G1661" s="1" t="str">
        <f t="shared" ca="1" si="206"/>
        <v/>
      </c>
      <c r="H1661" s="1" t="str">
        <f t="shared" ca="1" si="207"/>
        <v/>
      </c>
    </row>
    <row r="1662" spans="1:8">
      <c r="A1662" s="8" t="str">
        <f t="shared" ca="1" si="200"/>
        <v/>
      </c>
      <c r="B1662" s="8" t="str">
        <f t="shared" ca="1" si="201"/>
        <v/>
      </c>
      <c r="C1662" s="8" t="str">
        <f t="shared" ca="1" si="202"/>
        <v/>
      </c>
      <c r="D1662" s="276" t="str">
        <f t="shared" ca="1" si="203"/>
        <v/>
      </c>
      <c r="E1662" s="161" t="str">
        <f t="shared" ca="1" si="204"/>
        <v/>
      </c>
      <c r="F1662" s="8" t="str">
        <f t="shared" ca="1" si="205"/>
        <v/>
      </c>
      <c r="G1662" s="1" t="str">
        <f t="shared" ca="1" si="206"/>
        <v/>
      </c>
      <c r="H1662" s="1" t="str">
        <f t="shared" ca="1" si="207"/>
        <v/>
      </c>
    </row>
    <row r="1663" spans="1:8">
      <c r="A1663" s="8" t="str">
        <f t="shared" ca="1" si="200"/>
        <v/>
      </c>
      <c r="B1663" s="8" t="str">
        <f t="shared" ca="1" si="201"/>
        <v/>
      </c>
      <c r="C1663" s="8" t="str">
        <f t="shared" ca="1" si="202"/>
        <v/>
      </c>
      <c r="D1663" s="276" t="str">
        <f t="shared" ca="1" si="203"/>
        <v/>
      </c>
      <c r="E1663" s="161" t="str">
        <f t="shared" ca="1" si="204"/>
        <v/>
      </c>
      <c r="F1663" s="8" t="str">
        <f t="shared" ca="1" si="205"/>
        <v/>
      </c>
      <c r="G1663" s="1" t="str">
        <f t="shared" ca="1" si="206"/>
        <v/>
      </c>
      <c r="H1663" s="1" t="str">
        <f t="shared" ca="1" si="207"/>
        <v/>
      </c>
    </row>
    <row r="1664" spans="1:8">
      <c r="A1664" s="8" t="str">
        <f t="shared" ca="1" si="200"/>
        <v/>
      </c>
      <c r="B1664" s="8" t="str">
        <f t="shared" ca="1" si="201"/>
        <v/>
      </c>
      <c r="C1664" s="8" t="str">
        <f t="shared" ca="1" si="202"/>
        <v/>
      </c>
      <c r="D1664" s="276" t="str">
        <f t="shared" ca="1" si="203"/>
        <v/>
      </c>
      <c r="E1664" s="161" t="str">
        <f t="shared" ca="1" si="204"/>
        <v/>
      </c>
      <c r="F1664" s="8" t="str">
        <f t="shared" ca="1" si="205"/>
        <v/>
      </c>
      <c r="G1664" s="1" t="str">
        <f t="shared" ca="1" si="206"/>
        <v/>
      </c>
      <c r="H1664" s="1" t="str">
        <f t="shared" ca="1" si="207"/>
        <v/>
      </c>
    </row>
    <row r="1665" spans="1:8">
      <c r="A1665" s="8" t="str">
        <f t="shared" ca="1" si="200"/>
        <v/>
      </c>
      <c r="B1665" s="8" t="str">
        <f t="shared" ca="1" si="201"/>
        <v/>
      </c>
      <c r="C1665" s="8" t="str">
        <f t="shared" ca="1" si="202"/>
        <v/>
      </c>
      <c r="D1665" s="276" t="str">
        <f t="shared" ca="1" si="203"/>
        <v/>
      </c>
      <c r="E1665" s="161" t="str">
        <f t="shared" ca="1" si="204"/>
        <v/>
      </c>
      <c r="F1665" s="8" t="str">
        <f t="shared" ca="1" si="205"/>
        <v/>
      </c>
      <c r="G1665" s="1" t="str">
        <f t="shared" ca="1" si="206"/>
        <v/>
      </c>
      <c r="H1665" s="1" t="str">
        <f t="shared" ca="1" si="207"/>
        <v/>
      </c>
    </row>
    <row r="1666" spans="1:8">
      <c r="A1666" s="8" t="str">
        <f t="shared" ca="1" si="200"/>
        <v/>
      </c>
      <c r="B1666" s="8" t="str">
        <f t="shared" ca="1" si="201"/>
        <v/>
      </c>
      <c r="C1666" s="8" t="str">
        <f t="shared" ca="1" si="202"/>
        <v/>
      </c>
      <c r="D1666" s="276" t="str">
        <f t="shared" ca="1" si="203"/>
        <v/>
      </c>
      <c r="E1666" s="161" t="str">
        <f t="shared" ca="1" si="204"/>
        <v/>
      </c>
      <c r="F1666" s="8" t="str">
        <f t="shared" ca="1" si="205"/>
        <v/>
      </c>
      <c r="G1666" s="1" t="str">
        <f t="shared" ca="1" si="206"/>
        <v/>
      </c>
      <c r="H1666" s="1" t="str">
        <f t="shared" ca="1" si="207"/>
        <v/>
      </c>
    </row>
    <row r="1667" spans="1:8">
      <c r="A1667" s="8" t="str">
        <f t="shared" ca="1" si="200"/>
        <v/>
      </c>
      <c r="B1667" s="8" t="str">
        <f t="shared" ca="1" si="201"/>
        <v/>
      </c>
      <c r="C1667" s="8" t="str">
        <f t="shared" ca="1" si="202"/>
        <v/>
      </c>
      <c r="D1667" s="276" t="str">
        <f t="shared" ca="1" si="203"/>
        <v/>
      </c>
      <c r="E1667" s="161" t="str">
        <f t="shared" ca="1" si="204"/>
        <v/>
      </c>
      <c r="F1667" s="8" t="str">
        <f t="shared" ca="1" si="205"/>
        <v/>
      </c>
      <c r="G1667" s="1" t="str">
        <f t="shared" ca="1" si="206"/>
        <v/>
      </c>
      <c r="H1667" s="1" t="str">
        <f t="shared" ca="1" si="207"/>
        <v/>
      </c>
    </row>
    <row r="1668" spans="1:8">
      <c r="A1668" s="8" t="str">
        <f t="shared" ca="1" si="200"/>
        <v/>
      </c>
      <c r="B1668" s="8" t="str">
        <f t="shared" ca="1" si="201"/>
        <v/>
      </c>
      <c r="C1668" s="8" t="str">
        <f t="shared" ca="1" si="202"/>
        <v/>
      </c>
      <c r="D1668" s="276" t="str">
        <f t="shared" ca="1" si="203"/>
        <v/>
      </c>
      <c r="E1668" s="161" t="str">
        <f t="shared" ca="1" si="204"/>
        <v/>
      </c>
      <c r="F1668" s="8" t="str">
        <f t="shared" ca="1" si="205"/>
        <v/>
      </c>
      <c r="G1668" s="1" t="str">
        <f t="shared" ca="1" si="206"/>
        <v/>
      </c>
      <c r="H1668" s="1" t="str">
        <f t="shared" ca="1" si="207"/>
        <v/>
      </c>
    </row>
    <row r="1669" spans="1:8">
      <c r="A1669" s="8" t="str">
        <f t="shared" ca="1" si="200"/>
        <v/>
      </c>
      <c r="B1669" s="8" t="str">
        <f t="shared" ca="1" si="201"/>
        <v/>
      </c>
      <c r="C1669" s="8" t="str">
        <f t="shared" ca="1" si="202"/>
        <v/>
      </c>
      <c r="D1669" s="276" t="str">
        <f t="shared" ca="1" si="203"/>
        <v/>
      </c>
      <c r="E1669" s="161" t="str">
        <f t="shared" ca="1" si="204"/>
        <v/>
      </c>
      <c r="F1669" s="8" t="str">
        <f t="shared" ca="1" si="205"/>
        <v/>
      </c>
      <c r="G1669" s="1" t="str">
        <f t="shared" ca="1" si="206"/>
        <v/>
      </c>
      <c r="H1669" s="1" t="str">
        <f t="shared" ca="1" si="207"/>
        <v/>
      </c>
    </row>
    <row r="1670" spans="1:8">
      <c r="A1670" s="8" t="str">
        <f t="shared" ca="1" si="200"/>
        <v/>
      </c>
      <c r="B1670" s="8" t="str">
        <f t="shared" ca="1" si="201"/>
        <v/>
      </c>
      <c r="C1670" s="8" t="str">
        <f t="shared" ca="1" si="202"/>
        <v/>
      </c>
      <c r="D1670" s="276" t="str">
        <f t="shared" ca="1" si="203"/>
        <v/>
      </c>
      <c r="E1670" s="161" t="str">
        <f t="shared" ca="1" si="204"/>
        <v/>
      </c>
      <c r="F1670" s="8" t="str">
        <f t="shared" ca="1" si="205"/>
        <v/>
      </c>
      <c r="G1670" s="1" t="str">
        <f t="shared" ca="1" si="206"/>
        <v/>
      </c>
      <c r="H1670" s="1" t="str">
        <f t="shared" ca="1" si="207"/>
        <v/>
      </c>
    </row>
    <row r="1671" spans="1:8">
      <c r="A1671" s="8" t="str">
        <f t="shared" ca="1" si="200"/>
        <v/>
      </c>
      <c r="B1671" s="8" t="str">
        <f t="shared" ca="1" si="201"/>
        <v/>
      </c>
      <c r="C1671" s="8" t="str">
        <f t="shared" ca="1" si="202"/>
        <v/>
      </c>
      <c r="D1671" s="276" t="str">
        <f t="shared" ca="1" si="203"/>
        <v/>
      </c>
      <c r="E1671" s="161" t="str">
        <f t="shared" ca="1" si="204"/>
        <v/>
      </c>
      <c r="F1671" s="8" t="str">
        <f t="shared" ca="1" si="205"/>
        <v/>
      </c>
      <c r="G1671" s="1" t="str">
        <f t="shared" ca="1" si="206"/>
        <v/>
      </c>
      <c r="H1671" s="1" t="str">
        <f t="shared" ca="1" si="207"/>
        <v/>
      </c>
    </row>
    <row r="1672" spans="1:8">
      <c r="A1672" s="8" t="str">
        <f t="shared" ref="A1672:A1735" ca="1" si="208">IFERROR(INDIRECT("'Прайс-лист общий'!A"&amp;$G1672,TRUE),"")</f>
        <v/>
      </c>
      <c r="B1672" s="8" t="str">
        <f t="shared" ref="B1672:B1735" ca="1" si="209">IFERROR(INDIRECT("'Прайс-лист общий'!B"&amp;$G1672,TRUE),"")</f>
        <v/>
      </c>
      <c r="C1672" s="8" t="str">
        <f t="shared" ref="C1672:C1735" ca="1" si="210">IFERROR(INDIRECT("'Прайс-лист общий'!p"&amp;$G1672,TRUE),"")</f>
        <v/>
      </c>
      <c r="D1672" s="276" t="str">
        <f t="shared" ref="D1672:D1735" ca="1" si="211">IFERROR(INDIRECT("'Прайс-лист общий'!q"&amp;$G1672,TRUE),"")</f>
        <v/>
      </c>
      <c r="E1672" s="161" t="str">
        <f t="shared" ref="E1672:E1735" ca="1" si="212">IFERROR(INDIRECT("'Прайс-лист общий'!r"&amp;$G1672,TRUE),"")</f>
        <v/>
      </c>
      <c r="F1672" s="8" t="str">
        <f t="shared" ref="F1672:F1735" ca="1" si="213">IFERROR(INDIRECT("'Прайс-лист общий'!f"&amp;$G1672,TRUE)*D1672,"")</f>
        <v/>
      </c>
      <c r="G1672" s="1" t="str">
        <f t="shared" ref="G1672:G1735" ca="1" si="214">IFERROR(SMALL(H:H,ROW(H1666)),"")</f>
        <v/>
      </c>
      <c r="H1672" s="1" t="str">
        <f t="shared" ref="H1672:H1735" ca="1" si="215">IF(INDIRECT("'Прайс-лист общий'!q"&amp;ROW(H1673),TRUE)&gt;0,ROW(H1673),"")</f>
        <v/>
      </c>
    </row>
    <row r="1673" spans="1:8">
      <c r="A1673" s="8" t="str">
        <f t="shared" ca="1" si="208"/>
        <v/>
      </c>
      <c r="B1673" s="8" t="str">
        <f t="shared" ca="1" si="209"/>
        <v/>
      </c>
      <c r="C1673" s="8" t="str">
        <f t="shared" ca="1" si="210"/>
        <v/>
      </c>
      <c r="D1673" s="276" t="str">
        <f t="shared" ca="1" si="211"/>
        <v/>
      </c>
      <c r="E1673" s="161" t="str">
        <f t="shared" ca="1" si="212"/>
        <v/>
      </c>
      <c r="F1673" s="8" t="str">
        <f t="shared" ca="1" si="213"/>
        <v/>
      </c>
      <c r="G1673" s="1" t="str">
        <f t="shared" ca="1" si="214"/>
        <v/>
      </c>
      <c r="H1673" s="1" t="str">
        <f t="shared" ca="1" si="215"/>
        <v/>
      </c>
    </row>
    <row r="1674" spans="1:8">
      <c r="A1674" s="8" t="str">
        <f t="shared" ca="1" si="208"/>
        <v/>
      </c>
      <c r="B1674" s="8" t="str">
        <f t="shared" ca="1" si="209"/>
        <v/>
      </c>
      <c r="C1674" s="8" t="str">
        <f t="shared" ca="1" si="210"/>
        <v/>
      </c>
      <c r="D1674" s="276" t="str">
        <f t="shared" ca="1" si="211"/>
        <v/>
      </c>
      <c r="E1674" s="161" t="str">
        <f t="shared" ca="1" si="212"/>
        <v/>
      </c>
      <c r="F1674" s="8" t="str">
        <f t="shared" ca="1" si="213"/>
        <v/>
      </c>
      <c r="G1674" s="1" t="str">
        <f t="shared" ca="1" si="214"/>
        <v/>
      </c>
      <c r="H1674" s="1" t="str">
        <f t="shared" ca="1" si="215"/>
        <v/>
      </c>
    </row>
    <row r="1675" spans="1:8">
      <c r="A1675" s="8" t="str">
        <f t="shared" ca="1" si="208"/>
        <v/>
      </c>
      <c r="B1675" s="8" t="str">
        <f t="shared" ca="1" si="209"/>
        <v/>
      </c>
      <c r="C1675" s="8" t="str">
        <f t="shared" ca="1" si="210"/>
        <v/>
      </c>
      <c r="D1675" s="276" t="str">
        <f t="shared" ca="1" si="211"/>
        <v/>
      </c>
      <c r="E1675" s="161" t="str">
        <f t="shared" ca="1" si="212"/>
        <v/>
      </c>
      <c r="F1675" s="8" t="str">
        <f t="shared" ca="1" si="213"/>
        <v/>
      </c>
      <c r="G1675" s="1" t="str">
        <f t="shared" ca="1" si="214"/>
        <v/>
      </c>
      <c r="H1675" s="1" t="str">
        <f t="shared" ca="1" si="215"/>
        <v/>
      </c>
    </row>
    <row r="1676" spans="1:8">
      <c r="A1676" s="8" t="str">
        <f t="shared" ca="1" si="208"/>
        <v/>
      </c>
      <c r="B1676" s="8" t="str">
        <f t="shared" ca="1" si="209"/>
        <v/>
      </c>
      <c r="C1676" s="8" t="str">
        <f t="shared" ca="1" si="210"/>
        <v/>
      </c>
      <c r="D1676" s="276" t="str">
        <f t="shared" ca="1" si="211"/>
        <v/>
      </c>
      <c r="E1676" s="161" t="str">
        <f t="shared" ca="1" si="212"/>
        <v/>
      </c>
      <c r="F1676" s="8" t="str">
        <f t="shared" ca="1" si="213"/>
        <v/>
      </c>
      <c r="G1676" s="1" t="str">
        <f t="shared" ca="1" si="214"/>
        <v/>
      </c>
      <c r="H1676" s="1" t="str">
        <f t="shared" ca="1" si="215"/>
        <v/>
      </c>
    </row>
    <row r="1677" spans="1:8">
      <c r="A1677" s="8" t="str">
        <f t="shared" ca="1" si="208"/>
        <v/>
      </c>
      <c r="B1677" s="8" t="str">
        <f t="shared" ca="1" si="209"/>
        <v/>
      </c>
      <c r="C1677" s="8" t="str">
        <f t="shared" ca="1" si="210"/>
        <v/>
      </c>
      <c r="D1677" s="276" t="str">
        <f t="shared" ca="1" si="211"/>
        <v/>
      </c>
      <c r="E1677" s="161" t="str">
        <f t="shared" ca="1" si="212"/>
        <v/>
      </c>
      <c r="F1677" s="8" t="str">
        <f t="shared" ca="1" si="213"/>
        <v/>
      </c>
      <c r="G1677" s="1" t="str">
        <f t="shared" ca="1" si="214"/>
        <v/>
      </c>
      <c r="H1677" s="1" t="str">
        <f t="shared" ca="1" si="215"/>
        <v/>
      </c>
    </row>
    <row r="1678" spans="1:8">
      <c r="A1678" s="8" t="str">
        <f t="shared" ca="1" si="208"/>
        <v/>
      </c>
      <c r="B1678" s="8" t="str">
        <f t="shared" ca="1" si="209"/>
        <v/>
      </c>
      <c r="C1678" s="8" t="str">
        <f t="shared" ca="1" si="210"/>
        <v/>
      </c>
      <c r="D1678" s="276" t="str">
        <f t="shared" ca="1" si="211"/>
        <v/>
      </c>
      <c r="E1678" s="161" t="str">
        <f t="shared" ca="1" si="212"/>
        <v/>
      </c>
      <c r="F1678" s="8" t="str">
        <f t="shared" ca="1" si="213"/>
        <v/>
      </c>
      <c r="G1678" s="1" t="str">
        <f t="shared" ca="1" si="214"/>
        <v/>
      </c>
      <c r="H1678" s="1" t="str">
        <f t="shared" ca="1" si="215"/>
        <v/>
      </c>
    </row>
    <row r="1679" spans="1:8">
      <c r="A1679" s="8" t="str">
        <f t="shared" ca="1" si="208"/>
        <v/>
      </c>
      <c r="B1679" s="8" t="str">
        <f t="shared" ca="1" si="209"/>
        <v/>
      </c>
      <c r="C1679" s="8" t="str">
        <f t="shared" ca="1" si="210"/>
        <v/>
      </c>
      <c r="D1679" s="276" t="str">
        <f t="shared" ca="1" si="211"/>
        <v/>
      </c>
      <c r="E1679" s="161" t="str">
        <f t="shared" ca="1" si="212"/>
        <v/>
      </c>
      <c r="F1679" s="8" t="str">
        <f t="shared" ca="1" si="213"/>
        <v/>
      </c>
      <c r="G1679" s="1" t="str">
        <f t="shared" ca="1" si="214"/>
        <v/>
      </c>
      <c r="H1679" s="1" t="str">
        <f t="shared" ca="1" si="215"/>
        <v/>
      </c>
    </row>
    <row r="1680" spans="1:8">
      <c r="A1680" s="8" t="str">
        <f t="shared" ca="1" si="208"/>
        <v/>
      </c>
      <c r="B1680" s="8" t="str">
        <f t="shared" ca="1" si="209"/>
        <v/>
      </c>
      <c r="C1680" s="8" t="str">
        <f t="shared" ca="1" si="210"/>
        <v/>
      </c>
      <c r="D1680" s="276" t="str">
        <f t="shared" ca="1" si="211"/>
        <v/>
      </c>
      <c r="E1680" s="161" t="str">
        <f t="shared" ca="1" si="212"/>
        <v/>
      </c>
      <c r="F1680" s="8" t="str">
        <f t="shared" ca="1" si="213"/>
        <v/>
      </c>
      <c r="G1680" s="1" t="str">
        <f t="shared" ca="1" si="214"/>
        <v/>
      </c>
      <c r="H1680" s="1" t="str">
        <f t="shared" ca="1" si="215"/>
        <v/>
      </c>
    </row>
    <row r="1681" spans="1:8">
      <c r="A1681" s="8" t="str">
        <f t="shared" ca="1" si="208"/>
        <v/>
      </c>
      <c r="B1681" s="8" t="str">
        <f t="shared" ca="1" si="209"/>
        <v/>
      </c>
      <c r="C1681" s="8" t="str">
        <f t="shared" ca="1" si="210"/>
        <v/>
      </c>
      <c r="D1681" s="276" t="str">
        <f t="shared" ca="1" si="211"/>
        <v/>
      </c>
      <c r="E1681" s="161" t="str">
        <f t="shared" ca="1" si="212"/>
        <v/>
      </c>
      <c r="F1681" s="8" t="str">
        <f t="shared" ca="1" si="213"/>
        <v/>
      </c>
      <c r="G1681" s="1" t="str">
        <f t="shared" ca="1" si="214"/>
        <v/>
      </c>
      <c r="H1681" s="1" t="str">
        <f t="shared" ca="1" si="215"/>
        <v/>
      </c>
    </row>
    <row r="1682" spans="1:8">
      <c r="A1682" s="8" t="str">
        <f t="shared" ca="1" si="208"/>
        <v/>
      </c>
      <c r="B1682" s="8" t="str">
        <f t="shared" ca="1" si="209"/>
        <v/>
      </c>
      <c r="C1682" s="8" t="str">
        <f t="shared" ca="1" si="210"/>
        <v/>
      </c>
      <c r="D1682" s="276" t="str">
        <f t="shared" ca="1" si="211"/>
        <v/>
      </c>
      <c r="E1682" s="161" t="str">
        <f t="shared" ca="1" si="212"/>
        <v/>
      </c>
      <c r="F1682" s="8" t="str">
        <f t="shared" ca="1" si="213"/>
        <v/>
      </c>
      <c r="G1682" s="1" t="str">
        <f t="shared" ca="1" si="214"/>
        <v/>
      </c>
      <c r="H1682" s="1" t="str">
        <f t="shared" ca="1" si="215"/>
        <v/>
      </c>
    </row>
    <row r="1683" spans="1:8">
      <c r="A1683" s="8" t="str">
        <f t="shared" ca="1" si="208"/>
        <v/>
      </c>
      <c r="B1683" s="8" t="str">
        <f t="shared" ca="1" si="209"/>
        <v/>
      </c>
      <c r="C1683" s="8" t="str">
        <f t="shared" ca="1" si="210"/>
        <v/>
      </c>
      <c r="D1683" s="276" t="str">
        <f t="shared" ca="1" si="211"/>
        <v/>
      </c>
      <c r="E1683" s="161" t="str">
        <f t="shared" ca="1" si="212"/>
        <v/>
      </c>
      <c r="F1683" s="8" t="str">
        <f t="shared" ca="1" si="213"/>
        <v/>
      </c>
      <c r="G1683" s="1" t="str">
        <f t="shared" ca="1" si="214"/>
        <v/>
      </c>
      <c r="H1683" s="1" t="str">
        <f t="shared" ca="1" si="215"/>
        <v/>
      </c>
    </row>
    <row r="1684" spans="1:8">
      <c r="A1684" s="8" t="str">
        <f t="shared" ca="1" si="208"/>
        <v/>
      </c>
      <c r="B1684" s="8" t="str">
        <f t="shared" ca="1" si="209"/>
        <v/>
      </c>
      <c r="C1684" s="8" t="str">
        <f t="shared" ca="1" si="210"/>
        <v/>
      </c>
      <c r="D1684" s="276" t="str">
        <f t="shared" ca="1" si="211"/>
        <v/>
      </c>
      <c r="E1684" s="161" t="str">
        <f t="shared" ca="1" si="212"/>
        <v/>
      </c>
      <c r="F1684" s="8" t="str">
        <f t="shared" ca="1" si="213"/>
        <v/>
      </c>
      <c r="G1684" s="1" t="str">
        <f t="shared" ca="1" si="214"/>
        <v/>
      </c>
      <c r="H1684" s="1" t="str">
        <f t="shared" ca="1" si="215"/>
        <v/>
      </c>
    </row>
    <row r="1685" spans="1:8">
      <c r="A1685" s="8" t="str">
        <f t="shared" ca="1" si="208"/>
        <v/>
      </c>
      <c r="B1685" s="8" t="str">
        <f t="shared" ca="1" si="209"/>
        <v/>
      </c>
      <c r="C1685" s="8" t="str">
        <f t="shared" ca="1" si="210"/>
        <v/>
      </c>
      <c r="D1685" s="276" t="str">
        <f t="shared" ca="1" si="211"/>
        <v/>
      </c>
      <c r="E1685" s="161" t="str">
        <f t="shared" ca="1" si="212"/>
        <v/>
      </c>
      <c r="F1685" s="8" t="str">
        <f t="shared" ca="1" si="213"/>
        <v/>
      </c>
      <c r="G1685" s="1" t="str">
        <f t="shared" ca="1" si="214"/>
        <v/>
      </c>
      <c r="H1685" s="1" t="str">
        <f t="shared" ca="1" si="215"/>
        <v/>
      </c>
    </row>
    <row r="1686" spans="1:8">
      <c r="A1686" s="8" t="str">
        <f t="shared" ca="1" si="208"/>
        <v/>
      </c>
      <c r="B1686" s="8" t="str">
        <f t="shared" ca="1" si="209"/>
        <v/>
      </c>
      <c r="C1686" s="8" t="str">
        <f t="shared" ca="1" si="210"/>
        <v/>
      </c>
      <c r="D1686" s="276" t="str">
        <f t="shared" ca="1" si="211"/>
        <v/>
      </c>
      <c r="E1686" s="161" t="str">
        <f t="shared" ca="1" si="212"/>
        <v/>
      </c>
      <c r="F1686" s="8" t="str">
        <f t="shared" ca="1" si="213"/>
        <v/>
      </c>
      <c r="G1686" s="1" t="str">
        <f t="shared" ca="1" si="214"/>
        <v/>
      </c>
      <c r="H1686" s="1" t="str">
        <f t="shared" ca="1" si="215"/>
        <v/>
      </c>
    </row>
    <row r="1687" spans="1:8">
      <c r="A1687" s="8" t="str">
        <f t="shared" ca="1" si="208"/>
        <v/>
      </c>
      <c r="B1687" s="8" t="str">
        <f t="shared" ca="1" si="209"/>
        <v/>
      </c>
      <c r="C1687" s="8" t="str">
        <f t="shared" ca="1" si="210"/>
        <v/>
      </c>
      <c r="D1687" s="276" t="str">
        <f t="shared" ca="1" si="211"/>
        <v/>
      </c>
      <c r="E1687" s="161" t="str">
        <f t="shared" ca="1" si="212"/>
        <v/>
      </c>
      <c r="F1687" s="8" t="str">
        <f t="shared" ca="1" si="213"/>
        <v/>
      </c>
      <c r="G1687" s="1" t="str">
        <f t="shared" ca="1" si="214"/>
        <v/>
      </c>
      <c r="H1687" s="1" t="str">
        <f t="shared" ca="1" si="215"/>
        <v/>
      </c>
    </row>
    <row r="1688" spans="1:8">
      <c r="A1688" s="8" t="str">
        <f t="shared" ca="1" si="208"/>
        <v/>
      </c>
      <c r="B1688" s="8" t="str">
        <f t="shared" ca="1" si="209"/>
        <v/>
      </c>
      <c r="C1688" s="8" t="str">
        <f t="shared" ca="1" si="210"/>
        <v/>
      </c>
      <c r="D1688" s="276" t="str">
        <f t="shared" ca="1" si="211"/>
        <v/>
      </c>
      <c r="E1688" s="161" t="str">
        <f t="shared" ca="1" si="212"/>
        <v/>
      </c>
      <c r="F1688" s="8" t="str">
        <f t="shared" ca="1" si="213"/>
        <v/>
      </c>
      <c r="G1688" s="1" t="str">
        <f t="shared" ca="1" si="214"/>
        <v/>
      </c>
      <c r="H1688" s="1" t="str">
        <f t="shared" ca="1" si="215"/>
        <v/>
      </c>
    </row>
    <row r="1689" spans="1:8">
      <c r="A1689" s="8" t="str">
        <f t="shared" ca="1" si="208"/>
        <v/>
      </c>
      <c r="B1689" s="8" t="str">
        <f t="shared" ca="1" si="209"/>
        <v/>
      </c>
      <c r="C1689" s="8" t="str">
        <f t="shared" ca="1" si="210"/>
        <v/>
      </c>
      <c r="D1689" s="276" t="str">
        <f t="shared" ca="1" si="211"/>
        <v/>
      </c>
      <c r="E1689" s="161" t="str">
        <f t="shared" ca="1" si="212"/>
        <v/>
      </c>
      <c r="F1689" s="8" t="str">
        <f t="shared" ca="1" si="213"/>
        <v/>
      </c>
      <c r="G1689" s="1" t="str">
        <f t="shared" ca="1" si="214"/>
        <v/>
      </c>
      <c r="H1689" s="1" t="str">
        <f t="shared" ca="1" si="215"/>
        <v/>
      </c>
    </row>
    <row r="1690" spans="1:8">
      <c r="A1690" s="8" t="str">
        <f t="shared" ca="1" si="208"/>
        <v/>
      </c>
      <c r="B1690" s="8" t="str">
        <f t="shared" ca="1" si="209"/>
        <v/>
      </c>
      <c r="C1690" s="8" t="str">
        <f t="shared" ca="1" si="210"/>
        <v/>
      </c>
      <c r="D1690" s="276" t="str">
        <f t="shared" ca="1" si="211"/>
        <v/>
      </c>
      <c r="E1690" s="161" t="str">
        <f t="shared" ca="1" si="212"/>
        <v/>
      </c>
      <c r="F1690" s="8" t="str">
        <f t="shared" ca="1" si="213"/>
        <v/>
      </c>
      <c r="G1690" s="1" t="str">
        <f t="shared" ca="1" si="214"/>
        <v/>
      </c>
      <c r="H1690" s="1" t="str">
        <f t="shared" ca="1" si="215"/>
        <v/>
      </c>
    </row>
    <row r="1691" spans="1:8">
      <c r="A1691" s="8" t="str">
        <f t="shared" ca="1" si="208"/>
        <v/>
      </c>
      <c r="B1691" s="8" t="str">
        <f t="shared" ca="1" si="209"/>
        <v/>
      </c>
      <c r="C1691" s="8" t="str">
        <f t="shared" ca="1" si="210"/>
        <v/>
      </c>
      <c r="D1691" s="276" t="str">
        <f t="shared" ca="1" si="211"/>
        <v/>
      </c>
      <c r="E1691" s="161" t="str">
        <f t="shared" ca="1" si="212"/>
        <v/>
      </c>
      <c r="F1691" s="8" t="str">
        <f t="shared" ca="1" si="213"/>
        <v/>
      </c>
      <c r="G1691" s="1" t="str">
        <f t="shared" ca="1" si="214"/>
        <v/>
      </c>
      <c r="H1691" s="1" t="str">
        <f t="shared" ca="1" si="215"/>
        <v/>
      </c>
    </row>
    <row r="1692" spans="1:8">
      <c r="A1692" s="8" t="str">
        <f t="shared" ca="1" si="208"/>
        <v/>
      </c>
      <c r="B1692" s="8" t="str">
        <f t="shared" ca="1" si="209"/>
        <v/>
      </c>
      <c r="C1692" s="8" t="str">
        <f t="shared" ca="1" si="210"/>
        <v/>
      </c>
      <c r="D1692" s="276" t="str">
        <f t="shared" ca="1" si="211"/>
        <v/>
      </c>
      <c r="E1692" s="161" t="str">
        <f t="shared" ca="1" si="212"/>
        <v/>
      </c>
      <c r="F1692" s="8" t="str">
        <f t="shared" ca="1" si="213"/>
        <v/>
      </c>
      <c r="G1692" s="1" t="str">
        <f t="shared" ca="1" si="214"/>
        <v/>
      </c>
      <c r="H1692" s="1" t="str">
        <f t="shared" ca="1" si="215"/>
        <v/>
      </c>
    </row>
    <row r="1693" spans="1:8">
      <c r="A1693" s="8" t="str">
        <f t="shared" ca="1" si="208"/>
        <v/>
      </c>
      <c r="B1693" s="8" t="str">
        <f t="shared" ca="1" si="209"/>
        <v/>
      </c>
      <c r="C1693" s="8" t="str">
        <f t="shared" ca="1" si="210"/>
        <v/>
      </c>
      <c r="D1693" s="276" t="str">
        <f t="shared" ca="1" si="211"/>
        <v/>
      </c>
      <c r="E1693" s="161" t="str">
        <f t="shared" ca="1" si="212"/>
        <v/>
      </c>
      <c r="F1693" s="8" t="str">
        <f t="shared" ca="1" si="213"/>
        <v/>
      </c>
      <c r="G1693" s="1" t="str">
        <f t="shared" ca="1" si="214"/>
        <v/>
      </c>
      <c r="H1693" s="1" t="str">
        <f t="shared" ca="1" si="215"/>
        <v/>
      </c>
    </row>
    <row r="1694" spans="1:8">
      <c r="A1694" s="8" t="str">
        <f t="shared" ca="1" si="208"/>
        <v/>
      </c>
      <c r="B1694" s="8" t="str">
        <f t="shared" ca="1" si="209"/>
        <v/>
      </c>
      <c r="C1694" s="8" t="str">
        <f t="shared" ca="1" si="210"/>
        <v/>
      </c>
      <c r="D1694" s="276" t="str">
        <f t="shared" ca="1" si="211"/>
        <v/>
      </c>
      <c r="E1694" s="161" t="str">
        <f t="shared" ca="1" si="212"/>
        <v/>
      </c>
      <c r="F1694" s="8" t="str">
        <f t="shared" ca="1" si="213"/>
        <v/>
      </c>
      <c r="G1694" s="1" t="str">
        <f t="shared" ca="1" si="214"/>
        <v/>
      </c>
      <c r="H1694" s="1" t="str">
        <f t="shared" ca="1" si="215"/>
        <v/>
      </c>
    </row>
    <row r="1695" spans="1:8">
      <c r="A1695" s="8" t="str">
        <f t="shared" ca="1" si="208"/>
        <v/>
      </c>
      <c r="B1695" s="8" t="str">
        <f t="shared" ca="1" si="209"/>
        <v/>
      </c>
      <c r="C1695" s="8" t="str">
        <f t="shared" ca="1" si="210"/>
        <v/>
      </c>
      <c r="D1695" s="276" t="str">
        <f t="shared" ca="1" si="211"/>
        <v/>
      </c>
      <c r="E1695" s="161" t="str">
        <f t="shared" ca="1" si="212"/>
        <v/>
      </c>
      <c r="F1695" s="8" t="str">
        <f t="shared" ca="1" si="213"/>
        <v/>
      </c>
      <c r="G1695" s="1" t="str">
        <f t="shared" ca="1" si="214"/>
        <v/>
      </c>
      <c r="H1695" s="1" t="str">
        <f t="shared" ca="1" si="215"/>
        <v/>
      </c>
    </row>
    <row r="1696" spans="1:8">
      <c r="A1696" s="8" t="str">
        <f t="shared" ca="1" si="208"/>
        <v/>
      </c>
      <c r="B1696" s="8" t="str">
        <f t="shared" ca="1" si="209"/>
        <v/>
      </c>
      <c r="C1696" s="8" t="str">
        <f t="shared" ca="1" si="210"/>
        <v/>
      </c>
      <c r="D1696" s="276" t="str">
        <f t="shared" ca="1" si="211"/>
        <v/>
      </c>
      <c r="E1696" s="161" t="str">
        <f t="shared" ca="1" si="212"/>
        <v/>
      </c>
      <c r="F1696" s="8" t="str">
        <f t="shared" ca="1" si="213"/>
        <v/>
      </c>
      <c r="G1696" s="1" t="str">
        <f t="shared" ca="1" si="214"/>
        <v/>
      </c>
      <c r="H1696" s="1" t="str">
        <f t="shared" ca="1" si="215"/>
        <v/>
      </c>
    </row>
    <row r="1697" spans="1:8">
      <c r="A1697" s="8" t="str">
        <f t="shared" ca="1" si="208"/>
        <v/>
      </c>
      <c r="B1697" s="8" t="str">
        <f t="shared" ca="1" si="209"/>
        <v/>
      </c>
      <c r="C1697" s="8" t="str">
        <f t="shared" ca="1" si="210"/>
        <v/>
      </c>
      <c r="D1697" s="276" t="str">
        <f t="shared" ca="1" si="211"/>
        <v/>
      </c>
      <c r="E1697" s="161" t="str">
        <f t="shared" ca="1" si="212"/>
        <v/>
      </c>
      <c r="F1697" s="8" t="str">
        <f t="shared" ca="1" si="213"/>
        <v/>
      </c>
      <c r="G1697" s="1" t="str">
        <f t="shared" ca="1" si="214"/>
        <v/>
      </c>
      <c r="H1697" s="1" t="str">
        <f t="shared" ca="1" si="215"/>
        <v/>
      </c>
    </row>
    <row r="1698" spans="1:8">
      <c r="A1698" s="8" t="str">
        <f t="shared" ca="1" si="208"/>
        <v/>
      </c>
      <c r="B1698" s="8" t="str">
        <f t="shared" ca="1" si="209"/>
        <v/>
      </c>
      <c r="C1698" s="8" t="str">
        <f t="shared" ca="1" si="210"/>
        <v/>
      </c>
      <c r="D1698" s="276" t="str">
        <f t="shared" ca="1" si="211"/>
        <v/>
      </c>
      <c r="E1698" s="161" t="str">
        <f t="shared" ca="1" si="212"/>
        <v/>
      </c>
      <c r="F1698" s="8" t="str">
        <f t="shared" ca="1" si="213"/>
        <v/>
      </c>
      <c r="G1698" s="1" t="str">
        <f t="shared" ca="1" si="214"/>
        <v/>
      </c>
      <c r="H1698" s="1" t="str">
        <f t="shared" ca="1" si="215"/>
        <v/>
      </c>
    </row>
    <row r="1699" spans="1:8">
      <c r="A1699" s="8" t="str">
        <f t="shared" ca="1" si="208"/>
        <v/>
      </c>
      <c r="B1699" s="8" t="str">
        <f t="shared" ca="1" si="209"/>
        <v/>
      </c>
      <c r="C1699" s="8" t="str">
        <f t="shared" ca="1" si="210"/>
        <v/>
      </c>
      <c r="D1699" s="276" t="str">
        <f t="shared" ca="1" si="211"/>
        <v/>
      </c>
      <c r="E1699" s="161" t="str">
        <f t="shared" ca="1" si="212"/>
        <v/>
      </c>
      <c r="F1699" s="8" t="str">
        <f t="shared" ca="1" si="213"/>
        <v/>
      </c>
      <c r="G1699" s="1" t="str">
        <f t="shared" ca="1" si="214"/>
        <v/>
      </c>
      <c r="H1699" s="1" t="str">
        <f t="shared" ca="1" si="215"/>
        <v/>
      </c>
    </row>
    <row r="1700" spans="1:8">
      <c r="A1700" s="8" t="str">
        <f t="shared" ca="1" si="208"/>
        <v/>
      </c>
      <c r="B1700" s="8" t="str">
        <f t="shared" ca="1" si="209"/>
        <v/>
      </c>
      <c r="C1700" s="8" t="str">
        <f t="shared" ca="1" si="210"/>
        <v/>
      </c>
      <c r="D1700" s="276" t="str">
        <f t="shared" ca="1" si="211"/>
        <v/>
      </c>
      <c r="E1700" s="161" t="str">
        <f t="shared" ca="1" si="212"/>
        <v/>
      </c>
      <c r="F1700" s="8" t="str">
        <f t="shared" ca="1" si="213"/>
        <v/>
      </c>
      <c r="G1700" s="1" t="str">
        <f t="shared" ca="1" si="214"/>
        <v/>
      </c>
      <c r="H1700" s="1" t="str">
        <f t="shared" ca="1" si="215"/>
        <v/>
      </c>
    </row>
    <row r="1701" spans="1:8">
      <c r="A1701" s="8" t="str">
        <f t="shared" ca="1" si="208"/>
        <v/>
      </c>
      <c r="B1701" s="8" t="str">
        <f t="shared" ca="1" si="209"/>
        <v/>
      </c>
      <c r="C1701" s="8" t="str">
        <f t="shared" ca="1" si="210"/>
        <v/>
      </c>
      <c r="D1701" s="276" t="str">
        <f t="shared" ca="1" si="211"/>
        <v/>
      </c>
      <c r="E1701" s="161" t="str">
        <f t="shared" ca="1" si="212"/>
        <v/>
      </c>
      <c r="F1701" s="8" t="str">
        <f t="shared" ca="1" si="213"/>
        <v/>
      </c>
      <c r="G1701" s="1" t="str">
        <f t="shared" ca="1" si="214"/>
        <v/>
      </c>
      <c r="H1701" s="1" t="str">
        <f t="shared" ca="1" si="215"/>
        <v/>
      </c>
    </row>
    <row r="1702" spans="1:8">
      <c r="A1702" s="8" t="str">
        <f t="shared" ca="1" si="208"/>
        <v/>
      </c>
      <c r="B1702" s="8" t="str">
        <f t="shared" ca="1" si="209"/>
        <v/>
      </c>
      <c r="C1702" s="8" t="str">
        <f t="shared" ca="1" si="210"/>
        <v/>
      </c>
      <c r="D1702" s="276" t="str">
        <f t="shared" ca="1" si="211"/>
        <v/>
      </c>
      <c r="E1702" s="161" t="str">
        <f t="shared" ca="1" si="212"/>
        <v/>
      </c>
      <c r="F1702" s="8" t="str">
        <f t="shared" ca="1" si="213"/>
        <v/>
      </c>
      <c r="G1702" s="1" t="str">
        <f t="shared" ca="1" si="214"/>
        <v/>
      </c>
      <c r="H1702" s="1" t="str">
        <f t="shared" ca="1" si="215"/>
        <v/>
      </c>
    </row>
    <row r="1703" spans="1:8">
      <c r="A1703" s="8" t="str">
        <f t="shared" ca="1" si="208"/>
        <v/>
      </c>
      <c r="B1703" s="8" t="str">
        <f t="shared" ca="1" si="209"/>
        <v/>
      </c>
      <c r="C1703" s="8" t="str">
        <f t="shared" ca="1" si="210"/>
        <v/>
      </c>
      <c r="D1703" s="276" t="str">
        <f t="shared" ca="1" si="211"/>
        <v/>
      </c>
      <c r="E1703" s="161" t="str">
        <f t="shared" ca="1" si="212"/>
        <v/>
      </c>
      <c r="F1703" s="8" t="str">
        <f t="shared" ca="1" si="213"/>
        <v/>
      </c>
      <c r="G1703" s="1" t="str">
        <f t="shared" ca="1" si="214"/>
        <v/>
      </c>
      <c r="H1703" s="1" t="str">
        <f t="shared" ca="1" si="215"/>
        <v/>
      </c>
    </row>
    <row r="1704" spans="1:8">
      <c r="A1704" s="8" t="str">
        <f t="shared" ca="1" si="208"/>
        <v/>
      </c>
      <c r="B1704" s="8" t="str">
        <f t="shared" ca="1" si="209"/>
        <v/>
      </c>
      <c r="C1704" s="8" t="str">
        <f t="shared" ca="1" si="210"/>
        <v/>
      </c>
      <c r="D1704" s="276" t="str">
        <f t="shared" ca="1" si="211"/>
        <v/>
      </c>
      <c r="E1704" s="161" t="str">
        <f t="shared" ca="1" si="212"/>
        <v/>
      </c>
      <c r="F1704" s="8" t="str">
        <f t="shared" ca="1" si="213"/>
        <v/>
      </c>
      <c r="G1704" s="1" t="str">
        <f t="shared" ca="1" si="214"/>
        <v/>
      </c>
      <c r="H1704" s="1" t="str">
        <f t="shared" ca="1" si="215"/>
        <v/>
      </c>
    </row>
    <row r="1705" spans="1:8">
      <c r="A1705" s="8" t="str">
        <f t="shared" ca="1" si="208"/>
        <v/>
      </c>
      <c r="B1705" s="8" t="str">
        <f t="shared" ca="1" si="209"/>
        <v/>
      </c>
      <c r="C1705" s="8" t="str">
        <f t="shared" ca="1" si="210"/>
        <v/>
      </c>
      <c r="D1705" s="276" t="str">
        <f t="shared" ca="1" si="211"/>
        <v/>
      </c>
      <c r="E1705" s="161" t="str">
        <f t="shared" ca="1" si="212"/>
        <v/>
      </c>
      <c r="F1705" s="8" t="str">
        <f t="shared" ca="1" si="213"/>
        <v/>
      </c>
      <c r="G1705" s="1" t="str">
        <f t="shared" ca="1" si="214"/>
        <v/>
      </c>
      <c r="H1705" s="1" t="str">
        <f t="shared" ca="1" si="215"/>
        <v/>
      </c>
    </row>
    <row r="1706" spans="1:8">
      <c r="A1706" s="8" t="str">
        <f t="shared" ca="1" si="208"/>
        <v/>
      </c>
      <c r="B1706" s="8" t="str">
        <f t="shared" ca="1" si="209"/>
        <v/>
      </c>
      <c r="C1706" s="8" t="str">
        <f t="shared" ca="1" si="210"/>
        <v/>
      </c>
      <c r="D1706" s="276" t="str">
        <f t="shared" ca="1" si="211"/>
        <v/>
      </c>
      <c r="E1706" s="161" t="str">
        <f t="shared" ca="1" si="212"/>
        <v/>
      </c>
      <c r="F1706" s="8" t="str">
        <f t="shared" ca="1" si="213"/>
        <v/>
      </c>
      <c r="G1706" s="1" t="str">
        <f t="shared" ca="1" si="214"/>
        <v/>
      </c>
      <c r="H1706" s="1" t="str">
        <f t="shared" ca="1" si="215"/>
        <v/>
      </c>
    </row>
    <row r="1707" spans="1:8">
      <c r="A1707" s="8" t="str">
        <f t="shared" ca="1" si="208"/>
        <v/>
      </c>
      <c r="B1707" s="8" t="str">
        <f t="shared" ca="1" si="209"/>
        <v/>
      </c>
      <c r="C1707" s="8" t="str">
        <f t="shared" ca="1" si="210"/>
        <v/>
      </c>
      <c r="D1707" s="276" t="str">
        <f t="shared" ca="1" si="211"/>
        <v/>
      </c>
      <c r="E1707" s="161" t="str">
        <f t="shared" ca="1" si="212"/>
        <v/>
      </c>
      <c r="F1707" s="8" t="str">
        <f t="shared" ca="1" si="213"/>
        <v/>
      </c>
      <c r="G1707" s="1" t="str">
        <f t="shared" ca="1" si="214"/>
        <v/>
      </c>
      <c r="H1707" s="1" t="str">
        <f t="shared" ca="1" si="215"/>
        <v/>
      </c>
    </row>
    <row r="1708" spans="1:8">
      <c r="A1708" s="8" t="str">
        <f t="shared" ca="1" si="208"/>
        <v/>
      </c>
      <c r="B1708" s="8" t="str">
        <f t="shared" ca="1" si="209"/>
        <v/>
      </c>
      <c r="C1708" s="8" t="str">
        <f t="shared" ca="1" si="210"/>
        <v/>
      </c>
      <c r="D1708" s="276" t="str">
        <f t="shared" ca="1" si="211"/>
        <v/>
      </c>
      <c r="E1708" s="161" t="str">
        <f t="shared" ca="1" si="212"/>
        <v/>
      </c>
      <c r="F1708" s="8" t="str">
        <f t="shared" ca="1" si="213"/>
        <v/>
      </c>
      <c r="G1708" s="1" t="str">
        <f t="shared" ca="1" si="214"/>
        <v/>
      </c>
      <c r="H1708" s="1" t="str">
        <f t="shared" ca="1" si="215"/>
        <v/>
      </c>
    </row>
    <row r="1709" spans="1:8">
      <c r="A1709" s="8" t="str">
        <f t="shared" ca="1" si="208"/>
        <v/>
      </c>
      <c r="B1709" s="8" t="str">
        <f t="shared" ca="1" si="209"/>
        <v/>
      </c>
      <c r="C1709" s="8" t="str">
        <f t="shared" ca="1" si="210"/>
        <v/>
      </c>
      <c r="D1709" s="276" t="str">
        <f t="shared" ca="1" si="211"/>
        <v/>
      </c>
      <c r="E1709" s="161" t="str">
        <f t="shared" ca="1" si="212"/>
        <v/>
      </c>
      <c r="F1709" s="8" t="str">
        <f t="shared" ca="1" si="213"/>
        <v/>
      </c>
      <c r="G1709" s="1" t="str">
        <f t="shared" ca="1" si="214"/>
        <v/>
      </c>
      <c r="H1709" s="1" t="str">
        <f t="shared" ca="1" si="215"/>
        <v/>
      </c>
    </row>
    <row r="1710" spans="1:8">
      <c r="A1710" s="8" t="str">
        <f t="shared" ca="1" si="208"/>
        <v/>
      </c>
      <c r="B1710" s="8" t="str">
        <f t="shared" ca="1" si="209"/>
        <v/>
      </c>
      <c r="C1710" s="8" t="str">
        <f t="shared" ca="1" si="210"/>
        <v/>
      </c>
      <c r="D1710" s="276" t="str">
        <f t="shared" ca="1" si="211"/>
        <v/>
      </c>
      <c r="E1710" s="161" t="str">
        <f t="shared" ca="1" si="212"/>
        <v/>
      </c>
      <c r="F1710" s="8" t="str">
        <f t="shared" ca="1" si="213"/>
        <v/>
      </c>
      <c r="G1710" s="1" t="str">
        <f t="shared" ca="1" si="214"/>
        <v/>
      </c>
      <c r="H1710" s="1" t="str">
        <f t="shared" ca="1" si="215"/>
        <v/>
      </c>
    </row>
    <row r="1711" spans="1:8">
      <c r="A1711" s="8" t="str">
        <f t="shared" ca="1" si="208"/>
        <v/>
      </c>
      <c r="B1711" s="8" t="str">
        <f t="shared" ca="1" si="209"/>
        <v/>
      </c>
      <c r="C1711" s="8" t="str">
        <f t="shared" ca="1" si="210"/>
        <v/>
      </c>
      <c r="D1711" s="276" t="str">
        <f t="shared" ca="1" si="211"/>
        <v/>
      </c>
      <c r="E1711" s="161" t="str">
        <f t="shared" ca="1" si="212"/>
        <v/>
      </c>
      <c r="F1711" s="8" t="str">
        <f t="shared" ca="1" si="213"/>
        <v/>
      </c>
      <c r="G1711" s="1" t="str">
        <f t="shared" ca="1" si="214"/>
        <v/>
      </c>
      <c r="H1711" s="1" t="str">
        <f t="shared" ca="1" si="215"/>
        <v/>
      </c>
    </row>
    <row r="1712" spans="1:8">
      <c r="A1712" s="8" t="str">
        <f t="shared" ca="1" si="208"/>
        <v/>
      </c>
      <c r="B1712" s="8" t="str">
        <f t="shared" ca="1" si="209"/>
        <v/>
      </c>
      <c r="C1712" s="8" t="str">
        <f t="shared" ca="1" si="210"/>
        <v/>
      </c>
      <c r="D1712" s="276" t="str">
        <f t="shared" ca="1" si="211"/>
        <v/>
      </c>
      <c r="E1712" s="161" t="str">
        <f t="shared" ca="1" si="212"/>
        <v/>
      </c>
      <c r="F1712" s="8" t="str">
        <f t="shared" ca="1" si="213"/>
        <v/>
      </c>
      <c r="G1712" s="1" t="str">
        <f t="shared" ca="1" si="214"/>
        <v/>
      </c>
      <c r="H1712" s="1" t="str">
        <f t="shared" ca="1" si="215"/>
        <v/>
      </c>
    </row>
    <row r="1713" spans="1:8">
      <c r="A1713" s="8" t="str">
        <f t="shared" ca="1" si="208"/>
        <v/>
      </c>
      <c r="B1713" s="8" t="str">
        <f t="shared" ca="1" si="209"/>
        <v/>
      </c>
      <c r="C1713" s="8" t="str">
        <f t="shared" ca="1" si="210"/>
        <v/>
      </c>
      <c r="D1713" s="276" t="str">
        <f t="shared" ca="1" si="211"/>
        <v/>
      </c>
      <c r="E1713" s="161" t="str">
        <f t="shared" ca="1" si="212"/>
        <v/>
      </c>
      <c r="F1713" s="8" t="str">
        <f t="shared" ca="1" si="213"/>
        <v/>
      </c>
      <c r="G1713" s="1" t="str">
        <f t="shared" ca="1" si="214"/>
        <v/>
      </c>
      <c r="H1713" s="1" t="str">
        <f t="shared" ca="1" si="215"/>
        <v/>
      </c>
    </row>
    <row r="1714" spans="1:8">
      <c r="A1714" s="8" t="str">
        <f t="shared" ca="1" si="208"/>
        <v/>
      </c>
      <c r="B1714" s="8" t="str">
        <f t="shared" ca="1" si="209"/>
        <v/>
      </c>
      <c r="C1714" s="8" t="str">
        <f t="shared" ca="1" si="210"/>
        <v/>
      </c>
      <c r="D1714" s="276" t="str">
        <f t="shared" ca="1" si="211"/>
        <v/>
      </c>
      <c r="E1714" s="161" t="str">
        <f t="shared" ca="1" si="212"/>
        <v/>
      </c>
      <c r="F1714" s="8" t="str">
        <f t="shared" ca="1" si="213"/>
        <v/>
      </c>
      <c r="G1714" s="1" t="str">
        <f t="shared" ca="1" si="214"/>
        <v/>
      </c>
      <c r="H1714" s="1" t="str">
        <f t="shared" ca="1" si="215"/>
        <v/>
      </c>
    </row>
    <row r="1715" spans="1:8">
      <c r="A1715" s="8" t="str">
        <f t="shared" ca="1" si="208"/>
        <v/>
      </c>
      <c r="B1715" s="8" t="str">
        <f t="shared" ca="1" si="209"/>
        <v/>
      </c>
      <c r="C1715" s="8" t="str">
        <f t="shared" ca="1" si="210"/>
        <v/>
      </c>
      <c r="D1715" s="276" t="str">
        <f t="shared" ca="1" si="211"/>
        <v/>
      </c>
      <c r="E1715" s="161" t="str">
        <f t="shared" ca="1" si="212"/>
        <v/>
      </c>
      <c r="F1715" s="8" t="str">
        <f t="shared" ca="1" si="213"/>
        <v/>
      </c>
      <c r="G1715" s="1" t="str">
        <f t="shared" ca="1" si="214"/>
        <v/>
      </c>
      <c r="H1715" s="1" t="str">
        <f t="shared" ca="1" si="215"/>
        <v/>
      </c>
    </row>
    <row r="1716" spans="1:8">
      <c r="A1716" s="8" t="str">
        <f t="shared" ca="1" si="208"/>
        <v/>
      </c>
      <c r="B1716" s="8" t="str">
        <f t="shared" ca="1" si="209"/>
        <v/>
      </c>
      <c r="C1716" s="8" t="str">
        <f t="shared" ca="1" si="210"/>
        <v/>
      </c>
      <c r="D1716" s="276" t="str">
        <f t="shared" ca="1" si="211"/>
        <v/>
      </c>
      <c r="E1716" s="161" t="str">
        <f t="shared" ca="1" si="212"/>
        <v/>
      </c>
      <c r="F1716" s="8" t="str">
        <f t="shared" ca="1" si="213"/>
        <v/>
      </c>
      <c r="G1716" s="1" t="str">
        <f t="shared" ca="1" si="214"/>
        <v/>
      </c>
      <c r="H1716" s="1" t="str">
        <f t="shared" ca="1" si="215"/>
        <v/>
      </c>
    </row>
    <row r="1717" spans="1:8">
      <c r="A1717" s="8" t="str">
        <f t="shared" ca="1" si="208"/>
        <v/>
      </c>
      <c r="B1717" s="8" t="str">
        <f t="shared" ca="1" si="209"/>
        <v/>
      </c>
      <c r="C1717" s="8" t="str">
        <f t="shared" ca="1" si="210"/>
        <v/>
      </c>
      <c r="D1717" s="276" t="str">
        <f t="shared" ca="1" si="211"/>
        <v/>
      </c>
      <c r="E1717" s="161" t="str">
        <f t="shared" ca="1" si="212"/>
        <v/>
      </c>
      <c r="F1717" s="8" t="str">
        <f t="shared" ca="1" si="213"/>
        <v/>
      </c>
      <c r="G1717" s="1" t="str">
        <f t="shared" ca="1" si="214"/>
        <v/>
      </c>
      <c r="H1717" s="1" t="str">
        <f t="shared" ca="1" si="215"/>
        <v/>
      </c>
    </row>
    <row r="1718" spans="1:8">
      <c r="A1718" s="8" t="str">
        <f t="shared" ca="1" si="208"/>
        <v/>
      </c>
      <c r="B1718" s="8" t="str">
        <f t="shared" ca="1" si="209"/>
        <v/>
      </c>
      <c r="C1718" s="8" t="str">
        <f t="shared" ca="1" si="210"/>
        <v/>
      </c>
      <c r="D1718" s="276" t="str">
        <f t="shared" ca="1" si="211"/>
        <v/>
      </c>
      <c r="E1718" s="161" t="str">
        <f t="shared" ca="1" si="212"/>
        <v/>
      </c>
      <c r="F1718" s="8" t="str">
        <f t="shared" ca="1" si="213"/>
        <v/>
      </c>
      <c r="G1718" s="1" t="str">
        <f t="shared" ca="1" si="214"/>
        <v/>
      </c>
      <c r="H1718" s="1" t="str">
        <f t="shared" ca="1" si="215"/>
        <v/>
      </c>
    </row>
    <row r="1719" spans="1:8">
      <c r="A1719" s="8" t="str">
        <f t="shared" ca="1" si="208"/>
        <v/>
      </c>
      <c r="B1719" s="8" t="str">
        <f t="shared" ca="1" si="209"/>
        <v/>
      </c>
      <c r="C1719" s="8" t="str">
        <f t="shared" ca="1" si="210"/>
        <v/>
      </c>
      <c r="D1719" s="276" t="str">
        <f t="shared" ca="1" si="211"/>
        <v/>
      </c>
      <c r="E1719" s="161" t="str">
        <f t="shared" ca="1" si="212"/>
        <v/>
      </c>
      <c r="F1719" s="8" t="str">
        <f t="shared" ca="1" si="213"/>
        <v/>
      </c>
      <c r="G1719" s="1" t="str">
        <f t="shared" ca="1" si="214"/>
        <v/>
      </c>
      <c r="H1719" s="1" t="str">
        <f t="shared" ca="1" si="215"/>
        <v/>
      </c>
    </row>
    <row r="1720" spans="1:8">
      <c r="A1720" s="8" t="str">
        <f t="shared" ca="1" si="208"/>
        <v/>
      </c>
      <c r="B1720" s="8" t="str">
        <f t="shared" ca="1" si="209"/>
        <v/>
      </c>
      <c r="C1720" s="8" t="str">
        <f t="shared" ca="1" si="210"/>
        <v/>
      </c>
      <c r="D1720" s="276" t="str">
        <f t="shared" ca="1" si="211"/>
        <v/>
      </c>
      <c r="E1720" s="161" t="str">
        <f t="shared" ca="1" si="212"/>
        <v/>
      </c>
      <c r="F1720" s="8" t="str">
        <f t="shared" ca="1" si="213"/>
        <v/>
      </c>
      <c r="G1720" s="1" t="str">
        <f t="shared" ca="1" si="214"/>
        <v/>
      </c>
      <c r="H1720" s="1" t="str">
        <f t="shared" ca="1" si="215"/>
        <v/>
      </c>
    </row>
    <row r="1721" spans="1:8">
      <c r="A1721" s="8" t="str">
        <f t="shared" ca="1" si="208"/>
        <v/>
      </c>
      <c r="B1721" s="8" t="str">
        <f t="shared" ca="1" si="209"/>
        <v/>
      </c>
      <c r="C1721" s="8" t="str">
        <f t="shared" ca="1" si="210"/>
        <v/>
      </c>
      <c r="D1721" s="276" t="str">
        <f t="shared" ca="1" si="211"/>
        <v/>
      </c>
      <c r="E1721" s="161" t="str">
        <f t="shared" ca="1" si="212"/>
        <v/>
      </c>
      <c r="F1721" s="8" t="str">
        <f t="shared" ca="1" si="213"/>
        <v/>
      </c>
      <c r="G1721" s="1" t="str">
        <f t="shared" ca="1" si="214"/>
        <v/>
      </c>
      <c r="H1721" s="1" t="str">
        <f t="shared" ca="1" si="215"/>
        <v/>
      </c>
    </row>
    <row r="1722" spans="1:8">
      <c r="A1722" s="8" t="str">
        <f t="shared" ca="1" si="208"/>
        <v/>
      </c>
      <c r="B1722" s="8" t="str">
        <f t="shared" ca="1" si="209"/>
        <v/>
      </c>
      <c r="C1722" s="8" t="str">
        <f t="shared" ca="1" si="210"/>
        <v/>
      </c>
      <c r="D1722" s="276" t="str">
        <f t="shared" ca="1" si="211"/>
        <v/>
      </c>
      <c r="E1722" s="161" t="str">
        <f t="shared" ca="1" si="212"/>
        <v/>
      </c>
      <c r="F1722" s="8" t="str">
        <f t="shared" ca="1" si="213"/>
        <v/>
      </c>
      <c r="G1722" s="1" t="str">
        <f t="shared" ca="1" si="214"/>
        <v/>
      </c>
      <c r="H1722" s="1" t="str">
        <f t="shared" ca="1" si="215"/>
        <v/>
      </c>
    </row>
    <row r="1723" spans="1:8">
      <c r="A1723" s="8" t="str">
        <f t="shared" ca="1" si="208"/>
        <v/>
      </c>
      <c r="B1723" s="8" t="str">
        <f t="shared" ca="1" si="209"/>
        <v/>
      </c>
      <c r="C1723" s="8" t="str">
        <f t="shared" ca="1" si="210"/>
        <v/>
      </c>
      <c r="D1723" s="276" t="str">
        <f t="shared" ca="1" si="211"/>
        <v/>
      </c>
      <c r="E1723" s="161" t="str">
        <f t="shared" ca="1" si="212"/>
        <v/>
      </c>
      <c r="F1723" s="8" t="str">
        <f t="shared" ca="1" si="213"/>
        <v/>
      </c>
      <c r="G1723" s="1" t="str">
        <f t="shared" ca="1" si="214"/>
        <v/>
      </c>
      <c r="H1723" s="1" t="str">
        <f t="shared" ca="1" si="215"/>
        <v/>
      </c>
    </row>
    <row r="1724" spans="1:8">
      <c r="A1724" s="8" t="str">
        <f t="shared" ca="1" si="208"/>
        <v/>
      </c>
      <c r="B1724" s="8" t="str">
        <f t="shared" ca="1" si="209"/>
        <v/>
      </c>
      <c r="C1724" s="8" t="str">
        <f t="shared" ca="1" si="210"/>
        <v/>
      </c>
      <c r="D1724" s="276" t="str">
        <f t="shared" ca="1" si="211"/>
        <v/>
      </c>
      <c r="E1724" s="161" t="str">
        <f t="shared" ca="1" si="212"/>
        <v/>
      </c>
      <c r="F1724" s="8" t="str">
        <f t="shared" ca="1" si="213"/>
        <v/>
      </c>
      <c r="G1724" s="1" t="str">
        <f t="shared" ca="1" si="214"/>
        <v/>
      </c>
      <c r="H1724" s="1" t="str">
        <f t="shared" ca="1" si="215"/>
        <v/>
      </c>
    </row>
    <row r="1725" spans="1:8">
      <c r="A1725" s="8" t="str">
        <f t="shared" ca="1" si="208"/>
        <v/>
      </c>
      <c r="B1725" s="8" t="str">
        <f t="shared" ca="1" si="209"/>
        <v/>
      </c>
      <c r="C1725" s="8" t="str">
        <f t="shared" ca="1" si="210"/>
        <v/>
      </c>
      <c r="D1725" s="276" t="str">
        <f t="shared" ca="1" si="211"/>
        <v/>
      </c>
      <c r="E1725" s="161" t="str">
        <f t="shared" ca="1" si="212"/>
        <v/>
      </c>
      <c r="F1725" s="8" t="str">
        <f t="shared" ca="1" si="213"/>
        <v/>
      </c>
      <c r="G1725" s="1" t="str">
        <f t="shared" ca="1" si="214"/>
        <v/>
      </c>
      <c r="H1725" s="1" t="str">
        <f t="shared" ca="1" si="215"/>
        <v/>
      </c>
    </row>
    <row r="1726" spans="1:8">
      <c r="A1726" s="8" t="str">
        <f t="shared" ca="1" si="208"/>
        <v/>
      </c>
      <c r="B1726" s="8" t="str">
        <f t="shared" ca="1" si="209"/>
        <v/>
      </c>
      <c r="C1726" s="8" t="str">
        <f t="shared" ca="1" si="210"/>
        <v/>
      </c>
      <c r="D1726" s="276" t="str">
        <f t="shared" ca="1" si="211"/>
        <v/>
      </c>
      <c r="E1726" s="161" t="str">
        <f t="shared" ca="1" si="212"/>
        <v/>
      </c>
      <c r="F1726" s="8" t="str">
        <f t="shared" ca="1" si="213"/>
        <v/>
      </c>
      <c r="G1726" s="1" t="str">
        <f t="shared" ca="1" si="214"/>
        <v/>
      </c>
      <c r="H1726" s="1" t="str">
        <f t="shared" ca="1" si="215"/>
        <v/>
      </c>
    </row>
    <row r="1727" spans="1:8">
      <c r="A1727" s="8" t="str">
        <f t="shared" ca="1" si="208"/>
        <v/>
      </c>
      <c r="B1727" s="8" t="str">
        <f t="shared" ca="1" si="209"/>
        <v/>
      </c>
      <c r="C1727" s="8" t="str">
        <f t="shared" ca="1" si="210"/>
        <v/>
      </c>
      <c r="D1727" s="276" t="str">
        <f t="shared" ca="1" si="211"/>
        <v/>
      </c>
      <c r="E1727" s="161" t="str">
        <f t="shared" ca="1" si="212"/>
        <v/>
      </c>
      <c r="F1727" s="8" t="str">
        <f t="shared" ca="1" si="213"/>
        <v/>
      </c>
      <c r="G1727" s="1" t="str">
        <f t="shared" ca="1" si="214"/>
        <v/>
      </c>
      <c r="H1727" s="1" t="str">
        <f t="shared" ca="1" si="215"/>
        <v/>
      </c>
    </row>
    <row r="1728" spans="1:8">
      <c r="A1728" s="8" t="str">
        <f t="shared" ca="1" si="208"/>
        <v/>
      </c>
      <c r="B1728" s="8" t="str">
        <f t="shared" ca="1" si="209"/>
        <v/>
      </c>
      <c r="C1728" s="8" t="str">
        <f t="shared" ca="1" si="210"/>
        <v/>
      </c>
      <c r="D1728" s="276" t="str">
        <f t="shared" ca="1" si="211"/>
        <v/>
      </c>
      <c r="E1728" s="161" t="str">
        <f t="shared" ca="1" si="212"/>
        <v/>
      </c>
      <c r="F1728" s="8" t="str">
        <f t="shared" ca="1" si="213"/>
        <v/>
      </c>
      <c r="G1728" s="1" t="str">
        <f t="shared" ca="1" si="214"/>
        <v/>
      </c>
      <c r="H1728" s="1" t="str">
        <f t="shared" ca="1" si="215"/>
        <v/>
      </c>
    </row>
    <row r="1729" spans="1:8">
      <c r="A1729" s="8" t="str">
        <f t="shared" ca="1" si="208"/>
        <v/>
      </c>
      <c r="B1729" s="8" t="str">
        <f t="shared" ca="1" si="209"/>
        <v/>
      </c>
      <c r="C1729" s="8" t="str">
        <f t="shared" ca="1" si="210"/>
        <v/>
      </c>
      <c r="D1729" s="276" t="str">
        <f t="shared" ca="1" si="211"/>
        <v/>
      </c>
      <c r="E1729" s="161" t="str">
        <f t="shared" ca="1" si="212"/>
        <v/>
      </c>
      <c r="F1729" s="8" t="str">
        <f t="shared" ca="1" si="213"/>
        <v/>
      </c>
      <c r="G1729" s="1" t="str">
        <f t="shared" ca="1" si="214"/>
        <v/>
      </c>
      <c r="H1729" s="1" t="str">
        <f t="shared" ca="1" si="215"/>
        <v/>
      </c>
    </row>
    <row r="1730" spans="1:8">
      <c r="A1730" s="8" t="str">
        <f t="shared" ca="1" si="208"/>
        <v/>
      </c>
      <c r="B1730" s="8" t="str">
        <f t="shared" ca="1" si="209"/>
        <v/>
      </c>
      <c r="C1730" s="8" t="str">
        <f t="shared" ca="1" si="210"/>
        <v/>
      </c>
      <c r="D1730" s="276" t="str">
        <f t="shared" ca="1" si="211"/>
        <v/>
      </c>
      <c r="E1730" s="161" t="str">
        <f t="shared" ca="1" si="212"/>
        <v/>
      </c>
      <c r="F1730" s="8" t="str">
        <f t="shared" ca="1" si="213"/>
        <v/>
      </c>
      <c r="G1730" s="1" t="str">
        <f t="shared" ca="1" si="214"/>
        <v/>
      </c>
      <c r="H1730" s="1" t="str">
        <f t="shared" ca="1" si="215"/>
        <v/>
      </c>
    </row>
    <row r="1731" spans="1:8">
      <c r="A1731" s="8" t="str">
        <f t="shared" ca="1" si="208"/>
        <v/>
      </c>
      <c r="B1731" s="8" t="str">
        <f t="shared" ca="1" si="209"/>
        <v/>
      </c>
      <c r="C1731" s="8" t="str">
        <f t="shared" ca="1" si="210"/>
        <v/>
      </c>
      <c r="D1731" s="276" t="str">
        <f t="shared" ca="1" si="211"/>
        <v/>
      </c>
      <c r="E1731" s="161" t="str">
        <f t="shared" ca="1" si="212"/>
        <v/>
      </c>
      <c r="F1731" s="8" t="str">
        <f t="shared" ca="1" si="213"/>
        <v/>
      </c>
      <c r="G1731" s="1" t="str">
        <f t="shared" ca="1" si="214"/>
        <v/>
      </c>
      <c r="H1731" s="1" t="str">
        <f t="shared" ca="1" si="215"/>
        <v/>
      </c>
    </row>
    <row r="1732" spans="1:8">
      <c r="A1732" s="8" t="str">
        <f t="shared" ca="1" si="208"/>
        <v/>
      </c>
      <c r="B1732" s="8" t="str">
        <f t="shared" ca="1" si="209"/>
        <v/>
      </c>
      <c r="C1732" s="8" t="str">
        <f t="shared" ca="1" si="210"/>
        <v/>
      </c>
      <c r="D1732" s="276" t="str">
        <f t="shared" ca="1" si="211"/>
        <v/>
      </c>
      <c r="E1732" s="161" t="str">
        <f t="shared" ca="1" si="212"/>
        <v/>
      </c>
      <c r="F1732" s="8" t="str">
        <f t="shared" ca="1" si="213"/>
        <v/>
      </c>
      <c r="G1732" s="1" t="str">
        <f t="shared" ca="1" si="214"/>
        <v/>
      </c>
      <c r="H1732" s="1" t="str">
        <f t="shared" ca="1" si="215"/>
        <v/>
      </c>
    </row>
    <row r="1733" spans="1:8">
      <c r="A1733" s="8" t="str">
        <f t="shared" ca="1" si="208"/>
        <v/>
      </c>
      <c r="B1733" s="8" t="str">
        <f t="shared" ca="1" si="209"/>
        <v/>
      </c>
      <c r="C1733" s="8" t="str">
        <f t="shared" ca="1" si="210"/>
        <v/>
      </c>
      <c r="D1733" s="276" t="str">
        <f t="shared" ca="1" si="211"/>
        <v/>
      </c>
      <c r="E1733" s="161" t="str">
        <f t="shared" ca="1" si="212"/>
        <v/>
      </c>
      <c r="F1733" s="8" t="str">
        <f t="shared" ca="1" si="213"/>
        <v/>
      </c>
      <c r="G1733" s="1" t="str">
        <f t="shared" ca="1" si="214"/>
        <v/>
      </c>
      <c r="H1733" s="1" t="str">
        <f t="shared" ca="1" si="215"/>
        <v/>
      </c>
    </row>
    <row r="1734" spans="1:8">
      <c r="A1734" s="8" t="str">
        <f t="shared" ca="1" si="208"/>
        <v/>
      </c>
      <c r="B1734" s="8" t="str">
        <f t="shared" ca="1" si="209"/>
        <v/>
      </c>
      <c r="C1734" s="8" t="str">
        <f t="shared" ca="1" si="210"/>
        <v/>
      </c>
      <c r="D1734" s="276" t="str">
        <f t="shared" ca="1" si="211"/>
        <v/>
      </c>
      <c r="E1734" s="161" t="str">
        <f t="shared" ca="1" si="212"/>
        <v/>
      </c>
      <c r="F1734" s="8" t="str">
        <f t="shared" ca="1" si="213"/>
        <v/>
      </c>
      <c r="G1734" s="1" t="str">
        <f t="shared" ca="1" si="214"/>
        <v/>
      </c>
      <c r="H1734" s="1" t="str">
        <f t="shared" ca="1" si="215"/>
        <v/>
      </c>
    </row>
    <row r="1735" spans="1:8">
      <c r="A1735" s="8" t="str">
        <f t="shared" ca="1" si="208"/>
        <v/>
      </c>
      <c r="B1735" s="8" t="str">
        <f t="shared" ca="1" si="209"/>
        <v/>
      </c>
      <c r="C1735" s="8" t="str">
        <f t="shared" ca="1" si="210"/>
        <v/>
      </c>
      <c r="D1735" s="276" t="str">
        <f t="shared" ca="1" si="211"/>
        <v/>
      </c>
      <c r="E1735" s="161" t="str">
        <f t="shared" ca="1" si="212"/>
        <v/>
      </c>
      <c r="F1735" s="8" t="str">
        <f t="shared" ca="1" si="213"/>
        <v/>
      </c>
      <c r="G1735" s="1" t="str">
        <f t="shared" ca="1" si="214"/>
        <v/>
      </c>
      <c r="H1735" s="1" t="str">
        <f t="shared" ca="1" si="215"/>
        <v/>
      </c>
    </row>
    <row r="1736" spans="1:8">
      <c r="A1736" s="8" t="str">
        <f t="shared" ref="A1736:A1740" ca="1" si="216">IFERROR(INDIRECT("'Прайс-лист общий'!A"&amp;$G1736,TRUE),"")</f>
        <v/>
      </c>
      <c r="B1736" s="8" t="str">
        <f t="shared" ref="B1736:B1740" ca="1" si="217">IFERROR(INDIRECT("'Прайс-лист общий'!B"&amp;$G1736,TRUE),"")</f>
        <v/>
      </c>
      <c r="C1736" s="8" t="str">
        <f t="shared" ref="C1736:C1740" ca="1" si="218">IFERROR(INDIRECT("'Прайс-лист общий'!p"&amp;$G1736,TRUE),"")</f>
        <v/>
      </c>
      <c r="D1736" s="276" t="str">
        <f t="shared" ref="D1736:D1740" ca="1" si="219">IFERROR(INDIRECT("'Прайс-лист общий'!q"&amp;$G1736,TRUE),"")</f>
        <v/>
      </c>
      <c r="E1736" s="161" t="str">
        <f t="shared" ref="E1736:E1740" ca="1" si="220">IFERROR(INDIRECT("'Прайс-лист общий'!r"&amp;$G1736,TRUE),"")</f>
        <v/>
      </c>
      <c r="F1736" s="8" t="str">
        <f t="shared" ref="F1736:F1740" ca="1" si="221">IFERROR(INDIRECT("'Прайс-лист общий'!f"&amp;$G1736,TRUE)*D1736,"")</f>
        <v/>
      </c>
      <c r="G1736" s="1" t="str">
        <f t="shared" ref="G1736:G1740" ca="1" si="222">IFERROR(SMALL(H:H,ROW(H1730)),"")</f>
        <v/>
      </c>
      <c r="H1736" s="1" t="str">
        <f t="shared" ref="H1736:H1740" ca="1" si="223">IF(INDIRECT("'Прайс-лист общий'!q"&amp;ROW(H1737),TRUE)&gt;0,ROW(H1737),"")</f>
        <v/>
      </c>
    </row>
    <row r="1737" spans="1:8">
      <c r="A1737" s="8" t="str">
        <f t="shared" ca="1" si="216"/>
        <v/>
      </c>
      <c r="B1737" s="8" t="str">
        <f t="shared" ca="1" si="217"/>
        <v/>
      </c>
      <c r="C1737" s="8" t="str">
        <f t="shared" ca="1" si="218"/>
        <v/>
      </c>
      <c r="D1737" s="276" t="str">
        <f t="shared" ca="1" si="219"/>
        <v/>
      </c>
      <c r="E1737" s="161" t="str">
        <f t="shared" ca="1" si="220"/>
        <v/>
      </c>
      <c r="F1737" s="8" t="str">
        <f t="shared" ca="1" si="221"/>
        <v/>
      </c>
      <c r="G1737" s="1" t="str">
        <f t="shared" ca="1" si="222"/>
        <v/>
      </c>
      <c r="H1737" s="1" t="str">
        <f t="shared" ca="1" si="223"/>
        <v/>
      </c>
    </row>
    <row r="1738" spans="1:8">
      <c r="A1738" s="8" t="str">
        <f t="shared" ca="1" si="216"/>
        <v/>
      </c>
      <c r="B1738" s="8" t="str">
        <f t="shared" ca="1" si="217"/>
        <v/>
      </c>
      <c r="C1738" s="8" t="str">
        <f t="shared" ca="1" si="218"/>
        <v/>
      </c>
      <c r="D1738" s="276" t="str">
        <f t="shared" ca="1" si="219"/>
        <v/>
      </c>
      <c r="E1738" s="161" t="str">
        <f t="shared" ca="1" si="220"/>
        <v/>
      </c>
      <c r="F1738" s="8" t="str">
        <f t="shared" ca="1" si="221"/>
        <v/>
      </c>
      <c r="G1738" s="1" t="str">
        <f t="shared" ca="1" si="222"/>
        <v/>
      </c>
      <c r="H1738" s="1" t="str">
        <f t="shared" ca="1" si="223"/>
        <v/>
      </c>
    </row>
    <row r="1739" spans="1:8">
      <c r="A1739" s="8" t="str">
        <f t="shared" ca="1" si="216"/>
        <v/>
      </c>
      <c r="B1739" s="8" t="str">
        <f t="shared" ca="1" si="217"/>
        <v/>
      </c>
      <c r="C1739" s="8" t="str">
        <f t="shared" ca="1" si="218"/>
        <v/>
      </c>
      <c r="D1739" s="276" t="str">
        <f t="shared" ca="1" si="219"/>
        <v/>
      </c>
      <c r="E1739" s="161" t="str">
        <f t="shared" ca="1" si="220"/>
        <v/>
      </c>
      <c r="F1739" s="8" t="str">
        <f t="shared" ca="1" si="221"/>
        <v/>
      </c>
      <c r="G1739" s="1" t="str">
        <f t="shared" ca="1" si="222"/>
        <v/>
      </c>
      <c r="H1739" s="1" t="str">
        <f t="shared" ca="1" si="223"/>
        <v/>
      </c>
    </row>
    <row r="1740" spans="1:8">
      <c r="A1740" s="8" t="str">
        <f t="shared" ca="1" si="216"/>
        <v/>
      </c>
      <c r="B1740" s="8" t="str">
        <f t="shared" ca="1" si="217"/>
        <v/>
      </c>
      <c r="C1740" s="8" t="str">
        <f t="shared" ca="1" si="218"/>
        <v/>
      </c>
      <c r="D1740" s="276" t="str">
        <f t="shared" ca="1" si="219"/>
        <v/>
      </c>
      <c r="E1740" s="161" t="str">
        <f t="shared" ca="1" si="220"/>
        <v/>
      </c>
      <c r="F1740" s="8" t="str">
        <f t="shared" ca="1" si="221"/>
        <v/>
      </c>
      <c r="G1740" s="1" t="str">
        <f t="shared" ca="1" si="222"/>
        <v/>
      </c>
      <c r="H1740" s="1" t="str">
        <f t="shared" ca="1" si="223"/>
        <v/>
      </c>
    </row>
    <row r="1741" spans="1:8">
      <c r="A1741" s="113"/>
      <c r="B1741" s="113"/>
      <c r="C1741" s="113"/>
      <c r="D1741" s="277"/>
      <c r="E1741" s="278"/>
      <c r="F1741" s="114"/>
      <c r="G1741" s="115"/>
      <c r="H1741" s="115"/>
    </row>
    <row r="1742" spans="1:8">
      <c r="E1742" s="280"/>
      <c r="F1742" s="117"/>
    </row>
  </sheetData>
  <sheetProtection formatCells="0" formatColumns="0" formatRows="0" insertColumns="0" insertRows="0" insertHyperlinks="0" deleteColumns="0" deleteRows="0" sort="0" autoFilter="0" pivotTables="0"/>
  <autoFilter ref="A6:H1740" xr:uid="{00000000-0009-0000-0000-000001000000}"/>
  <mergeCells count="1">
    <mergeCell ref="B2:B5"/>
  </mergeCells>
  <conditionalFormatting sqref="A7:F1741">
    <cfRule type="notContainsBlanks" dxfId="83" priority="5" stopIfTrue="1">
      <formula>LEN(TRIM(A7))&gt;0</formula>
    </cfRule>
  </conditionalFormatting>
  <conditionalFormatting sqref="G1:G5">
    <cfRule type="cellIs" dxfId="82" priority="1" stopIfTrue="1" operator="equal">
      <formula>0</formula>
    </cfRule>
  </conditionalFormatting>
  <pageMargins left="0.27559055118110237" right="0.15748031496062992" top="0.35433070866141736" bottom="0.31496062992125984" header="0.19685039370078741" footer="0.15748031496062992"/>
  <pageSetup paperSize="9" scale="37" fitToHeight="16" orientation="portrait" r:id="rId1"/>
  <headerFooter alignWithMargins="0">
    <oddHeader>&amp;R&amp;D</oddHeader>
    <oddFooter>&amp;R&amp;P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0"/>
    <pageSetUpPr fitToPage="1"/>
  </sheetPr>
  <dimension ref="A1:R162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2"/>
  <cols>
    <col min="1" max="1" width="27.28515625" style="107" customWidth="1"/>
    <col min="2" max="2" width="20.7109375" style="8" customWidth="1"/>
    <col min="3" max="3" width="49.28515625" style="8" customWidth="1"/>
    <col min="4" max="4" width="10.7109375" style="146" customWidth="1"/>
    <col min="5" max="5" width="12.7109375" style="9" customWidth="1"/>
    <col min="6" max="7" width="10" style="55" customWidth="1"/>
    <col min="8" max="8" width="10" style="70" customWidth="1"/>
    <col min="9" max="9" width="10" style="80" customWidth="1"/>
    <col min="10" max="10" width="10" style="22" customWidth="1"/>
    <col min="11" max="11" width="10.7109375" style="22" customWidth="1"/>
    <col min="12" max="12" width="8.5703125" style="81" customWidth="1"/>
    <col min="13" max="13" width="12.28515625" style="58" customWidth="1"/>
    <col min="14" max="14" width="5.7109375" style="138" customWidth="1"/>
    <col min="15" max="15" width="11.28515625" style="8" customWidth="1"/>
    <col min="16" max="16" width="8.5703125" style="17" customWidth="1"/>
    <col min="17" max="17" width="11.28515625" style="6" customWidth="1"/>
    <col min="18" max="18" width="8.5703125" style="6" customWidth="1"/>
    <col min="19" max="16384" width="11.42578125" style="1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4981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15" customHeight="1">
      <c r="A4" s="205" t="s">
        <v>924</v>
      </c>
      <c r="B4" s="194"/>
      <c r="C4" s="182" t="str">
        <f>HYPERLINK(VLOOKUP(A4,Фото!C:D,2,0),VLOOKUP(A4,'Прайс-лист общий'!A:B,2,0))</f>
        <v>Защелка сантехническая магнитная РЕНЦ с пластиковой ответной планкой, бронза античная</v>
      </c>
      <c r="D4" s="178">
        <f>IFERROR(VLOOKUP($A4,'Прайс-лист общий'!A:C,3,0),"")</f>
        <v>4</v>
      </c>
      <c r="E4" s="179">
        <f>IFERROR(VLOOKUP($A4,'Прайс-лист общий'!$A:D,4,0),"")</f>
        <v>0</v>
      </c>
      <c r="F4" s="211">
        <f>IFERROR(VLOOKUP($A4,'Прайс-лист общий'!$A:E,5,0),"")</f>
        <v>794</v>
      </c>
      <c r="G4" s="211">
        <f>IFERROR(VLOOKUP($A4,'Прайс-лист общий'!$A:F,6,0),"")</f>
        <v>480</v>
      </c>
      <c r="H4" s="211">
        <f>IFERROR(VLOOKUP($A4,'Прайс-лист общий'!$A:G,7,0),"")</f>
        <v>436</v>
      </c>
      <c r="I4" s="211">
        <f>IFERROR(VLOOKUP($A4,'Прайс-лист общий'!$A:H,8,0),"")</f>
        <v>397</v>
      </c>
      <c r="J4" s="211">
        <f>IFERROR(VLOOKUP($A4,'Прайс-лист общий'!$A:I,9,0),"")</f>
        <v>345</v>
      </c>
      <c r="K4" s="221">
        <f>IFERROR(VLOOKUP(A4,'Прайс-лист общий'!A:J,10,0),"")</f>
        <v>0</v>
      </c>
      <c r="L4" s="216"/>
      <c r="M4" s="212">
        <f t="shared" ref="M4:M59" si="0">IF(K4&lt;&gt;$K$1,K4*L4,IF($J$1=$G$2,G4*L4,IF($J$1=$H$2,H4*L4,IF($J$1=$I$2,I4*L4,IF($J$1=$J$2,J4*L4,"Выберите колонку")))))</f>
        <v>0</v>
      </c>
      <c r="N4" s="185">
        <f>IFERROR(VLOOKUP($A4,'Прайс-лист общий'!$A:K,11,0),"")</f>
        <v>50</v>
      </c>
      <c r="O4" s="186" t="str">
        <f>IFERROR(VLOOKUP($A4,'Прайс-лист общий'!$A:L,12,0),"")</f>
        <v>198*90*22</v>
      </c>
      <c r="P4" s="186">
        <f>IFERROR(VLOOKUP($A4,'Прайс-лист общий'!$A:M,13,0),"")</f>
        <v>0.46</v>
      </c>
      <c r="Q4" s="186" t="str">
        <f>IFERROR(VLOOKUP($A4,'Прайс-лист общий'!$A:O,14,0),"")</f>
        <v>470*410*125</v>
      </c>
      <c r="R4" s="186">
        <f>IFERROR(VLOOKUP($A4,'Прайс-лист общий'!$A:O,15,0),"")</f>
        <v>21</v>
      </c>
    </row>
    <row r="5" spans="1:18" s="208" customFormat="1" ht="15" customHeight="1">
      <c r="A5" s="205" t="s">
        <v>1373</v>
      </c>
      <c r="B5" s="206"/>
      <c r="C5" s="182" t="str">
        <f>HYPERLINK(VLOOKUP(A5,Фото!C:D,2,0),VLOOKUP(A5,'Прайс-лист общий'!A:B,2,0))</f>
        <v>Защелка сантехническая магнитная РЕНЦ с пластиковой ответной планкой, черный</v>
      </c>
      <c r="D5" s="183">
        <f>IFERROR(VLOOKUP($A5,'Прайс-лист общий'!A:C,3,0),"")</f>
        <v>4</v>
      </c>
      <c r="E5" s="184">
        <f>IFERROR(VLOOKUP($A5,'Прайс-лист общий'!$A:D,4,0),"")</f>
        <v>0</v>
      </c>
      <c r="F5" s="209">
        <f>IFERROR(VLOOKUP($A5,'Прайс-лист общий'!$A:E,5,0),"")</f>
        <v>794</v>
      </c>
      <c r="G5" s="209">
        <f>IFERROR(VLOOKUP($A5,'Прайс-лист общий'!$A:F,6,0),"")</f>
        <v>480</v>
      </c>
      <c r="H5" s="209">
        <f>IFERROR(VLOOKUP($A5,'Прайс-лист общий'!$A:G,7,0),"")</f>
        <v>436</v>
      </c>
      <c r="I5" s="209">
        <f>IFERROR(VLOOKUP($A5,'Прайс-лист общий'!$A:H,8,0),"")</f>
        <v>397</v>
      </c>
      <c r="J5" s="209">
        <f>IFERROR(VLOOKUP($A5,'Прайс-лист общий'!$A:I,9,0),"")</f>
        <v>345</v>
      </c>
      <c r="K5" s="222">
        <f>IFERROR(VLOOKUP(A5,'Прайс-лист общий'!A:J,10,0),"")</f>
        <v>0</v>
      </c>
      <c r="L5" s="216"/>
      <c r="M5" s="212">
        <f t="shared" si="0"/>
        <v>0</v>
      </c>
      <c r="N5" s="185">
        <f>IFERROR(VLOOKUP($A5,'Прайс-лист общий'!$A:K,11,0),"")</f>
        <v>50</v>
      </c>
      <c r="O5" s="186" t="str">
        <f>IFERROR(VLOOKUP($A5,'Прайс-лист общий'!$A:L,12,0),"")</f>
        <v>198*90*22</v>
      </c>
      <c r="P5" s="186">
        <f>IFERROR(VLOOKUP($A5,'Прайс-лист общий'!$A:M,13,0),"")</f>
        <v>0.46</v>
      </c>
      <c r="Q5" s="186" t="str">
        <f>IFERROR(VLOOKUP($A5,'Прайс-лист общий'!$A:O,14,0),"")</f>
        <v>470*410*125</v>
      </c>
      <c r="R5" s="186">
        <f>IFERROR(VLOOKUP($A5,'Прайс-лист общий'!$A:O,15,0),"")</f>
        <v>21</v>
      </c>
    </row>
    <row r="6" spans="1:18" s="208" customFormat="1" ht="15" customHeight="1">
      <c r="A6" s="205" t="s">
        <v>4163</v>
      </c>
      <c r="B6" s="206"/>
      <c r="C6" s="182" t="str">
        <f>HYPERLINK(VLOOKUP(A6,Фото!C:D,2,0),VLOOKUP(A6,'Прайс-лист общий'!A:B,2,0))</f>
        <v>Защелка сантехническая магнитная РЕНЦ с пластиковой ответной планкой, черный никель</v>
      </c>
      <c r="D6" s="183">
        <f>IFERROR(VLOOKUP($A6,'Прайс-лист общий'!A:C,3,0),"")</f>
        <v>4</v>
      </c>
      <c r="E6" s="184">
        <f>IFERROR(VLOOKUP($A6,'Прайс-лист общий'!$A:D,4,0),"")</f>
        <v>0</v>
      </c>
      <c r="F6" s="209">
        <f>IFERROR(VLOOKUP($A6,'Прайс-лист общий'!$A:E,5,0),"")</f>
        <v>794</v>
      </c>
      <c r="G6" s="209">
        <f>IFERROR(VLOOKUP($A6,'Прайс-лист общий'!$A:F,6,0),"")</f>
        <v>480</v>
      </c>
      <c r="H6" s="209">
        <f>IFERROR(VLOOKUP($A6,'Прайс-лист общий'!$A:G,7,0),"")</f>
        <v>436</v>
      </c>
      <c r="I6" s="209">
        <f>IFERROR(VLOOKUP($A6,'Прайс-лист общий'!$A:H,8,0),"")</f>
        <v>397</v>
      </c>
      <c r="J6" s="209">
        <f>IFERROR(VLOOKUP($A6,'Прайс-лист общий'!$A:I,9,0),"")</f>
        <v>345</v>
      </c>
      <c r="K6" s="222">
        <f>IFERROR(VLOOKUP(A6,'Прайс-лист общий'!A:J,10,0),"")</f>
        <v>337</v>
      </c>
      <c r="L6" s="216"/>
      <c r="M6" s="212">
        <f t="shared" si="0"/>
        <v>0</v>
      </c>
      <c r="N6" s="185">
        <f>IFERROR(VLOOKUP($A6,'Прайс-лист общий'!$A:K,11,0),"")</f>
        <v>50</v>
      </c>
      <c r="O6" s="186" t="str">
        <f>IFERROR(VLOOKUP($A6,'Прайс-лист общий'!$A:L,12,0),"")</f>
        <v>198*90*22</v>
      </c>
      <c r="P6" s="186">
        <f>IFERROR(VLOOKUP($A6,'Прайс-лист общий'!$A:M,13,0),"")</f>
        <v>0.46</v>
      </c>
      <c r="Q6" s="186" t="str">
        <f>IFERROR(VLOOKUP($A6,'Прайс-лист общий'!$A:O,14,0),"")</f>
        <v>470*410*125</v>
      </c>
      <c r="R6" s="186">
        <f>IFERROR(VLOOKUP($A6,'Прайс-лист общий'!$A:O,15,0),"")</f>
        <v>21</v>
      </c>
    </row>
    <row r="7" spans="1:18" s="208" customFormat="1" ht="15" customHeight="1">
      <c r="A7" s="205" t="s">
        <v>925</v>
      </c>
      <c r="B7" s="206"/>
      <c r="C7" s="182" t="str">
        <f>HYPERLINK(VLOOKUP(A7,Фото!C:D,2,0),VLOOKUP(A7,'Прайс-лист общий'!A:B,2,0))</f>
        <v>Защелка сантехническая магнитная РЕНЦ с пластиковой ответной планкой, хром блестящий</v>
      </c>
      <c r="D7" s="183">
        <f>IFERROR(VLOOKUP($A7,'Прайс-лист общий'!A:C,3,0),"")</f>
        <v>4</v>
      </c>
      <c r="E7" s="184">
        <f>IFERROR(VLOOKUP($A7,'Прайс-лист общий'!$A:D,4,0),"")</f>
        <v>0</v>
      </c>
      <c r="F7" s="209">
        <f>IFERROR(VLOOKUP($A7,'Прайс-лист общий'!$A:E,5,0),"")</f>
        <v>794</v>
      </c>
      <c r="G7" s="209">
        <f>IFERROR(VLOOKUP($A7,'Прайс-лист общий'!$A:F,6,0),"")</f>
        <v>480</v>
      </c>
      <c r="H7" s="209">
        <f>IFERROR(VLOOKUP($A7,'Прайс-лист общий'!$A:G,7,0),"")</f>
        <v>436</v>
      </c>
      <c r="I7" s="209">
        <f>IFERROR(VLOOKUP($A7,'Прайс-лист общий'!$A:H,8,0),"")</f>
        <v>397</v>
      </c>
      <c r="J7" s="209">
        <f>IFERROR(VLOOKUP($A7,'Прайс-лист общий'!$A:I,9,0),"")</f>
        <v>345</v>
      </c>
      <c r="K7" s="222">
        <f>IFERROR(VLOOKUP(A7,'Прайс-лист общий'!A:J,10,0),"")</f>
        <v>0</v>
      </c>
      <c r="L7" s="216"/>
      <c r="M7" s="212">
        <f t="shared" si="0"/>
        <v>0</v>
      </c>
      <c r="N7" s="185">
        <f>IFERROR(VLOOKUP($A7,'Прайс-лист общий'!$A:K,11,0),"")</f>
        <v>50</v>
      </c>
      <c r="O7" s="186" t="str">
        <f>IFERROR(VLOOKUP($A7,'Прайс-лист общий'!$A:L,12,0),"")</f>
        <v>198*90*22</v>
      </c>
      <c r="P7" s="186">
        <f>IFERROR(VLOOKUP($A7,'Прайс-лист общий'!$A:M,13,0),"")</f>
        <v>0.46</v>
      </c>
      <c r="Q7" s="186" t="str">
        <f>IFERROR(VLOOKUP($A7,'Прайс-лист общий'!$A:O,14,0),"")</f>
        <v>470*410*125</v>
      </c>
      <c r="R7" s="186">
        <f>IFERROR(VLOOKUP($A7,'Прайс-лист общий'!$A:O,15,0),"")</f>
        <v>21</v>
      </c>
    </row>
    <row r="8" spans="1:18" s="208" customFormat="1" ht="15" customHeight="1">
      <c r="A8" s="205" t="s">
        <v>1929</v>
      </c>
      <c r="B8" s="206"/>
      <c r="C8" s="182" t="str">
        <f>HYPERLINK(VLOOKUP(A8,Фото!C:D,2,0),VLOOKUP(A8,'Прайс-лист общий'!A:B,2,0))</f>
        <v>Защелка сантехническая магнитная РЕНЦ с пластиковой ответной планкой, матовый черный никель</v>
      </c>
      <c r="D8" s="183">
        <f>IFERROR(VLOOKUP($A8,'Прайс-лист общий'!A:C,3,0),"")</f>
        <v>4</v>
      </c>
      <c r="E8" s="184">
        <f>IFERROR(VLOOKUP($A8,'Прайс-лист общий'!$A:D,4,0),"")</f>
        <v>0</v>
      </c>
      <c r="F8" s="209">
        <f>IFERROR(VLOOKUP($A8,'Прайс-лист общий'!$A:E,5,0),"")</f>
        <v>794</v>
      </c>
      <c r="G8" s="209">
        <f>IFERROR(VLOOKUP($A8,'Прайс-лист общий'!$A:F,6,0),"")</f>
        <v>480</v>
      </c>
      <c r="H8" s="209">
        <f>IFERROR(VLOOKUP($A8,'Прайс-лист общий'!$A:G,7,0),"")</f>
        <v>436</v>
      </c>
      <c r="I8" s="209">
        <f>IFERROR(VLOOKUP($A8,'Прайс-лист общий'!$A:H,8,0),"")</f>
        <v>397</v>
      </c>
      <c r="J8" s="209">
        <f>IFERROR(VLOOKUP($A8,'Прайс-лист общий'!$A:I,9,0),"")</f>
        <v>345</v>
      </c>
      <c r="K8" s="222">
        <f>IFERROR(VLOOKUP(A8,'Прайс-лист общий'!A:J,10,0),"")</f>
        <v>0</v>
      </c>
      <c r="L8" s="216"/>
      <c r="M8" s="212">
        <f t="shared" si="0"/>
        <v>0</v>
      </c>
      <c r="N8" s="185">
        <f>IFERROR(VLOOKUP($A8,'Прайс-лист общий'!$A:K,11,0),"")</f>
        <v>50</v>
      </c>
      <c r="O8" s="186" t="str">
        <f>IFERROR(VLOOKUP($A8,'Прайс-лист общий'!$A:L,12,0),"")</f>
        <v>198*90*22</v>
      </c>
      <c r="P8" s="186">
        <f>IFERROR(VLOOKUP($A8,'Прайс-лист общий'!$A:M,13,0),"")</f>
        <v>0.46</v>
      </c>
      <c r="Q8" s="186" t="str">
        <f>IFERROR(VLOOKUP($A8,'Прайс-лист общий'!$A:O,14,0),"")</f>
        <v>470*410*125</v>
      </c>
      <c r="R8" s="186">
        <f>IFERROR(VLOOKUP($A8,'Прайс-лист общий'!$A:O,15,0),"")</f>
        <v>21</v>
      </c>
    </row>
    <row r="9" spans="1:18" s="208" customFormat="1" ht="15" customHeight="1">
      <c r="A9" s="205" t="s">
        <v>3157</v>
      </c>
      <c r="B9" s="206"/>
      <c r="C9" s="182" t="str">
        <f>HYPERLINK(VLOOKUP(A9,Фото!C:D,2,0),VLOOKUP(A9,'Прайс-лист общий'!A:B,2,0))</f>
        <v>Защелка сантехническая магнитная РЕНЦ с пластиковой ответной планкой, никель супер матовый</v>
      </c>
      <c r="D9" s="183">
        <f>IFERROR(VLOOKUP($A9,'Прайс-лист общий'!A:C,3,0),"")</f>
        <v>4</v>
      </c>
      <c r="E9" s="184">
        <f>IFERROR(VLOOKUP($A9,'Прайс-лист общий'!$A:D,4,0),"")</f>
        <v>0</v>
      </c>
      <c r="F9" s="209">
        <f>IFERROR(VLOOKUP($A9,'Прайс-лист общий'!$A:E,5,0),"")</f>
        <v>794</v>
      </c>
      <c r="G9" s="209">
        <f>IFERROR(VLOOKUP($A9,'Прайс-лист общий'!$A:F,6,0),"")</f>
        <v>480</v>
      </c>
      <c r="H9" s="209">
        <f>IFERROR(VLOOKUP($A9,'Прайс-лист общий'!$A:G,7,0),"")</f>
        <v>436</v>
      </c>
      <c r="I9" s="209">
        <f>IFERROR(VLOOKUP($A9,'Прайс-лист общий'!$A:H,8,0),"")</f>
        <v>397</v>
      </c>
      <c r="J9" s="209">
        <f>IFERROR(VLOOKUP($A9,'Прайс-лист общий'!$A:I,9,0),"")</f>
        <v>345</v>
      </c>
      <c r="K9" s="222">
        <f>IFERROR(VLOOKUP(A9,'Прайс-лист общий'!A:J,10,0),"")</f>
        <v>0</v>
      </c>
      <c r="L9" s="216"/>
      <c r="M9" s="212">
        <f t="shared" si="0"/>
        <v>0</v>
      </c>
      <c r="N9" s="185">
        <f>IFERROR(VLOOKUP($A9,'Прайс-лист общий'!$A:K,11,0),"")</f>
        <v>50</v>
      </c>
      <c r="O9" s="186" t="str">
        <f>IFERROR(VLOOKUP($A9,'Прайс-лист общий'!$A:L,12,0),"")</f>
        <v>198*90*22</v>
      </c>
      <c r="P9" s="186">
        <f>IFERROR(VLOOKUP($A9,'Прайс-лист общий'!$A:M,13,0),"")</f>
        <v>0.46</v>
      </c>
      <c r="Q9" s="186" t="str">
        <f>IFERROR(VLOOKUP($A9,'Прайс-лист общий'!$A:O,14,0),"")</f>
        <v>470*410*125</v>
      </c>
      <c r="R9" s="186">
        <f>IFERROR(VLOOKUP($A9,'Прайс-лист общий'!$A:O,15,0),"")</f>
        <v>21</v>
      </c>
    </row>
    <row r="10" spans="1:18" s="208" customFormat="1" ht="15" customHeight="1">
      <c r="A10" s="205" t="s">
        <v>1875</v>
      </c>
      <c r="B10" s="206"/>
      <c r="C10" s="182" t="str">
        <f>HYPERLINK(VLOOKUP(A10,Фото!C:D,2,0),VLOOKUP(A10,'Прайс-лист общий'!A:B,2,0))</f>
        <v>Защелка сантехническая магнитная РЕНЦ с пластиковой ответной планкой, никель матовый</v>
      </c>
      <c r="D10" s="183">
        <f>IFERROR(VLOOKUP($A10,'Прайс-лист общий'!A:C,3,0),"")</f>
        <v>4</v>
      </c>
      <c r="E10" s="184">
        <f>IFERROR(VLOOKUP($A10,'Прайс-лист общий'!$A:D,4,0),"")</f>
        <v>0</v>
      </c>
      <c r="F10" s="209">
        <f>IFERROR(VLOOKUP($A10,'Прайс-лист общий'!$A:E,5,0),"")</f>
        <v>794</v>
      </c>
      <c r="G10" s="209">
        <f>IFERROR(VLOOKUP($A10,'Прайс-лист общий'!$A:F,6,0),"")</f>
        <v>480</v>
      </c>
      <c r="H10" s="209">
        <f>IFERROR(VLOOKUP($A10,'Прайс-лист общий'!$A:G,7,0),"")</f>
        <v>436</v>
      </c>
      <c r="I10" s="209">
        <f>IFERROR(VLOOKUP($A10,'Прайс-лист общий'!$A:H,8,0),"")</f>
        <v>397</v>
      </c>
      <c r="J10" s="209">
        <f>IFERROR(VLOOKUP($A10,'Прайс-лист общий'!$A:I,9,0),"")</f>
        <v>345</v>
      </c>
      <c r="K10" s="222">
        <f>IFERROR(VLOOKUP(A10,'Прайс-лист общий'!A:J,10,0),"")</f>
        <v>0</v>
      </c>
      <c r="L10" s="216"/>
      <c r="M10" s="212">
        <f t="shared" si="0"/>
        <v>0</v>
      </c>
      <c r="N10" s="185">
        <f>IFERROR(VLOOKUP($A10,'Прайс-лист общий'!$A:K,11,0),"")</f>
        <v>50</v>
      </c>
      <c r="O10" s="186" t="str">
        <f>IFERROR(VLOOKUP($A10,'Прайс-лист общий'!$A:L,12,0),"")</f>
        <v>198*90*22</v>
      </c>
      <c r="P10" s="186">
        <f>IFERROR(VLOOKUP($A10,'Прайс-лист общий'!$A:M,13,0),"")</f>
        <v>0.46</v>
      </c>
      <c r="Q10" s="186" t="str">
        <f>IFERROR(VLOOKUP($A10,'Прайс-лист общий'!$A:O,14,0),"")</f>
        <v>470*410*125</v>
      </c>
      <c r="R10" s="186">
        <f>IFERROR(VLOOKUP($A10,'Прайс-лист общий'!$A:O,15,0),"")</f>
        <v>21</v>
      </c>
    </row>
    <row r="11" spans="1:18" s="208" customFormat="1" ht="15" customHeight="1">
      <c r="A11" s="205" t="s">
        <v>4606</v>
      </c>
      <c r="B11" s="206"/>
      <c r="C11" s="182" t="str">
        <f>HYPERLINK(VLOOKUP(A11,Фото!C:D,2,0),VLOOKUP(A11,'Прайс-лист общий'!A:B,2,0))</f>
        <v>Защелка сантехническая магнитная РЕНЦ с пластиковой ответной планкой, супер сатин хром</v>
      </c>
      <c r="D11" s="183">
        <f>IFERROR(VLOOKUP($A11,'Прайс-лист общий'!A:C,3,0),"")</f>
        <v>4</v>
      </c>
      <c r="E11" s="184">
        <f>IFERROR(VLOOKUP($A11,'Прайс-лист общий'!$A:D,4,0),"")</f>
        <v>0</v>
      </c>
      <c r="F11" s="209">
        <f>IFERROR(VLOOKUP($A11,'Прайс-лист общий'!$A:E,5,0),"")</f>
        <v>794</v>
      </c>
      <c r="G11" s="209">
        <f>IFERROR(VLOOKUP($A11,'Прайс-лист общий'!$A:F,6,0),"")</f>
        <v>480</v>
      </c>
      <c r="H11" s="209">
        <f>IFERROR(VLOOKUP($A11,'Прайс-лист общий'!$A:G,7,0),"")</f>
        <v>436</v>
      </c>
      <c r="I11" s="209">
        <f>IFERROR(VLOOKUP($A11,'Прайс-лист общий'!$A:H,8,0),"")</f>
        <v>397</v>
      </c>
      <c r="J11" s="209">
        <f>IFERROR(VLOOKUP($A11,'Прайс-лист общий'!$A:I,9,0),"")</f>
        <v>345</v>
      </c>
      <c r="K11" s="222">
        <f>IFERROR(VLOOKUP(A11,'Прайс-лист общий'!A:J,10,0),"")</f>
        <v>0</v>
      </c>
      <c r="L11" s="216"/>
      <c r="M11" s="212">
        <f t="shared" si="0"/>
        <v>0</v>
      </c>
      <c r="N11" s="185">
        <f>IFERROR(VLOOKUP($A11,'Прайс-лист общий'!$A:K,11,0),"")</f>
        <v>50</v>
      </c>
      <c r="O11" s="186" t="str">
        <f>IFERROR(VLOOKUP($A11,'Прайс-лист общий'!$A:L,12,0),"")</f>
        <v>198*90*22</v>
      </c>
      <c r="P11" s="186">
        <f>IFERROR(VLOOKUP($A11,'Прайс-лист общий'!$A:M,13,0),"")</f>
        <v>0.46</v>
      </c>
      <c r="Q11" s="186" t="str">
        <f>IFERROR(VLOOKUP($A11,'Прайс-лист общий'!$A:O,14,0),"")</f>
        <v>470*410*125</v>
      </c>
      <c r="R11" s="186">
        <f>IFERROR(VLOOKUP($A11,'Прайс-лист общий'!$A:O,15,0),"")</f>
        <v>21</v>
      </c>
    </row>
    <row r="12" spans="1:18" s="208" customFormat="1" ht="15" customHeight="1">
      <c r="A12" s="205" t="s">
        <v>4607</v>
      </c>
      <c r="B12" s="206"/>
      <c r="C12" s="182" t="str">
        <f>HYPERLINK(VLOOKUP(A12,Фото!C:D,2,0),VLOOKUP(A12,'Прайс-лист общий'!A:B,2,0))</f>
        <v>Защелка сантехническая магнитная РЕНЦ с пластиковой ответной планкой, золото матовое сатинированное</v>
      </c>
      <c r="D12" s="183">
        <f>IFERROR(VLOOKUP($A12,'Прайс-лист общий'!A:C,3,0),"")</f>
        <v>4</v>
      </c>
      <c r="E12" s="184">
        <f>IFERROR(VLOOKUP($A12,'Прайс-лист общий'!$A:D,4,0),"")</f>
        <v>0</v>
      </c>
      <c r="F12" s="209">
        <f>IFERROR(VLOOKUP($A12,'Прайс-лист общий'!$A:E,5,0),"")</f>
        <v>794</v>
      </c>
      <c r="G12" s="209">
        <f>IFERROR(VLOOKUP($A12,'Прайс-лист общий'!$A:F,6,0),"")</f>
        <v>480</v>
      </c>
      <c r="H12" s="209">
        <f>IFERROR(VLOOKUP($A12,'Прайс-лист общий'!$A:G,7,0),"")</f>
        <v>436</v>
      </c>
      <c r="I12" s="209">
        <f>IFERROR(VLOOKUP($A12,'Прайс-лист общий'!$A:H,8,0),"")</f>
        <v>397</v>
      </c>
      <c r="J12" s="209">
        <f>IFERROR(VLOOKUP($A12,'Прайс-лист общий'!$A:I,9,0),"")</f>
        <v>345</v>
      </c>
      <c r="K12" s="222">
        <f>IFERROR(VLOOKUP(A12,'Прайс-лист общий'!A:J,10,0),"")</f>
        <v>0</v>
      </c>
      <c r="L12" s="216"/>
      <c r="M12" s="212">
        <f t="shared" si="0"/>
        <v>0</v>
      </c>
      <c r="N12" s="185">
        <f>IFERROR(VLOOKUP($A12,'Прайс-лист общий'!$A:K,11,0),"")</f>
        <v>50</v>
      </c>
      <c r="O12" s="186" t="str">
        <f>IFERROR(VLOOKUP($A12,'Прайс-лист общий'!$A:L,12,0),"")</f>
        <v>198*90*22</v>
      </c>
      <c r="P12" s="186">
        <f>IFERROR(VLOOKUP($A12,'Прайс-лист общий'!$A:M,13,0),"")</f>
        <v>0.46</v>
      </c>
      <c r="Q12" s="186" t="str">
        <f>IFERROR(VLOOKUP($A12,'Прайс-лист общий'!$A:O,14,0),"")</f>
        <v>470*410*125</v>
      </c>
      <c r="R12" s="186">
        <f>IFERROR(VLOOKUP($A12,'Прайс-лист общий'!$A:O,15,0),"")</f>
        <v>21</v>
      </c>
    </row>
    <row r="13" spans="1:18" s="208" customFormat="1" ht="15" customHeight="1">
      <c r="A13" s="193" t="s">
        <v>1371</v>
      </c>
      <c r="B13" s="195"/>
      <c r="C13" s="187" t="str">
        <f>HYPERLINK(VLOOKUP(A13,Фото!C:D,2,0),VLOOKUP(A13,'Прайс-лист общий'!A:B,2,0))</f>
        <v>Защелка сантехническая магнитная РЕНЦ с пластиковой ответной планкой, белый</v>
      </c>
      <c r="D13" s="188">
        <f>IFERROR(VLOOKUP($A13,'Прайс-лист общий'!A:C,3,0),"")</f>
        <v>4</v>
      </c>
      <c r="E13" s="189">
        <f>IFERROR(VLOOKUP($A13,'Прайс-лист общий'!$A:D,4,0),"")</f>
        <v>0</v>
      </c>
      <c r="F13" s="210">
        <f>IFERROR(VLOOKUP($A13,'Прайс-лист общий'!$A:E,5,0),"")</f>
        <v>794</v>
      </c>
      <c r="G13" s="210">
        <f>IFERROR(VLOOKUP($A13,'Прайс-лист общий'!$A:F,6,0),"")</f>
        <v>480</v>
      </c>
      <c r="H13" s="210">
        <f>IFERROR(VLOOKUP($A13,'Прайс-лист общий'!$A:G,7,0),"")</f>
        <v>436</v>
      </c>
      <c r="I13" s="210">
        <f>IFERROR(VLOOKUP($A13,'Прайс-лист общий'!$A:H,8,0),"")</f>
        <v>397</v>
      </c>
      <c r="J13" s="210">
        <f>IFERROR(VLOOKUP($A13,'Прайс-лист общий'!$A:I,9,0),"")</f>
        <v>345</v>
      </c>
      <c r="K13" s="220">
        <f>IFERROR(VLOOKUP(A13,'Прайс-лист общий'!A:J,10,0),"")</f>
        <v>0</v>
      </c>
      <c r="L13" s="217"/>
      <c r="M13" s="213">
        <f t="shared" si="0"/>
        <v>0</v>
      </c>
      <c r="N13" s="190">
        <f>IFERROR(VLOOKUP($A13,'Прайс-лист общий'!$A:K,11,0),"")</f>
        <v>50</v>
      </c>
      <c r="O13" s="191" t="str">
        <f>IFERROR(VLOOKUP($A13,'Прайс-лист общий'!$A:L,12,0),"")</f>
        <v>198*90*22</v>
      </c>
      <c r="P13" s="191">
        <f>IFERROR(VLOOKUP($A13,'Прайс-лист общий'!$A:M,13,0),"")</f>
        <v>0.46</v>
      </c>
      <c r="Q13" s="191" t="str">
        <f>IFERROR(VLOOKUP($A13,'Прайс-лист общий'!$A:O,14,0),"")</f>
        <v>470*410*125</v>
      </c>
      <c r="R13" s="191">
        <f>IFERROR(VLOOKUP($A13,'Прайс-лист общий'!$A:O,15,0),"")</f>
        <v>21</v>
      </c>
    </row>
    <row r="14" spans="1:18" s="208" customFormat="1" ht="21" customHeight="1">
      <c r="A14" s="192" t="s">
        <v>920</v>
      </c>
      <c r="B14" s="194"/>
      <c r="C14" s="177" t="str">
        <f>HYPERLINK(VLOOKUP(A14,Фото!C:D,2,0),VLOOKUP(A14,'Прайс-лист общий'!A:B,2,0))</f>
        <v>Защелка сантехническая магнитная РЕНЦ, хром блестящий</v>
      </c>
      <c r="D14" s="178">
        <f>IFERROR(VLOOKUP($A14,'Прайс-лист общий'!A:C,3,0),"")</f>
        <v>4</v>
      </c>
      <c r="E14" s="179">
        <f>IFERROR(VLOOKUP($A14,'Прайс-лист общий'!$A:D,4,0),"")</f>
        <v>0</v>
      </c>
      <c r="F14" s="211">
        <f>IFERROR(VLOOKUP($A14,'Прайс-лист общий'!$A:E,5,0),"")</f>
        <v>794</v>
      </c>
      <c r="G14" s="211">
        <f>IFERROR(VLOOKUP($A14,'Прайс-лист общий'!$A:F,6,0),"")</f>
        <v>480</v>
      </c>
      <c r="H14" s="211">
        <f>IFERROR(VLOOKUP($A14,'Прайс-лист общий'!$A:G,7,0),"")</f>
        <v>436</v>
      </c>
      <c r="I14" s="211">
        <f>IFERROR(VLOOKUP($A14,'Прайс-лист общий'!$A:H,8,0),"")</f>
        <v>397</v>
      </c>
      <c r="J14" s="211">
        <f>IFERROR(VLOOKUP($A14,'Прайс-лист общий'!$A:I,9,0),"")</f>
        <v>345</v>
      </c>
      <c r="K14" s="221">
        <f>IFERROR(VLOOKUP(A14,'Прайс-лист общий'!A:J,10,0),"")</f>
        <v>168</v>
      </c>
      <c r="L14" s="215"/>
      <c r="M14" s="214">
        <f t="shared" si="0"/>
        <v>0</v>
      </c>
      <c r="N14" s="180">
        <f>IFERROR(VLOOKUP($A14,'Прайс-лист общий'!$A:K,11,0),"")</f>
        <v>50</v>
      </c>
      <c r="O14" s="181" t="str">
        <f>IFERROR(VLOOKUP($A14,'Прайс-лист общий'!$A:L,12,0),"")</f>
        <v>198*90*22</v>
      </c>
      <c r="P14" s="181">
        <f>IFERROR(VLOOKUP($A14,'Прайс-лист общий'!$A:M,13,0),"")</f>
        <v>0.46</v>
      </c>
      <c r="Q14" s="181" t="str">
        <f>IFERROR(VLOOKUP($A14,'Прайс-лист общий'!$A:O,14,0),"")</f>
        <v>470*410*125</v>
      </c>
      <c r="R14" s="181">
        <f>IFERROR(VLOOKUP($A14,'Прайс-лист общий'!$A:O,15,0),"")</f>
        <v>21</v>
      </c>
    </row>
    <row r="15" spans="1:18" s="208" customFormat="1" ht="21" customHeight="1">
      <c r="A15" s="193" t="s">
        <v>922</v>
      </c>
      <c r="B15" s="195"/>
      <c r="C15" s="187" t="str">
        <f>HYPERLINK(VLOOKUP(A15,Фото!C:D,2,0),VLOOKUP(A15,'Прайс-лист общий'!A:B,2,0))</f>
        <v>Защелка сантехническая магнитная РЕНЦ, белый</v>
      </c>
      <c r="D15" s="188">
        <f>IFERROR(VLOOKUP($A15,'Прайс-лист общий'!A:C,3,0),"")</f>
        <v>4</v>
      </c>
      <c r="E15" s="189">
        <f>IFERROR(VLOOKUP($A15,'Прайс-лист общий'!$A:D,4,0),"")</f>
        <v>0</v>
      </c>
      <c r="F15" s="210">
        <f>IFERROR(VLOOKUP($A15,'Прайс-лист общий'!$A:E,5,0),"")</f>
        <v>794</v>
      </c>
      <c r="G15" s="210">
        <f>IFERROR(VLOOKUP($A15,'Прайс-лист общий'!$A:F,6,0),"")</f>
        <v>480</v>
      </c>
      <c r="H15" s="210">
        <f>IFERROR(VLOOKUP($A15,'Прайс-лист общий'!$A:G,7,0),"")</f>
        <v>436</v>
      </c>
      <c r="I15" s="210">
        <f>IFERROR(VLOOKUP($A15,'Прайс-лист общий'!$A:H,8,0),"")</f>
        <v>397</v>
      </c>
      <c r="J15" s="210">
        <f>IFERROR(VLOOKUP($A15,'Прайс-лист общий'!$A:I,9,0),"")</f>
        <v>345</v>
      </c>
      <c r="K15" s="220">
        <f>IFERROR(VLOOKUP(A15,'Прайс-лист общий'!A:J,10,0),"")</f>
        <v>165</v>
      </c>
      <c r="L15" s="217"/>
      <c r="M15" s="213">
        <f t="shared" si="0"/>
        <v>0</v>
      </c>
      <c r="N15" s="190">
        <f>IFERROR(VLOOKUP($A15,'Прайс-лист общий'!$A:K,11,0),"")</f>
        <v>50</v>
      </c>
      <c r="O15" s="191" t="str">
        <f>IFERROR(VLOOKUP($A15,'Прайс-лист общий'!$A:L,12,0),"")</f>
        <v>198*90*22</v>
      </c>
      <c r="P15" s="191">
        <f>IFERROR(VLOOKUP($A15,'Прайс-лист общий'!$A:M,13,0),"")</f>
        <v>0.46</v>
      </c>
      <c r="Q15" s="191" t="str">
        <f>IFERROR(VLOOKUP($A15,'Прайс-лист общий'!$A:O,14,0),"")</f>
        <v>470*410*125</v>
      </c>
      <c r="R15" s="191">
        <f>IFERROR(VLOOKUP($A15,'Прайс-лист общий'!$A:O,15,0),"")</f>
        <v>21</v>
      </c>
    </row>
    <row r="16" spans="1:18" s="2" customFormat="1" ht="18" customHeight="1">
      <c r="A16" s="202" t="s">
        <v>5065</v>
      </c>
      <c r="B16" s="196"/>
      <c r="C16" s="233"/>
      <c r="D16" s="198"/>
      <c r="E16" s="199"/>
      <c r="F16" s="200"/>
      <c r="G16" s="200"/>
      <c r="H16" s="200"/>
      <c r="I16" s="200"/>
      <c r="J16" s="200"/>
      <c r="K16" s="200"/>
      <c r="L16" s="200"/>
      <c r="M16" s="200"/>
      <c r="N16" s="201"/>
      <c r="O16" s="196"/>
      <c r="P16" s="196"/>
      <c r="Q16" s="196"/>
      <c r="R16" s="196"/>
    </row>
    <row r="17" spans="1:18" s="208" customFormat="1" ht="15" customHeight="1">
      <c r="A17" s="223" t="s">
        <v>5066</v>
      </c>
      <c r="B17"/>
      <c r="C17" s="224" t="str">
        <f>HYPERLINK(VLOOKUP(A17,Фото!C:D,2,0),VLOOKUP(A17,'Прайс-лист общий'!A:B,2,0))</f>
        <v>Защелка сантехническая магнитная TIXX с пластиковой ответной планкой, черный</v>
      </c>
      <c r="D17" s="225">
        <f>IFERROR(VLOOKUP($A17,'Прайс-лист общий'!A:C,3,0),"")</f>
        <v>4</v>
      </c>
      <c r="E17" s="226" t="str">
        <f>IFERROR(VLOOKUP($A17,'Прайс-лист общий'!$A:D,4,0),"")</f>
        <v>Новинка</v>
      </c>
      <c r="F17" s="227">
        <f>IFERROR(VLOOKUP($A17,'Прайс-лист общий'!$A:E,5,0),"")</f>
        <v>412</v>
      </c>
      <c r="G17" s="227">
        <f>IFERROR(VLOOKUP($A17,'Прайс-лист общий'!$A:F,6,0),"")</f>
        <v>260</v>
      </c>
      <c r="H17" s="227">
        <f>IFERROR(VLOOKUP($A17,'Прайс-лист общий'!$A:G,7,0),"")</f>
        <v>243</v>
      </c>
      <c r="I17" s="227">
        <f>IFERROR(VLOOKUP($A17,'Прайс-лист общий'!$A:H,8,0),"")</f>
        <v>227</v>
      </c>
      <c r="J17" s="227">
        <f>IFERROR(VLOOKUP($A17,'Прайс-лист общий'!$A:I,9,0),"")</f>
        <v>206</v>
      </c>
      <c r="K17" s="228">
        <f>IFERROR(VLOOKUP(A17,'Прайс-лист общий'!A:J,10,0),"")</f>
        <v>0</v>
      </c>
      <c r="L17" s="229"/>
      <c r="M17" s="230">
        <f t="shared" ref="M17:M19" si="1">IF(K17&lt;&gt;$K$1,K17*L17,IF($J$1=$G$2,G17*L17,IF($J$1=$H$2,H17*L17,IF($J$1=$I$2,I17*L17,IF($J$1=$J$2,J17*L17,"Выберите колонку")))))</f>
        <v>0</v>
      </c>
      <c r="N17" s="231">
        <f>IFERROR(VLOOKUP($A17,'Прайс-лист общий'!$A:K,11,0),"")</f>
        <v>50</v>
      </c>
      <c r="O17" s="232" t="str">
        <f>IFERROR(VLOOKUP($A17,'Прайс-лист общий'!$A:L,12,0),"")</f>
        <v>210*90*20</v>
      </c>
      <c r="P17" s="232">
        <f>IFERROR(VLOOKUP($A17,'Прайс-лист общий'!$A:M,13,0),"")</f>
        <v>0.38</v>
      </c>
      <c r="Q17" s="232" t="str">
        <f>IFERROR(VLOOKUP($A17,'Прайс-лист общий'!$A:O,14,0),"")</f>
        <v>530*410*125</v>
      </c>
      <c r="R17" s="232">
        <f>IFERROR(VLOOKUP($A17,'Прайс-лист общий'!$A:O,15,0),"")</f>
        <v>19.399999999999999</v>
      </c>
    </row>
    <row r="18" spans="1:18" s="208" customFormat="1" ht="15" customHeight="1">
      <c r="A18" s="205" t="s">
        <v>5067</v>
      </c>
      <c r="B18" s="206"/>
      <c r="C18" s="182" t="str">
        <f>HYPERLINK(VLOOKUP(A18,Фото!C:D,2,0),VLOOKUP(A18,'Прайс-лист общий'!A:B,2,0))</f>
        <v>Защелка сантехническая магнитная TIXX с пластиковой ответной планкой, никель супер матовый</v>
      </c>
      <c r="D18" s="183">
        <f>IFERROR(VLOOKUP($A18,'Прайс-лист общий'!A:C,3,0),"")</f>
        <v>0</v>
      </c>
      <c r="E18" s="184" t="str">
        <f>IFERROR(VLOOKUP($A18,'Прайс-лист общий'!$A:D,4,0),"")</f>
        <v>Новинка</v>
      </c>
      <c r="F18" s="209">
        <f>IFERROR(VLOOKUP($A18,'Прайс-лист общий'!$A:E,5,0),"")</f>
        <v>437</v>
      </c>
      <c r="G18" s="209">
        <f>IFERROR(VLOOKUP($A18,'Прайс-лист общий'!$A:F,6,0),"")</f>
        <v>275</v>
      </c>
      <c r="H18" s="209">
        <f>IFERROR(VLOOKUP($A18,'Прайс-лист общий'!$A:G,7,0),"")</f>
        <v>258</v>
      </c>
      <c r="I18" s="209">
        <f>IFERROR(VLOOKUP($A18,'Прайс-лист общий'!$A:H,8,0),"")</f>
        <v>240</v>
      </c>
      <c r="J18" s="209">
        <f>IFERROR(VLOOKUP($A18,'Прайс-лист общий'!$A:I,9,0),"")</f>
        <v>219</v>
      </c>
      <c r="K18" s="222">
        <f>IFERROR(VLOOKUP(A18,'Прайс-лист общий'!A:J,10,0),"")</f>
        <v>0</v>
      </c>
      <c r="L18" s="216"/>
      <c r="M18" s="212">
        <f t="shared" si="1"/>
        <v>0</v>
      </c>
      <c r="N18" s="185">
        <f>IFERROR(VLOOKUP($A18,'Прайс-лист общий'!$A:K,11,0),"")</f>
        <v>50</v>
      </c>
      <c r="O18" s="186" t="str">
        <f>IFERROR(VLOOKUP($A18,'Прайс-лист общий'!$A:L,12,0),"")</f>
        <v>210*90*20</v>
      </c>
      <c r="P18" s="186">
        <f>IFERROR(VLOOKUP($A18,'Прайс-лист общий'!$A:M,13,0),"")</f>
        <v>0.38</v>
      </c>
      <c r="Q18" s="186" t="str">
        <f>IFERROR(VLOOKUP($A18,'Прайс-лист общий'!$A:O,14,0),"")</f>
        <v>530*410*125</v>
      </c>
      <c r="R18" s="186">
        <f>IFERROR(VLOOKUP($A18,'Прайс-лист общий'!$A:O,15,0),"")</f>
        <v>19.399999999999999</v>
      </c>
    </row>
    <row r="19" spans="1:18" s="208" customFormat="1" ht="15" customHeight="1">
      <c r="A19" s="193" t="s">
        <v>5068</v>
      </c>
      <c r="B19" s="195"/>
      <c r="C19" s="187" t="str">
        <f>HYPERLINK(VLOOKUP(A19,Фото!C:D,2,0),VLOOKUP(A19,'Прайс-лист общий'!A:B,2,0))</f>
        <v>Защелка сантехническая магнитная TIXX с пластиковой ответной планкой, золото матовое сатинированное</v>
      </c>
      <c r="D19" s="188">
        <f>IFERROR(VLOOKUP($A19,'Прайс-лист общий'!A:C,3,0),"")</f>
        <v>0</v>
      </c>
      <c r="E19" s="189" t="str">
        <f>IFERROR(VLOOKUP($A19,'Прайс-лист общий'!$A:D,4,0),"")</f>
        <v>Новинка</v>
      </c>
      <c r="F19" s="210">
        <f>IFERROR(VLOOKUP($A19,'Прайс-лист общий'!$A:E,5,0),"")</f>
        <v>455</v>
      </c>
      <c r="G19" s="210">
        <f>IFERROR(VLOOKUP($A19,'Прайс-лист общий'!$A:F,6,0),"")</f>
        <v>287</v>
      </c>
      <c r="H19" s="210">
        <f>IFERROR(VLOOKUP($A19,'Прайс-лист общий'!$A:G,7,0),"")</f>
        <v>268</v>
      </c>
      <c r="I19" s="210">
        <f>IFERROR(VLOOKUP($A19,'Прайс-лист общий'!$A:H,8,0),"")</f>
        <v>250</v>
      </c>
      <c r="J19" s="210">
        <f>IFERROR(VLOOKUP($A19,'Прайс-лист общий'!$A:I,9,0),"")</f>
        <v>228</v>
      </c>
      <c r="K19" s="220">
        <f>IFERROR(VLOOKUP(A19,'Прайс-лист общий'!A:J,10,0),"")</f>
        <v>0</v>
      </c>
      <c r="L19" s="217"/>
      <c r="M19" s="213">
        <f t="shared" si="1"/>
        <v>0</v>
      </c>
      <c r="N19" s="190">
        <f>IFERROR(VLOOKUP($A19,'Прайс-лист общий'!$A:K,11,0),"")</f>
        <v>50</v>
      </c>
      <c r="O19" s="191" t="str">
        <f>IFERROR(VLOOKUP($A19,'Прайс-лист общий'!$A:L,12,0),"")</f>
        <v>210*90*20</v>
      </c>
      <c r="P19" s="191">
        <f>IFERROR(VLOOKUP($A19,'Прайс-лист общий'!$A:M,13,0),"")</f>
        <v>0.38</v>
      </c>
      <c r="Q19" s="191" t="str">
        <f>IFERROR(VLOOKUP($A19,'Прайс-лист общий'!$A:O,14,0),"")</f>
        <v>530*410*125</v>
      </c>
      <c r="R19" s="191">
        <f>IFERROR(VLOOKUP($A19,'Прайс-лист общий'!$A:O,15,0),"")</f>
        <v>19.399999999999999</v>
      </c>
    </row>
    <row r="20" spans="1:18" s="2" customFormat="1" ht="18" customHeight="1">
      <c r="A20" s="202" t="s">
        <v>4980</v>
      </c>
      <c r="B20" s="196"/>
      <c r="C20" s="233"/>
      <c r="D20" s="198"/>
      <c r="E20" s="199"/>
      <c r="F20" s="200"/>
      <c r="G20" s="200"/>
      <c r="H20" s="200"/>
      <c r="I20" s="200"/>
      <c r="J20" s="200"/>
      <c r="K20" s="200"/>
      <c r="L20" s="200"/>
      <c r="M20" s="200"/>
      <c r="N20" s="201"/>
      <c r="O20" s="196"/>
      <c r="P20" s="196"/>
      <c r="Q20" s="196"/>
      <c r="R20" s="196"/>
    </row>
    <row r="21" spans="1:18" s="208" customFormat="1" ht="21" customHeight="1">
      <c r="A21" s="192" t="s">
        <v>4071</v>
      </c>
      <c r="B21" s="194"/>
      <c r="C21" s="177" t="str">
        <f>HYPERLINK(VLOOKUP(A21,Фото!C:D,2,0),VLOOKUP(A21,'Прайс-лист общий'!A:B,2,0))</f>
        <v>Защелка сантехническая магнитная с пластиковой ответной планкой, никель матовый</v>
      </c>
      <c r="D21" s="178">
        <f>IFERROR(VLOOKUP($A21,'Прайс-лист общий'!A:C,3,0),"")</f>
        <v>4</v>
      </c>
      <c r="E21" s="179">
        <f>IFERROR(VLOOKUP($A21,'Прайс-лист общий'!$A:D,4,0),"")</f>
        <v>0</v>
      </c>
      <c r="F21" s="292">
        <f>IFERROR(VLOOKUP($A21,'Прайс-лист общий'!$A:E,5,0),"")</f>
        <v>367</v>
      </c>
      <c r="G21" s="292">
        <f>IFERROR(VLOOKUP($A21,'Прайс-лист общий'!$A:F,6,0),"")</f>
        <v>221.45</v>
      </c>
      <c r="H21" s="292">
        <f>IFERROR(VLOOKUP($A21,'Прайс-лист общий'!$A:G,7,0),"")</f>
        <v>210.91</v>
      </c>
      <c r="I21" s="292">
        <f>IFERROR(VLOOKUP($A21,'Прайс-лист общий'!$A:H,8,0),"")</f>
        <v>200.86</v>
      </c>
      <c r="J21" s="292">
        <f>IFERROR(VLOOKUP($A21,'Прайс-лист общий'!$A:I,9,0),"")</f>
        <v>186.85</v>
      </c>
      <c r="K21" s="293">
        <f>IFERROR(VLOOKUP(A21,'Прайс-лист общий'!A:J,10,0),"")</f>
        <v>0</v>
      </c>
      <c r="L21" s="215"/>
      <c r="M21" s="296">
        <f>IF(K21&lt;&gt;'Ручки B2B'!$K$1,K21*L21,IF('Ручки B2B'!$J$1='Ручки B2B'!$G$2,G21*L21,IF('Ручки B2B'!$J$1='Ручки B2B'!$H$2,H21*L21,IF('Ручки B2B'!$J$1='Ручки B2B'!$I$2,I21*L21,IF('Ручки B2B'!$J$1='Ручки B2B'!$J$2,J21*L21,"Выберите колонку")))))</f>
        <v>0</v>
      </c>
      <c r="N21" s="180">
        <f>IFERROR(VLOOKUP($A21,'Прайс-лист общий'!$A:K,11,0),"")</f>
        <v>50</v>
      </c>
      <c r="O21" s="181" t="str">
        <f>IFERROR(VLOOKUP($A21,'Прайс-лист общий'!$A:L,12,0),"")</f>
        <v>210*90*20</v>
      </c>
      <c r="P21" s="181">
        <f>IFERROR(VLOOKUP($A21,'Прайс-лист общий'!$A:M,13,0),"")</f>
        <v>0.38</v>
      </c>
      <c r="Q21" s="181" t="str">
        <f>IFERROR(VLOOKUP($A21,'Прайс-лист общий'!$A:O,14,0),"")</f>
        <v>530*410*125</v>
      </c>
      <c r="R21" s="181">
        <f>IFERROR(VLOOKUP($A21,'Прайс-лист общий'!$A:O,15,0),"")</f>
        <v>19.399999999999999</v>
      </c>
    </row>
    <row r="22" spans="1:18" s="208" customFormat="1" ht="21" customHeight="1">
      <c r="A22" s="193" t="s">
        <v>4072</v>
      </c>
      <c r="B22" s="195"/>
      <c r="C22" s="187" t="str">
        <f>HYPERLINK(VLOOKUP(A22,Фото!C:D,2,0),VLOOKUP(A22,'Прайс-лист общий'!A:B,2,0))</f>
        <v>Защелка сантехническая магнитная с пластиковой ответной планкой, черный</v>
      </c>
      <c r="D22" s="188">
        <f>IFERROR(VLOOKUP($A22,'Прайс-лист общий'!A:C,3,0),"")</f>
        <v>4</v>
      </c>
      <c r="E22" s="189">
        <f>IFERROR(VLOOKUP($A22,'Прайс-лист общий'!$A:D,4,0),"")</f>
        <v>0</v>
      </c>
      <c r="F22" s="294">
        <f>IFERROR(VLOOKUP($A22,'Прайс-лист общий'!$A:E,5,0),"")</f>
        <v>344</v>
      </c>
      <c r="G22" s="294">
        <f>IFERROR(VLOOKUP($A22,'Прайс-лист общий'!$A:F,6,0),"")</f>
        <v>208.01</v>
      </c>
      <c r="H22" s="294">
        <f>IFERROR(VLOOKUP($A22,'Прайс-лист общий'!$A:G,7,0),"")</f>
        <v>198.11</v>
      </c>
      <c r="I22" s="294">
        <f>IFERROR(VLOOKUP($A22,'Прайс-лист общий'!$A:H,8,0),"")</f>
        <v>188.67</v>
      </c>
      <c r="J22" s="294">
        <f>IFERROR(VLOOKUP($A22,'Прайс-лист общий'!$A:I,9,0),"")</f>
        <v>175.51</v>
      </c>
      <c r="K22" s="295">
        <f>IFERROR(VLOOKUP(A22,'Прайс-лист общий'!A:J,10,0),"")</f>
        <v>0</v>
      </c>
      <c r="L22" s="217"/>
      <c r="M22" s="297">
        <f>IF(K22&lt;&gt;'Ручки B2B'!$K$1,K22*L22,IF('Ручки B2B'!$J$1='Ручки B2B'!$G$2,G22*L22,IF('Ручки B2B'!$J$1='Ручки B2B'!$H$2,H22*L22,IF('Ручки B2B'!$J$1='Ручки B2B'!$I$2,I22*L22,IF('Ручки B2B'!$J$1='Ручки B2B'!$J$2,J22*L22,"Выберите колонку")))))</f>
        <v>0</v>
      </c>
      <c r="N22" s="190">
        <f>IFERROR(VLOOKUP($A22,'Прайс-лист общий'!$A:K,11,0),"")</f>
        <v>50</v>
      </c>
      <c r="O22" s="191" t="str">
        <f>IFERROR(VLOOKUP($A22,'Прайс-лист общий'!$A:L,12,0),"")</f>
        <v>210*90*20</v>
      </c>
      <c r="P22" s="191">
        <f>IFERROR(VLOOKUP($A22,'Прайс-лист общий'!$A:M,13,0),"")</f>
        <v>0.38</v>
      </c>
      <c r="Q22" s="191" t="str">
        <f>IFERROR(VLOOKUP($A22,'Прайс-лист общий'!$A:O,14,0),"")</f>
        <v>530*410*125</v>
      </c>
      <c r="R22" s="191">
        <f>IFERROR(VLOOKUP($A22,'Прайс-лист общий'!$A:O,15,0),"")</f>
        <v>19.399999999999999</v>
      </c>
    </row>
    <row r="23" spans="1:18" s="2" customFormat="1" ht="18" customHeight="1">
      <c r="A23" s="202" t="s">
        <v>4982</v>
      </c>
      <c r="B23" s="196"/>
      <c r="C23" s="233"/>
      <c r="D23" s="198"/>
      <c r="E23" s="199"/>
      <c r="F23" s="200"/>
      <c r="G23" s="200"/>
      <c r="H23" s="200"/>
      <c r="I23" s="200"/>
      <c r="J23" s="200"/>
      <c r="K23" s="200"/>
      <c r="L23" s="200"/>
      <c r="M23" s="200"/>
      <c r="N23" s="201"/>
      <c r="O23" s="196"/>
      <c r="P23" s="196"/>
      <c r="Q23" s="196"/>
      <c r="R23" s="196"/>
    </row>
    <row r="24" spans="1:18" s="208" customFormat="1" ht="15" customHeight="1">
      <c r="A24" s="205" t="s">
        <v>1935</v>
      </c>
      <c r="B24" s="194"/>
      <c r="C24" s="182" t="str">
        <f>HYPERLINK(VLOOKUP(A24,Фото!C:D,2,0),VLOOKUP(A24,'Прайс-лист общий'!A:B,2,0))</f>
        <v>Замок магнитный под цилиндр РЕНЦ с пластиковой ответной планкой, черный</v>
      </c>
      <c r="D24" s="183">
        <f>IFERROR(VLOOKUP($A24,'Прайс-лист общий'!A:C,3,0),"")</f>
        <v>4</v>
      </c>
      <c r="E24" s="184">
        <f>IFERROR(VLOOKUP($A24,'Прайс-лист общий'!$A:D,4,0),"")</f>
        <v>0</v>
      </c>
      <c r="F24" s="209">
        <f>IFERROR(VLOOKUP($A24,'Прайс-лист общий'!$A:E,5,0),"")</f>
        <v>794</v>
      </c>
      <c r="G24" s="209">
        <f>IFERROR(VLOOKUP($A24,'Прайс-лист общий'!$A:F,6,0),"")</f>
        <v>480</v>
      </c>
      <c r="H24" s="209">
        <f>IFERROR(VLOOKUP($A24,'Прайс-лист общий'!$A:G,7,0),"")</f>
        <v>436</v>
      </c>
      <c r="I24" s="209">
        <f>IFERROR(VLOOKUP($A24,'Прайс-лист общий'!$A:H,8,0),"")</f>
        <v>397</v>
      </c>
      <c r="J24" s="209">
        <f>IFERROR(VLOOKUP($A24,'Прайс-лист общий'!$A:I,9,0),"")</f>
        <v>345</v>
      </c>
      <c r="K24" s="222">
        <f>IFERROR(VLOOKUP(A24,'Прайс-лист общий'!A:J,10,0),"")</f>
        <v>0</v>
      </c>
      <c r="L24" s="216"/>
      <c r="M24" s="212">
        <f t="shared" ref="M24:M30" si="2">IF(K24&lt;&gt;$K$1,K24*L24,IF($J$1=$G$2,G24*L24,IF($J$1=$H$2,H24*L24,IF($J$1=$I$2,I24*L24,IF($J$1=$J$2,J24*L24,"Выберите колонку")))))</f>
        <v>0</v>
      </c>
      <c r="N24" s="185">
        <f>IFERROR(VLOOKUP($A24,'Прайс-лист общий'!$A:K,11,0),"")</f>
        <v>50</v>
      </c>
      <c r="O24" s="186" t="str">
        <f>IFERROR(VLOOKUP($A24,'Прайс-лист общий'!$A:L,12,0),"")</f>
        <v>198*90*22</v>
      </c>
      <c r="P24" s="186">
        <f>IFERROR(VLOOKUP($A24,'Прайс-лист общий'!$A:M,13,0),"")</f>
        <v>0.43</v>
      </c>
      <c r="Q24" s="186" t="str">
        <f>IFERROR(VLOOKUP($A24,'Прайс-лист общий'!$A:O,14,0),"")</f>
        <v>470*410*125</v>
      </c>
      <c r="R24" s="186">
        <f>IFERROR(VLOOKUP($A24,'Прайс-лист общий'!$A:O,15,0),"")</f>
        <v>21</v>
      </c>
    </row>
    <row r="25" spans="1:18" s="208" customFormat="1" ht="15" customHeight="1">
      <c r="A25" s="205" t="s">
        <v>898</v>
      </c>
      <c r="B25" s="206"/>
      <c r="C25" s="182" t="str">
        <f>HYPERLINK(VLOOKUP(A25,Фото!C:D,2,0),VLOOKUP(A25,'Прайс-лист общий'!A:B,2,0))</f>
        <v>Замок магнитный под цилиндр РЕНЦ с пластиковой ответной планкой, хром блестящий</v>
      </c>
      <c r="D25" s="183">
        <f>IFERROR(VLOOKUP($A25,'Прайс-лист общий'!A:C,3,0),"")</f>
        <v>4</v>
      </c>
      <c r="E25" s="184">
        <f>IFERROR(VLOOKUP($A25,'Прайс-лист общий'!$A:D,4,0),"")</f>
        <v>0</v>
      </c>
      <c r="F25" s="209">
        <f>IFERROR(VLOOKUP($A25,'Прайс-лист общий'!$A:E,5,0),"")</f>
        <v>794</v>
      </c>
      <c r="G25" s="209">
        <f>IFERROR(VLOOKUP($A25,'Прайс-лист общий'!$A:F,6,0),"")</f>
        <v>480</v>
      </c>
      <c r="H25" s="209">
        <f>IFERROR(VLOOKUP($A25,'Прайс-лист общий'!$A:G,7,0),"")</f>
        <v>436</v>
      </c>
      <c r="I25" s="209">
        <f>IFERROR(VLOOKUP($A25,'Прайс-лист общий'!$A:H,8,0),"")</f>
        <v>397</v>
      </c>
      <c r="J25" s="209">
        <f>IFERROR(VLOOKUP($A25,'Прайс-лист общий'!$A:I,9,0),"")</f>
        <v>345</v>
      </c>
      <c r="K25" s="222">
        <f>IFERROR(VLOOKUP(A25,'Прайс-лист общий'!A:J,10,0),"")</f>
        <v>0</v>
      </c>
      <c r="L25" s="216"/>
      <c r="M25" s="212">
        <f t="shared" si="2"/>
        <v>0</v>
      </c>
      <c r="N25" s="185">
        <f>IFERROR(VLOOKUP($A25,'Прайс-лист общий'!$A:K,11,0),"")</f>
        <v>50</v>
      </c>
      <c r="O25" s="186" t="str">
        <f>IFERROR(VLOOKUP($A25,'Прайс-лист общий'!$A:L,12,0),"")</f>
        <v>198*90*22</v>
      </c>
      <c r="P25" s="186">
        <f>IFERROR(VLOOKUP($A25,'Прайс-лист общий'!$A:M,13,0),"")</f>
        <v>0.43</v>
      </c>
      <c r="Q25" s="186" t="str">
        <f>IFERROR(VLOOKUP($A25,'Прайс-лист общий'!$A:O,14,0),"")</f>
        <v>470*410*125</v>
      </c>
      <c r="R25" s="186">
        <f>IFERROR(VLOOKUP($A25,'Прайс-лист общий'!$A:O,15,0),"")</f>
        <v>21</v>
      </c>
    </row>
    <row r="26" spans="1:18" s="208" customFormat="1" ht="15" customHeight="1">
      <c r="A26" s="205" t="s">
        <v>4637</v>
      </c>
      <c r="B26" s="206"/>
      <c r="C26" s="182" t="str">
        <f>HYPERLINK(VLOOKUP(A26,Фото!C:D,2,0),VLOOKUP(A26,'Прайс-лист общий'!A:B,2,0))</f>
        <v>Замок магнитный под цилиндр РЕНЦ с пластиковой ответной планкой, никель супер матовый</v>
      </c>
      <c r="D26" s="183">
        <f>IFERROR(VLOOKUP($A26,'Прайс-лист общий'!A:C,3,0),"")</f>
        <v>4</v>
      </c>
      <c r="E26" s="184">
        <f>IFERROR(VLOOKUP($A26,'Прайс-лист общий'!$A:D,4,0),"")</f>
        <v>0</v>
      </c>
      <c r="F26" s="209">
        <f>IFERROR(VLOOKUP($A26,'Прайс-лист общий'!$A:E,5,0),"")</f>
        <v>794</v>
      </c>
      <c r="G26" s="209">
        <f>IFERROR(VLOOKUP($A26,'Прайс-лист общий'!$A:F,6,0),"")</f>
        <v>480</v>
      </c>
      <c r="H26" s="209">
        <f>IFERROR(VLOOKUP($A26,'Прайс-лист общий'!$A:G,7,0),"")</f>
        <v>436</v>
      </c>
      <c r="I26" s="209">
        <f>IFERROR(VLOOKUP($A26,'Прайс-лист общий'!$A:H,8,0),"")</f>
        <v>397</v>
      </c>
      <c r="J26" s="209">
        <f>IFERROR(VLOOKUP($A26,'Прайс-лист общий'!$A:I,9,0),"")</f>
        <v>345</v>
      </c>
      <c r="K26" s="222">
        <f>IFERROR(VLOOKUP(A26,'Прайс-лист общий'!A:J,10,0),"")</f>
        <v>0</v>
      </c>
      <c r="L26" s="216"/>
      <c r="M26" s="212">
        <f t="shared" si="2"/>
        <v>0</v>
      </c>
      <c r="N26" s="185">
        <f>IFERROR(VLOOKUP($A26,'Прайс-лист общий'!$A:K,11,0),"")</f>
        <v>50</v>
      </c>
      <c r="O26" s="186" t="str">
        <f>IFERROR(VLOOKUP($A26,'Прайс-лист общий'!$A:L,12,0),"")</f>
        <v>198*90*22</v>
      </c>
      <c r="P26" s="186">
        <f>IFERROR(VLOOKUP($A26,'Прайс-лист общий'!$A:M,13,0),"")</f>
        <v>0.43</v>
      </c>
      <c r="Q26" s="186" t="str">
        <f>IFERROR(VLOOKUP($A26,'Прайс-лист общий'!$A:O,14,0),"")</f>
        <v>470*410*125</v>
      </c>
      <c r="R26" s="186">
        <f>IFERROR(VLOOKUP($A26,'Прайс-лист общий'!$A:O,15,0),"")</f>
        <v>21</v>
      </c>
    </row>
    <row r="27" spans="1:18" s="208" customFormat="1" ht="15" customHeight="1">
      <c r="A27" s="205" t="s">
        <v>4638</v>
      </c>
      <c r="B27" s="206"/>
      <c r="C27" s="182" t="str">
        <f>HYPERLINK(VLOOKUP(A27,Фото!C:D,2,0),VLOOKUP(A27,'Прайс-лист общий'!A:B,2,0))</f>
        <v>Замок магнитный под цилиндр РЕНЦ с пластиковой ответной планкой, матовый черный никель</v>
      </c>
      <c r="D27" s="183">
        <f>IFERROR(VLOOKUP($A27,'Прайс-лист общий'!A:C,3,0),"")</f>
        <v>4</v>
      </c>
      <c r="E27" s="184">
        <f>IFERROR(VLOOKUP($A27,'Прайс-лист общий'!$A:D,4,0),"")</f>
        <v>0</v>
      </c>
      <c r="F27" s="209">
        <f>IFERROR(VLOOKUP($A27,'Прайс-лист общий'!$A:E,5,0),"")</f>
        <v>794</v>
      </c>
      <c r="G27" s="209">
        <f>IFERROR(VLOOKUP($A27,'Прайс-лист общий'!$A:F,6,0),"")</f>
        <v>480</v>
      </c>
      <c r="H27" s="209">
        <f>IFERROR(VLOOKUP($A27,'Прайс-лист общий'!$A:G,7,0),"")</f>
        <v>436</v>
      </c>
      <c r="I27" s="209">
        <f>IFERROR(VLOOKUP($A27,'Прайс-лист общий'!$A:H,8,0),"")</f>
        <v>397</v>
      </c>
      <c r="J27" s="209">
        <f>IFERROR(VLOOKUP($A27,'Прайс-лист общий'!$A:I,9,0),"")</f>
        <v>345</v>
      </c>
      <c r="K27" s="222">
        <f>IFERROR(VLOOKUP(A27,'Прайс-лист общий'!A:J,10,0),"")</f>
        <v>332</v>
      </c>
      <c r="L27" s="216"/>
      <c r="M27" s="212">
        <f t="shared" si="2"/>
        <v>0</v>
      </c>
      <c r="N27" s="185">
        <f>IFERROR(VLOOKUP($A27,'Прайс-лист общий'!$A:K,11,0),"")</f>
        <v>50</v>
      </c>
      <c r="O27" s="186" t="str">
        <f>IFERROR(VLOOKUP($A27,'Прайс-лист общий'!$A:L,12,0),"")</f>
        <v>198*90*22</v>
      </c>
      <c r="P27" s="186">
        <f>IFERROR(VLOOKUP($A27,'Прайс-лист общий'!$A:M,13,0),"")</f>
        <v>0.43</v>
      </c>
      <c r="Q27" s="186" t="str">
        <f>IFERROR(VLOOKUP($A27,'Прайс-лист общий'!$A:O,14,0),"")</f>
        <v>470*410*125</v>
      </c>
      <c r="R27" s="186">
        <f>IFERROR(VLOOKUP($A27,'Прайс-лист общий'!$A:O,15,0),"")</f>
        <v>21</v>
      </c>
    </row>
    <row r="28" spans="1:18" s="208" customFormat="1" ht="15" customHeight="1">
      <c r="A28" s="205" t="s">
        <v>4162</v>
      </c>
      <c r="B28" s="206"/>
      <c r="C28" s="182" t="str">
        <f>HYPERLINK(VLOOKUP(A28,Фото!C:D,2,0),VLOOKUP(A28,'Прайс-лист общий'!A:B,2,0))</f>
        <v>Замок магнитный под цилиндр РЕНЦ с пластиковой ответной планкой, никель матовый</v>
      </c>
      <c r="D28" s="183">
        <f>IFERROR(VLOOKUP($A28,'Прайс-лист общий'!A:C,3,0),"")</f>
        <v>4</v>
      </c>
      <c r="E28" s="184">
        <f>IFERROR(VLOOKUP($A28,'Прайс-лист общий'!$A:D,4,0),"")</f>
        <v>0</v>
      </c>
      <c r="F28" s="209">
        <f>IFERROR(VLOOKUP($A28,'Прайс-лист общий'!$A:E,5,0),"")</f>
        <v>794</v>
      </c>
      <c r="G28" s="209">
        <f>IFERROR(VLOOKUP($A28,'Прайс-лист общий'!$A:F,6,0),"")</f>
        <v>480</v>
      </c>
      <c r="H28" s="209">
        <f>IFERROR(VLOOKUP($A28,'Прайс-лист общий'!$A:G,7,0),"")</f>
        <v>436</v>
      </c>
      <c r="I28" s="209">
        <f>IFERROR(VLOOKUP($A28,'Прайс-лист общий'!$A:H,8,0),"")</f>
        <v>397</v>
      </c>
      <c r="J28" s="209">
        <f>IFERROR(VLOOKUP($A28,'Прайс-лист общий'!$A:I,9,0),"")</f>
        <v>345</v>
      </c>
      <c r="K28" s="222">
        <f>IFERROR(VLOOKUP(A28,'Прайс-лист общий'!A:J,10,0),"")</f>
        <v>0</v>
      </c>
      <c r="L28" s="216"/>
      <c r="M28" s="212">
        <f t="shared" si="2"/>
        <v>0</v>
      </c>
      <c r="N28" s="185">
        <f>IFERROR(VLOOKUP($A28,'Прайс-лист общий'!$A:K,11,0),"")</f>
        <v>50</v>
      </c>
      <c r="O28" s="186" t="str">
        <f>IFERROR(VLOOKUP($A28,'Прайс-лист общий'!$A:L,12,0),"")</f>
        <v>198*90*22</v>
      </c>
      <c r="P28" s="186">
        <f>IFERROR(VLOOKUP($A28,'Прайс-лист общий'!$A:M,13,0),"")</f>
        <v>0.43</v>
      </c>
      <c r="Q28" s="186" t="str">
        <f>IFERROR(VLOOKUP($A28,'Прайс-лист общий'!$A:O,14,0),"")</f>
        <v>470*410*125</v>
      </c>
      <c r="R28" s="186">
        <f>IFERROR(VLOOKUP($A28,'Прайс-лист общий'!$A:O,15,0),"")</f>
        <v>21</v>
      </c>
    </row>
    <row r="29" spans="1:18" s="208" customFormat="1" ht="15" customHeight="1">
      <c r="A29" s="205" t="s">
        <v>5101</v>
      </c>
      <c r="B29" s="206"/>
      <c r="C29" s="182" t="str">
        <f>HYPERLINK(VLOOKUP(A29,Фото!C:D,2,0),VLOOKUP(A29,'Прайс-лист общий'!A:B,2,0))</f>
        <v>Замок магнитный под цилиндр РЕНЦ с пластиковой ответной планкой, золото матовое сатинированное</v>
      </c>
      <c r="D29" s="183">
        <f>IFERROR(VLOOKUP($A29,'Прайс-лист общий'!A:C,3,0),"")</f>
        <v>4</v>
      </c>
      <c r="E29" s="184" t="str">
        <f>IFERROR(VLOOKUP($A29,'Прайс-лист общий'!$A:D,4,0),"")</f>
        <v>Новинка</v>
      </c>
      <c r="F29" s="209">
        <f>IFERROR(VLOOKUP($A29,'Прайс-лист общий'!$A:E,5,0),"")</f>
        <v>803</v>
      </c>
      <c r="G29" s="209">
        <f>IFERROR(VLOOKUP($A29,'Прайс-лист общий'!$A:F,6,0),"")</f>
        <v>480</v>
      </c>
      <c r="H29" s="209">
        <f>IFERROR(VLOOKUP($A29,'Прайс-лист общий'!$A:G,7,0),"")</f>
        <v>436</v>
      </c>
      <c r="I29" s="209">
        <f>IFERROR(VLOOKUP($A29,'Прайс-лист общий'!$A:H,8,0),"")</f>
        <v>397</v>
      </c>
      <c r="J29" s="209">
        <f>IFERROR(VLOOKUP($A29,'Прайс-лист общий'!$A:I,9,0),"")</f>
        <v>345</v>
      </c>
      <c r="K29" s="222">
        <f>IFERROR(VLOOKUP(A29,'Прайс-лист общий'!A:J,10,0),"")</f>
        <v>0</v>
      </c>
      <c r="L29" s="216"/>
      <c r="M29" s="212">
        <f t="shared" si="2"/>
        <v>0</v>
      </c>
      <c r="N29" s="185">
        <f>IFERROR(VLOOKUP($A29,'Прайс-лист общий'!$A:K,11,0),"")</f>
        <v>50</v>
      </c>
      <c r="O29" s="186" t="str">
        <f>IFERROR(VLOOKUP($A29,'Прайс-лист общий'!$A:L,12,0),"")</f>
        <v>198*90*22</v>
      </c>
      <c r="P29" s="186">
        <f>IFERROR(VLOOKUP($A29,'Прайс-лист общий'!$A:M,13,0),"")</f>
        <v>0.43</v>
      </c>
      <c r="Q29" s="186" t="str">
        <f>IFERROR(VLOOKUP($A29,'Прайс-лист общий'!$A:O,14,0),"")</f>
        <v>470*410*125</v>
      </c>
      <c r="R29" s="186">
        <f>IFERROR(VLOOKUP($A29,'Прайс-лист общий'!$A:O,15,0),"")</f>
        <v>21</v>
      </c>
    </row>
    <row r="30" spans="1:18" s="208" customFormat="1" ht="15" customHeight="1">
      <c r="A30" s="193" t="s">
        <v>4639</v>
      </c>
      <c r="B30" s="195"/>
      <c r="C30" s="187" t="str">
        <f>HYPERLINK(VLOOKUP(A30,Фото!C:D,2,0),VLOOKUP(A30,'Прайс-лист общий'!A:B,2,0))</f>
        <v>Замок магнитный под цилиндр РЕНЦ с пластиковой ответной планкой, белый</v>
      </c>
      <c r="D30" s="188">
        <f>IFERROR(VLOOKUP($A30,'Прайс-лист общий'!A:C,3,0),"")</f>
        <v>4</v>
      </c>
      <c r="E30" s="189">
        <f>IFERROR(VLOOKUP($A30,'Прайс-лист общий'!$A:D,4,0),"")</f>
        <v>0</v>
      </c>
      <c r="F30" s="210">
        <f>IFERROR(VLOOKUP($A30,'Прайс-лист общий'!$A:E,5,0),"")</f>
        <v>794</v>
      </c>
      <c r="G30" s="210">
        <f>IFERROR(VLOOKUP($A30,'Прайс-лист общий'!$A:F,6,0),"")</f>
        <v>480</v>
      </c>
      <c r="H30" s="210">
        <f>IFERROR(VLOOKUP($A30,'Прайс-лист общий'!$A:G,7,0),"")</f>
        <v>436</v>
      </c>
      <c r="I30" s="210">
        <f>IFERROR(VLOOKUP($A30,'Прайс-лист общий'!$A:H,8,0),"")</f>
        <v>397</v>
      </c>
      <c r="J30" s="210">
        <f>IFERROR(VLOOKUP($A30,'Прайс-лист общий'!$A:I,9,0),"")</f>
        <v>345</v>
      </c>
      <c r="K30" s="220">
        <f>IFERROR(VLOOKUP(A30,'Прайс-лист общий'!A:J,10,0),"")</f>
        <v>332</v>
      </c>
      <c r="L30" s="216"/>
      <c r="M30" s="213">
        <f t="shared" si="2"/>
        <v>0</v>
      </c>
      <c r="N30" s="190">
        <f>IFERROR(VLOOKUP($A30,'Прайс-лист общий'!$A:K,11,0),"")</f>
        <v>50</v>
      </c>
      <c r="O30" s="191" t="str">
        <f>IFERROR(VLOOKUP($A30,'Прайс-лист общий'!$A:L,12,0),"")</f>
        <v>198*90*22</v>
      </c>
      <c r="P30" s="191">
        <f>IFERROR(VLOOKUP($A30,'Прайс-лист общий'!$A:M,13,0),"")</f>
        <v>0.43</v>
      </c>
      <c r="Q30" s="191" t="str">
        <f>IFERROR(VLOOKUP($A30,'Прайс-лист общий'!$A:O,14,0),"")</f>
        <v>470*410*125</v>
      </c>
      <c r="R30" s="191">
        <f>IFERROR(VLOOKUP($A30,'Прайс-лист общий'!$A:O,15,0),"")</f>
        <v>21</v>
      </c>
    </row>
    <row r="31" spans="1:18" s="2" customFormat="1" ht="18" customHeight="1">
      <c r="A31" s="202" t="s">
        <v>5069</v>
      </c>
      <c r="B31" s="196"/>
      <c r="C31" s="233"/>
      <c r="D31" s="198"/>
      <c r="E31" s="199"/>
      <c r="F31" s="200"/>
      <c r="G31" s="200"/>
      <c r="H31" s="200"/>
      <c r="I31" s="200"/>
      <c r="J31" s="200"/>
      <c r="K31" s="200"/>
      <c r="L31" s="200"/>
      <c r="M31" s="200"/>
      <c r="N31" s="201"/>
      <c r="O31" s="196"/>
      <c r="P31" s="196"/>
      <c r="Q31" s="196"/>
      <c r="R31" s="196"/>
    </row>
    <row r="32" spans="1:18" s="208" customFormat="1" ht="15" customHeight="1">
      <c r="A32" s="223" t="s">
        <v>5070</v>
      </c>
      <c r="B32"/>
      <c r="C32" s="224" t="str">
        <f>HYPERLINK(VLOOKUP(A32,Фото!C:D,2,0),VLOOKUP(A32,'Прайс-лист общий'!A:B,2,0))</f>
        <v>Замок магнитный под цилиндр TIXX с пластиковой ответной планкой, черный</v>
      </c>
      <c r="D32" s="225">
        <f>IFERROR(VLOOKUP($A32,'Прайс-лист общий'!A:C,3,0),"")</f>
        <v>0</v>
      </c>
      <c r="E32" s="226" t="str">
        <f>IFERROR(VLOOKUP($A32,'Прайс-лист общий'!$A:D,4,0),"")</f>
        <v>Новинка</v>
      </c>
      <c r="F32" s="227">
        <f>IFERROR(VLOOKUP($A32,'Прайс-лист общий'!$A:E,5,0),"")</f>
        <v>419</v>
      </c>
      <c r="G32" s="227">
        <f>IFERROR(VLOOKUP($A32,'Прайс-лист общий'!$A:F,6,0),"")</f>
        <v>264</v>
      </c>
      <c r="H32" s="227">
        <f>IFERROR(VLOOKUP($A32,'Прайс-лист общий'!$A:G,7,0),"")</f>
        <v>247</v>
      </c>
      <c r="I32" s="227">
        <f>IFERROR(VLOOKUP($A32,'Прайс-лист общий'!$A:H,8,0),"")</f>
        <v>230</v>
      </c>
      <c r="J32" s="227">
        <f>IFERROR(VLOOKUP($A32,'Прайс-лист общий'!$A:I,9,0),"")</f>
        <v>210</v>
      </c>
      <c r="K32" s="228">
        <f>IFERROR(VLOOKUP(A32,'Прайс-лист общий'!A:J,10,0),"")</f>
        <v>0</v>
      </c>
      <c r="L32" s="229"/>
      <c r="M32" s="230">
        <f t="shared" ref="M32:M34" si="3">IF(K32&lt;&gt;$K$1,K32*L32,IF($J$1=$G$2,G32*L32,IF($J$1=$H$2,H32*L32,IF($J$1=$I$2,I32*L32,IF($J$1=$J$2,J32*L32,"Выберите колонку")))))</f>
        <v>0</v>
      </c>
      <c r="N32" s="231">
        <f>IFERROR(VLOOKUP($A32,'Прайс-лист общий'!$A:K,11,0),"")</f>
        <v>50</v>
      </c>
      <c r="O32" s="232" t="str">
        <f>IFERROR(VLOOKUP($A32,'Прайс-лист общий'!$A:L,12,0),"")</f>
        <v>210*90*20</v>
      </c>
      <c r="P32" s="232">
        <f>IFERROR(VLOOKUP($A32,'Прайс-лист общий'!$A:M,13,0),"")</f>
        <v>0.38</v>
      </c>
      <c r="Q32" s="232" t="str">
        <f>IFERROR(VLOOKUP($A32,'Прайс-лист общий'!$A:O,14,0),"")</f>
        <v>530*410*125</v>
      </c>
      <c r="R32" s="232">
        <f>IFERROR(VLOOKUP($A32,'Прайс-лист общий'!$A:O,15,0),"")</f>
        <v>19.399999999999999</v>
      </c>
    </row>
    <row r="33" spans="1:18" s="208" customFormat="1" ht="15" customHeight="1">
      <c r="A33" s="205" t="s">
        <v>5071</v>
      </c>
      <c r="B33" s="206"/>
      <c r="C33" s="182" t="str">
        <f>HYPERLINK(VLOOKUP(A33,Фото!C:D,2,0),VLOOKUP(A33,'Прайс-лист общий'!A:B,2,0))</f>
        <v>Замок магнитный под цилиндр TIXX с пластиковой ответной планкой, никель супер матовый</v>
      </c>
      <c r="D33" s="183">
        <f>IFERROR(VLOOKUP($A33,'Прайс-лист общий'!A:C,3,0),"")</f>
        <v>0</v>
      </c>
      <c r="E33" s="184" t="str">
        <f>IFERROR(VLOOKUP($A33,'Прайс-лист общий'!$A:D,4,0),"")</f>
        <v>Новинка</v>
      </c>
      <c r="F33" s="209">
        <f>IFERROR(VLOOKUP($A33,'Прайс-лист общий'!$A:E,5,0),"")</f>
        <v>445</v>
      </c>
      <c r="G33" s="209">
        <f>IFERROR(VLOOKUP($A33,'Прайс-лист общий'!$A:F,6,0),"")</f>
        <v>280</v>
      </c>
      <c r="H33" s="209">
        <f>IFERROR(VLOOKUP($A33,'Прайс-лист общий'!$A:G,7,0),"")</f>
        <v>263</v>
      </c>
      <c r="I33" s="209">
        <f>IFERROR(VLOOKUP($A33,'Прайс-лист общий'!$A:H,8,0),"")</f>
        <v>245</v>
      </c>
      <c r="J33" s="209">
        <f>IFERROR(VLOOKUP($A33,'Прайс-лист общий'!$A:I,9,0),"")</f>
        <v>223</v>
      </c>
      <c r="K33" s="222">
        <f>IFERROR(VLOOKUP(A33,'Прайс-лист общий'!A:J,10,0),"")</f>
        <v>0</v>
      </c>
      <c r="L33" s="216"/>
      <c r="M33" s="212">
        <f t="shared" si="3"/>
        <v>0</v>
      </c>
      <c r="N33" s="185">
        <f>IFERROR(VLOOKUP($A33,'Прайс-лист общий'!$A:K,11,0),"")</f>
        <v>50</v>
      </c>
      <c r="O33" s="186" t="str">
        <f>IFERROR(VLOOKUP($A33,'Прайс-лист общий'!$A:L,12,0),"")</f>
        <v>210*90*20</v>
      </c>
      <c r="P33" s="186">
        <f>IFERROR(VLOOKUP($A33,'Прайс-лист общий'!$A:M,13,0),"")</f>
        <v>0.38</v>
      </c>
      <c r="Q33" s="186" t="str">
        <f>IFERROR(VLOOKUP($A33,'Прайс-лист общий'!$A:O,14,0),"")</f>
        <v>530*410*125</v>
      </c>
      <c r="R33" s="186">
        <f>IFERROR(VLOOKUP($A33,'Прайс-лист общий'!$A:O,15,0),"")</f>
        <v>19.399999999999999</v>
      </c>
    </row>
    <row r="34" spans="1:18" s="208" customFormat="1" ht="15" customHeight="1">
      <c r="A34" s="193" t="s">
        <v>5072</v>
      </c>
      <c r="B34" s="195"/>
      <c r="C34" s="187" t="str">
        <f>HYPERLINK(VLOOKUP(A34,Фото!C:D,2,0),VLOOKUP(A34,'Прайс-лист общий'!A:B,2,0))</f>
        <v>Замок магнитный под цилиндр TIXX с пластиковой ответной планкой, золото матовое сатинированное</v>
      </c>
      <c r="D34" s="188">
        <f>IFERROR(VLOOKUP($A34,'Прайс-лист общий'!A:C,3,0),"")</f>
        <v>0</v>
      </c>
      <c r="E34" s="189" t="str">
        <f>IFERROR(VLOOKUP($A34,'Прайс-лист общий'!$A:D,4,0),"")</f>
        <v>Новинка</v>
      </c>
      <c r="F34" s="210">
        <f>IFERROR(VLOOKUP($A34,'Прайс-лист общий'!$A:E,5,0),"")</f>
        <v>464</v>
      </c>
      <c r="G34" s="210">
        <f>IFERROR(VLOOKUP($A34,'Прайс-лист общий'!$A:F,6,0),"")</f>
        <v>292</v>
      </c>
      <c r="H34" s="210">
        <f>IFERROR(VLOOKUP($A34,'Прайс-лист общий'!$A:G,7,0),"")</f>
        <v>274</v>
      </c>
      <c r="I34" s="210">
        <f>IFERROR(VLOOKUP($A34,'Прайс-лист общий'!$A:H,8,0),"")</f>
        <v>255</v>
      </c>
      <c r="J34" s="210">
        <f>IFERROR(VLOOKUP($A34,'Прайс-лист общий'!$A:I,9,0),"")</f>
        <v>232</v>
      </c>
      <c r="K34" s="220">
        <f>IFERROR(VLOOKUP(A34,'Прайс-лист общий'!A:J,10,0),"")</f>
        <v>0</v>
      </c>
      <c r="L34" s="217"/>
      <c r="M34" s="213">
        <f t="shared" si="3"/>
        <v>0</v>
      </c>
      <c r="N34" s="190">
        <f>IFERROR(VLOOKUP($A34,'Прайс-лист общий'!$A:K,11,0),"")</f>
        <v>50</v>
      </c>
      <c r="O34" s="191" t="str">
        <f>IFERROR(VLOOKUP($A34,'Прайс-лист общий'!$A:L,12,0),"")</f>
        <v>210*90*20</v>
      </c>
      <c r="P34" s="191">
        <f>IFERROR(VLOOKUP($A34,'Прайс-лист общий'!$A:M,13,0),"")</f>
        <v>0.38</v>
      </c>
      <c r="Q34" s="191" t="str">
        <f>IFERROR(VLOOKUP($A34,'Прайс-лист общий'!$A:O,14,0),"")</f>
        <v>530*410*125</v>
      </c>
      <c r="R34" s="191">
        <f>IFERROR(VLOOKUP($A34,'Прайс-лист общий'!$A:O,15,0),"")</f>
        <v>19.399999999999999</v>
      </c>
    </row>
    <row r="35" spans="1:18" s="2" customFormat="1" ht="18" customHeight="1">
      <c r="A35" s="202" t="s">
        <v>4983</v>
      </c>
      <c r="B35" s="196"/>
      <c r="C35" s="233"/>
      <c r="D35" s="198"/>
      <c r="E35" s="199"/>
      <c r="F35" s="200"/>
      <c r="G35" s="200"/>
      <c r="H35" s="200"/>
      <c r="I35" s="200"/>
      <c r="J35" s="200"/>
      <c r="K35" s="200"/>
      <c r="L35" s="200"/>
      <c r="M35" s="200"/>
      <c r="N35" s="201"/>
      <c r="O35" s="196"/>
      <c r="P35" s="196"/>
      <c r="Q35" s="196"/>
      <c r="R35" s="196"/>
    </row>
    <row r="36" spans="1:18" s="208" customFormat="1" ht="21" customHeight="1">
      <c r="A36" s="192" t="s">
        <v>4073</v>
      </c>
      <c r="B36" s="194"/>
      <c r="C36" s="177" t="str">
        <f>HYPERLINK(VLOOKUP(A36,Фото!C:D,2,0),VLOOKUP(A36,'Прайс-лист общий'!A:B,2,0))</f>
        <v>Замок магнитный под цилиндр с пластиковой ответной планкой, никель матовый</v>
      </c>
      <c r="D36" s="178">
        <f>IFERROR(VLOOKUP($A36,'Прайс-лист общий'!A:C,3,0),"")</f>
        <v>4</v>
      </c>
      <c r="E36" s="179">
        <f>IFERROR(VLOOKUP($A36,'Прайс-лист общий'!$A:D,4,0),"")</f>
        <v>0</v>
      </c>
      <c r="F36" s="292">
        <f>IFERROR(VLOOKUP($A36,'Прайс-лист общий'!$A:E,5,0),"")</f>
        <v>373</v>
      </c>
      <c r="G36" s="292">
        <f>IFERROR(VLOOKUP($A36,'Прайс-лист общий'!$A:F,6,0),"")</f>
        <v>225.29</v>
      </c>
      <c r="H36" s="292">
        <f>IFERROR(VLOOKUP($A36,'Прайс-лист общий'!$A:G,7,0),"")</f>
        <v>214.57</v>
      </c>
      <c r="I36" s="292">
        <f>IFERROR(VLOOKUP($A36,'Прайс-лист общий'!$A:H,8,0),"")</f>
        <v>204.35</v>
      </c>
      <c r="J36" s="292">
        <f>IFERROR(VLOOKUP($A36,'Прайс-лист общий'!$A:I,9,0),"")</f>
        <v>190.1</v>
      </c>
      <c r="K36" s="293">
        <f>IFERROR(VLOOKUP(A36,'Прайс-лист общий'!A:J,10,0),"")</f>
        <v>0</v>
      </c>
      <c r="L36" s="215"/>
      <c r="M36" s="296">
        <f>IF(K36&lt;&gt;'Ручки B2B'!$K$1,K36*L36,IF('Ручки B2B'!$J$1='Ручки B2B'!$G$2,G36*L36,IF('Ручки B2B'!$J$1='Ручки B2B'!$H$2,H36*L36,IF('Ручки B2B'!$J$1='Ручки B2B'!$I$2,I36*L36,IF('Ручки B2B'!$J$1='Ручки B2B'!$J$2,J36*L36,"Выберите колонку")))))</f>
        <v>0</v>
      </c>
      <c r="N36" s="180">
        <f>IFERROR(VLOOKUP($A36,'Прайс-лист общий'!$A:K,11,0),"")</f>
        <v>50</v>
      </c>
      <c r="O36" s="181" t="str">
        <f>IFERROR(VLOOKUP($A36,'Прайс-лист общий'!$A:L,12,0),"")</f>
        <v>210*90*20</v>
      </c>
      <c r="P36" s="181">
        <f>IFERROR(VLOOKUP($A36,'Прайс-лист общий'!$A:M,13,0),"")</f>
        <v>0.38</v>
      </c>
      <c r="Q36" s="181" t="str">
        <f>IFERROR(VLOOKUP($A36,'Прайс-лист общий'!$A:O,14,0),"")</f>
        <v>530*410*125</v>
      </c>
      <c r="R36" s="181">
        <f>IFERROR(VLOOKUP($A36,'Прайс-лист общий'!$A:O,15,0),"")</f>
        <v>19.399999999999999</v>
      </c>
    </row>
    <row r="37" spans="1:18" s="208" customFormat="1" ht="21" customHeight="1">
      <c r="A37" s="193" t="s">
        <v>4074</v>
      </c>
      <c r="B37" s="195"/>
      <c r="C37" s="187" t="str">
        <f>HYPERLINK(VLOOKUP(A37,Фото!C:D,2,0),VLOOKUP(A37,'Прайс-лист общий'!A:B,2,0))</f>
        <v>Замок магнитный под цилиндр с пластиковой ответной планкой, черный</v>
      </c>
      <c r="D37" s="188">
        <f>IFERROR(VLOOKUP($A37,'Прайс-лист общий'!A:C,3,0),"")</f>
        <v>4</v>
      </c>
      <c r="E37" s="189">
        <f>IFERROR(VLOOKUP($A37,'Прайс-лист общий'!$A:D,4,0),"")</f>
        <v>0</v>
      </c>
      <c r="F37" s="294">
        <f>IFERROR(VLOOKUP($A37,'Прайс-лист общий'!$A:E,5,0),"")</f>
        <v>350</v>
      </c>
      <c r="G37" s="294">
        <f>IFERROR(VLOOKUP($A37,'Прайс-лист общий'!$A:F,6,0),"")</f>
        <v>211.61</v>
      </c>
      <c r="H37" s="294">
        <f>IFERROR(VLOOKUP($A37,'Прайс-лист общий'!$A:G,7,0),"")</f>
        <v>201.53</v>
      </c>
      <c r="I37" s="294">
        <f>IFERROR(VLOOKUP($A37,'Прайс-лист общий'!$A:H,8,0),"")</f>
        <v>191.94</v>
      </c>
      <c r="J37" s="294">
        <f>IFERROR(VLOOKUP($A37,'Прайс-лист общий'!$A:I,9,0),"")</f>
        <v>178.55</v>
      </c>
      <c r="K37" s="295">
        <f>IFERROR(VLOOKUP(A37,'Прайс-лист общий'!A:J,10,0),"")</f>
        <v>0</v>
      </c>
      <c r="L37" s="217"/>
      <c r="M37" s="297">
        <f>IF(K37&lt;&gt;'Ручки B2B'!$K$1,K37*L37,IF('Ручки B2B'!$J$1='Ручки B2B'!$G$2,G37*L37,IF('Ручки B2B'!$J$1='Ручки B2B'!$H$2,H37*L37,IF('Ручки B2B'!$J$1='Ручки B2B'!$I$2,I37*L37,IF('Ручки B2B'!$J$1='Ручки B2B'!$J$2,J37*L37,"Выберите колонку")))))</f>
        <v>0</v>
      </c>
      <c r="N37" s="190">
        <f>IFERROR(VLOOKUP($A37,'Прайс-лист общий'!$A:K,11,0),"")</f>
        <v>50</v>
      </c>
      <c r="O37" s="191" t="str">
        <f>IFERROR(VLOOKUP($A37,'Прайс-лист общий'!$A:L,12,0),"")</f>
        <v>210*90*20</v>
      </c>
      <c r="P37" s="191">
        <f>IFERROR(VLOOKUP($A37,'Прайс-лист общий'!$A:M,13,0),"")</f>
        <v>0.38</v>
      </c>
      <c r="Q37" s="191" t="str">
        <f>IFERROR(VLOOKUP($A37,'Прайс-лист общий'!$A:O,14,0),"")</f>
        <v>530*410*125</v>
      </c>
      <c r="R37" s="191">
        <f>IFERROR(VLOOKUP($A37,'Прайс-лист общий'!$A:O,15,0),"")</f>
        <v>19.399999999999999</v>
      </c>
    </row>
    <row r="38" spans="1:18" s="2" customFormat="1" ht="18" customHeight="1">
      <c r="A38" s="202" t="s">
        <v>4984</v>
      </c>
      <c r="B38" s="196"/>
      <c r="C38" s="233"/>
      <c r="D38" s="198"/>
      <c r="E38" s="199"/>
      <c r="F38" s="200"/>
      <c r="G38" s="200"/>
      <c r="H38" s="200"/>
      <c r="I38" s="200"/>
      <c r="J38" s="200"/>
      <c r="K38" s="200"/>
      <c r="L38" s="200"/>
      <c r="M38" s="200"/>
      <c r="N38" s="201"/>
      <c r="O38" s="196"/>
      <c r="P38" s="196"/>
      <c r="Q38" s="196"/>
      <c r="R38" s="196"/>
    </row>
    <row r="39" spans="1:18" s="208" customFormat="1" ht="15" customHeight="1">
      <c r="A39" s="205" t="s">
        <v>942</v>
      </c>
      <c r="B39" s="194"/>
      <c r="C39" s="182" t="str">
        <f>HYPERLINK(VLOOKUP(A39,Фото!C:D,2,0),VLOOKUP(A39,'Прайс-лист общий'!A:B,2,0))</f>
        <v>Магнитная защелка сантехническая РЕНЦ, бронза античная</v>
      </c>
      <c r="D39" s="183">
        <f>IFERROR(VLOOKUP($A39,'Прайс-лист общий'!A:C,3,0),"")</f>
        <v>4</v>
      </c>
      <c r="E39" s="184">
        <f>IFERROR(VLOOKUP($A39,'Прайс-лист общий'!$A:D,4,0),"")</f>
        <v>0</v>
      </c>
      <c r="F39" s="209">
        <f>IFERROR(VLOOKUP($A39,'Прайс-лист общий'!$A:E,5,0),"")</f>
        <v>558</v>
      </c>
      <c r="G39" s="209">
        <f>IFERROR(VLOOKUP($A39,'Прайс-лист общий'!$A:F,6,0),"")</f>
        <v>337</v>
      </c>
      <c r="H39" s="209">
        <f>IFERROR(VLOOKUP($A39,'Прайс-лист общий'!$A:G,7,0),"")</f>
        <v>306</v>
      </c>
      <c r="I39" s="209">
        <f>IFERROR(VLOOKUP($A39,'Прайс-лист общий'!$A:H,8,0),"")</f>
        <v>279</v>
      </c>
      <c r="J39" s="209">
        <f>IFERROR(VLOOKUP($A39,'Прайс-лист общий'!$A:I,9,0),"")</f>
        <v>242</v>
      </c>
      <c r="K39" s="222">
        <f>IFERROR(VLOOKUP(A39,'Прайс-лист общий'!A:J,10,0),"")</f>
        <v>224</v>
      </c>
      <c r="L39" s="216"/>
      <c r="M39" s="212">
        <f t="shared" ref="M39:M45" si="4">IF(K39&lt;&gt;$K$1,K39*L39,IF($J$1=$G$2,G39*L39,IF($J$1=$H$2,H39*L39,IF($J$1=$I$2,I39*L39,IF($J$1=$J$2,J39*L39,"Выберите колонку")))))</f>
        <v>0</v>
      </c>
      <c r="N39" s="185">
        <f>IFERROR(VLOOKUP($A39,'Прайс-лист общий'!$A:K,11,0),"")</f>
        <v>60</v>
      </c>
      <c r="O39" s="186" t="str">
        <f>IFERROR(VLOOKUP($A39,'Прайс-лист общий'!$A:L,12,0),"")</f>
        <v>200*100*23</v>
      </c>
      <c r="P39" s="186">
        <f>IFERROR(VLOOKUP($A39,'Прайс-лист общий'!$A:M,13,0),"")</f>
        <v>0.41</v>
      </c>
      <c r="Q39" s="186" t="str">
        <f>IFERROR(VLOOKUP($A39,'Прайс-лист общий'!$A:O,14,0),"")</f>
        <v>520*410*165</v>
      </c>
      <c r="R39" s="186">
        <f>IFERROR(VLOOKUP($A39,'Прайс-лист общий'!$A:O,15,0),"")</f>
        <v>24.5</v>
      </c>
    </row>
    <row r="40" spans="1:18" s="208" customFormat="1" ht="15" customHeight="1">
      <c r="A40" s="205" t="s">
        <v>943</v>
      </c>
      <c r="B40" s="206"/>
      <c r="C40" s="182" t="str">
        <f>HYPERLINK(VLOOKUP(A40,Фото!C:D,2,0),VLOOKUP(A40,'Прайс-лист общий'!A:B,2,0))</f>
        <v>Магнитная защелка сантехническая РЕНЦ, латунь блестящая</v>
      </c>
      <c r="D40" s="183">
        <f>IFERROR(VLOOKUP($A40,'Прайс-лист общий'!A:C,3,0),"")</f>
        <v>4</v>
      </c>
      <c r="E40" s="184">
        <f>IFERROR(VLOOKUP($A40,'Прайс-лист общий'!$A:D,4,0),"")</f>
        <v>0</v>
      </c>
      <c r="F40" s="209">
        <f>IFERROR(VLOOKUP($A40,'Прайс-лист общий'!$A:E,5,0),"")</f>
        <v>558</v>
      </c>
      <c r="G40" s="209">
        <f>IFERROR(VLOOKUP($A40,'Прайс-лист общий'!$A:F,6,0),"")</f>
        <v>337</v>
      </c>
      <c r="H40" s="209">
        <f>IFERROR(VLOOKUP($A40,'Прайс-лист общий'!$A:G,7,0),"")</f>
        <v>306</v>
      </c>
      <c r="I40" s="209">
        <f>IFERROR(VLOOKUP($A40,'Прайс-лист общий'!$A:H,8,0),"")</f>
        <v>279</v>
      </c>
      <c r="J40" s="209">
        <f>IFERROR(VLOOKUP($A40,'Прайс-лист общий'!$A:I,9,0),"")</f>
        <v>242</v>
      </c>
      <c r="K40" s="222">
        <f>IFERROR(VLOOKUP(A40,'Прайс-лист общий'!A:J,10,0),"")</f>
        <v>165</v>
      </c>
      <c r="L40" s="216"/>
      <c r="M40" s="212">
        <f t="shared" si="4"/>
        <v>0</v>
      </c>
      <c r="N40" s="185">
        <f>IFERROR(VLOOKUP($A40,'Прайс-лист общий'!$A:K,11,0),"")</f>
        <v>60</v>
      </c>
      <c r="O40" s="186" t="str">
        <f>IFERROR(VLOOKUP($A40,'Прайс-лист общий'!$A:L,12,0),"")</f>
        <v>200*100*23</v>
      </c>
      <c r="P40" s="186">
        <f>IFERROR(VLOOKUP($A40,'Прайс-лист общий'!$A:M,13,0),"")</f>
        <v>0.41</v>
      </c>
      <c r="Q40" s="186" t="str">
        <f>IFERROR(VLOOKUP($A40,'Прайс-лист общий'!$A:O,14,0),"")</f>
        <v>520*410*165</v>
      </c>
      <c r="R40" s="186">
        <f>IFERROR(VLOOKUP($A40,'Прайс-лист общий'!$A:O,15,0),"")</f>
        <v>24.5</v>
      </c>
    </row>
    <row r="41" spans="1:18" s="208" customFormat="1" ht="15" customHeight="1">
      <c r="A41" s="205" t="s">
        <v>4013</v>
      </c>
      <c r="B41" s="206"/>
      <c r="C41" s="182" t="str">
        <f>HYPERLINK(VLOOKUP(A41,Фото!C:D,2,0),VLOOKUP(A41,'Прайс-лист общий'!A:B,2,0))</f>
        <v>Магнитная защелка сантехническая РЕНЦ, черный</v>
      </c>
      <c r="D41" s="183">
        <f>IFERROR(VLOOKUP($A41,'Прайс-лист общий'!A:C,3,0),"")</f>
        <v>4</v>
      </c>
      <c r="E41" s="184">
        <f>IFERROR(VLOOKUP($A41,'Прайс-лист общий'!$A:D,4,0),"")</f>
        <v>0</v>
      </c>
      <c r="F41" s="209">
        <f>IFERROR(VLOOKUP($A41,'Прайс-лист общий'!$A:E,5,0),"")</f>
        <v>558</v>
      </c>
      <c r="G41" s="209">
        <f>IFERROR(VLOOKUP($A41,'Прайс-лист общий'!$A:F,6,0),"")</f>
        <v>337</v>
      </c>
      <c r="H41" s="209">
        <f>IFERROR(VLOOKUP($A41,'Прайс-лист общий'!$A:G,7,0),"")</f>
        <v>306</v>
      </c>
      <c r="I41" s="209">
        <f>IFERROR(VLOOKUP($A41,'Прайс-лист общий'!$A:H,8,0),"")</f>
        <v>279</v>
      </c>
      <c r="J41" s="209">
        <f>IFERROR(VLOOKUP($A41,'Прайс-лист общий'!$A:I,9,0),"")</f>
        <v>242</v>
      </c>
      <c r="K41" s="222">
        <f>IFERROR(VLOOKUP(A41,'Прайс-лист общий'!A:J,10,0),"")</f>
        <v>0</v>
      </c>
      <c r="L41" s="216"/>
      <c r="M41" s="212">
        <f t="shared" si="4"/>
        <v>0</v>
      </c>
      <c r="N41" s="185">
        <f>IFERROR(VLOOKUP($A41,'Прайс-лист общий'!$A:K,11,0),"")</f>
        <v>60</v>
      </c>
      <c r="O41" s="186" t="str">
        <f>IFERROR(VLOOKUP($A41,'Прайс-лист общий'!$A:L,12,0),"")</f>
        <v>200*100*23</v>
      </c>
      <c r="P41" s="186">
        <f>IFERROR(VLOOKUP($A41,'Прайс-лист общий'!$A:M,13,0),"")</f>
        <v>0.41</v>
      </c>
      <c r="Q41" s="186" t="str">
        <f>IFERROR(VLOOKUP($A41,'Прайс-лист общий'!$A:O,14,0),"")</f>
        <v>520*410*165</v>
      </c>
      <c r="R41" s="186">
        <f>IFERROR(VLOOKUP($A41,'Прайс-лист общий'!$A:O,15,0),"")</f>
        <v>24.5</v>
      </c>
    </row>
    <row r="42" spans="1:18" s="208" customFormat="1" ht="15" customHeight="1">
      <c r="A42" s="205" t="s">
        <v>944</v>
      </c>
      <c r="B42" s="206"/>
      <c r="C42" s="182" t="str">
        <f>HYPERLINK(VLOOKUP(A42,Фото!C:D,2,0),VLOOKUP(A42,'Прайс-лист общий'!A:B,2,0))</f>
        <v>Магнитная защелка сантехническая РЕНЦ, хром блестящий</v>
      </c>
      <c r="D42" s="183">
        <f>IFERROR(VLOOKUP($A42,'Прайс-лист общий'!A:C,3,0),"")</f>
        <v>3</v>
      </c>
      <c r="E42" s="184">
        <f>IFERROR(VLOOKUP($A42,'Прайс-лист общий'!$A:D,4,0),"")</f>
        <v>0</v>
      </c>
      <c r="F42" s="209">
        <f>IFERROR(VLOOKUP($A42,'Прайс-лист общий'!$A:E,5,0),"")</f>
        <v>558</v>
      </c>
      <c r="G42" s="209">
        <f>IFERROR(VLOOKUP($A42,'Прайс-лист общий'!$A:F,6,0),"")</f>
        <v>337</v>
      </c>
      <c r="H42" s="209">
        <f>IFERROR(VLOOKUP($A42,'Прайс-лист общий'!$A:G,7,0),"")</f>
        <v>306</v>
      </c>
      <c r="I42" s="209">
        <f>IFERROR(VLOOKUP($A42,'Прайс-лист общий'!$A:H,8,0),"")</f>
        <v>279</v>
      </c>
      <c r="J42" s="209">
        <f>IFERROR(VLOOKUP($A42,'Прайс-лист общий'!$A:I,9,0),"")</f>
        <v>242</v>
      </c>
      <c r="K42" s="222">
        <f>IFERROR(VLOOKUP(A42,'Прайс-лист общий'!A:J,10,0),"")</f>
        <v>0</v>
      </c>
      <c r="L42" s="216"/>
      <c r="M42" s="212">
        <f t="shared" si="4"/>
        <v>0</v>
      </c>
      <c r="N42" s="185">
        <f>IFERROR(VLOOKUP($A42,'Прайс-лист общий'!$A:K,11,0),"")</f>
        <v>60</v>
      </c>
      <c r="O42" s="186" t="str">
        <f>IFERROR(VLOOKUP($A42,'Прайс-лист общий'!$A:L,12,0),"")</f>
        <v>200*100*23</v>
      </c>
      <c r="P42" s="186">
        <f>IFERROR(VLOOKUP($A42,'Прайс-лист общий'!$A:M,13,0),"")</f>
        <v>0.41</v>
      </c>
      <c r="Q42" s="186" t="str">
        <f>IFERROR(VLOOKUP($A42,'Прайс-лист общий'!$A:O,14,0),"")</f>
        <v>520*410*165</v>
      </c>
      <c r="R42" s="186">
        <f>IFERROR(VLOOKUP($A42,'Прайс-лист общий'!$A:O,15,0),"")</f>
        <v>24.5</v>
      </c>
    </row>
    <row r="43" spans="1:18" s="208" customFormat="1" ht="15" customHeight="1">
      <c r="A43" s="205" t="s">
        <v>4640</v>
      </c>
      <c r="B43" s="206"/>
      <c r="C43" s="182" t="str">
        <f>HYPERLINK(VLOOKUP(A43,Фото!C:D,2,0),VLOOKUP(A43,'Прайс-лист общий'!A:B,2,0))</f>
        <v>Магнитная защелка сантехническая РЕНЦ, матовый черный никель</v>
      </c>
      <c r="D43" s="183">
        <f>IFERROR(VLOOKUP($A43,'Прайс-лист общий'!A:C,3,0),"")</f>
        <v>4</v>
      </c>
      <c r="E43" s="184">
        <f>IFERROR(VLOOKUP($A43,'Прайс-лист общий'!$A:D,4,0),"")</f>
        <v>0</v>
      </c>
      <c r="F43" s="209">
        <f>IFERROR(VLOOKUP($A43,'Прайс-лист общий'!$A:E,5,0),"")</f>
        <v>558</v>
      </c>
      <c r="G43" s="209">
        <f>IFERROR(VLOOKUP($A43,'Прайс-лист общий'!$A:F,6,0),"")</f>
        <v>337</v>
      </c>
      <c r="H43" s="209">
        <f>IFERROR(VLOOKUP($A43,'Прайс-лист общий'!$A:G,7,0),"")</f>
        <v>306</v>
      </c>
      <c r="I43" s="209">
        <f>IFERROR(VLOOKUP($A43,'Прайс-лист общий'!$A:H,8,0),"")</f>
        <v>279</v>
      </c>
      <c r="J43" s="209">
        <f>IFERROR(VLOOKUP($A43,'Прайс-лист общий'!$A:I,9,0),"")</f>
        <v>242</v>
      </c>
      <c r="K43" s="222">
        <f>IFERROR(VLOOKUP(A43,'Прайс-лист общий'!A:J,10,0),"")</f>
        <v>168</v>
      </c>
      <c r="L43" s="216"/>
      <c r="M43" s="212">
        <f t="shared" si="4"/>
        <v>0</v>
      </c>
      <c r="N43" s="185">
        <f>IFERROR(VLOOKUP($A43,'Прайс-лист общий'!$A:K,11,0),"")</f>
        <v>60</v>
      </c>
      <c r="O43" s="186" t="str">
        <f>IFERROR(VLOOKUP($A43,'Прайс-лист общий'!$A:L,12,0),"")</f>
        <v>200*100*23</v>
      </c>
      <c r="P43" s="186">
        <f>IFERROR(VLOOKUP($A43,'Прайс-лист общий'!$A:M,13,0),"")</f>
        <v>0.41</v>
      </c>
      <c r="Q43" s="186" t="str">
        <f>IFERROR(VLOOKUP($A43,'Прайс-лист общий'!$A:O,14,0),"")</f>
        <v>520*410*165</v>
      </c>
      <c r="R43" s="186">
        <f>IFERROR(VLOOKUP($A43,'Прайс-лист общий'!$A:O,15,0),"")</f>
        <v>24.5</v>
      </c>
    </row>
    <row r="44" spans="1:18" s="208" customFormat="1" ht="15" customHeight="1">
      <c r="A44" s="205" t="s">
        <v>4641</v>
      </c>
      <c r="B44" s="206"/>
      <c r="C44" s="182" t="str">
        <f>HYPERLINK(VLOOKUP(A44,Фото!C:D,2,0),VLOOKUP(A44,'Прайс-лист общий'!A:B,2,0))</f>
        <v>Магнитная защелка сантехническая РЕНЦ, никель супер матовый</v>
      </c>
      <c r="D44" s="183">
        <f>IFERROR(VLOOKUP($A44,'Прайс-лист общий'!A:C,3,0),"")</f>
        <v>4</v>
      </c>
      <c r="E44" s="184">
        <f>IFERROR(VLOOKUP($A44,'Прайс-лист общий'!$A:D,4,0),"")</f>
        <v>0</v>
      </c>
      <c r="F44" s="209">
        <f>IFERROR(VLOOKUP($A44,'Прайс-лист общий'!$A:E,5,0),"")</f>
        <v>558</v>
      </c>
      <c r="G44" s="209">
        <f>IFERROR(VLOOKUP($A44,'Прайс-лист общий'!$A:F,6,0),"")</f>
        <v>337</v>
      </c>
      <c r="H44" s="209">
        <f>IFERROR(VLOOKUP($A44,'Прайс-лист общий'!$A:G,7,0),"")</f>
        <v>306</v>
      </c>
      <c r="I44" s="209">
        <f>IFERROR(VLOOKUP($A44,'Прайс-лист общий'!$A:H,8,0),"")</f>
        <v>279</v>
      </c>
      <c r="J44" s="209">
        <f>IFERROR(VLOOKUP($A44,'Прайс-лист общий'!$A:I,9,0),"")</f>
        <v>242</v>
      </c>
      <c r="K44" s="222">
        <f>IFERROR(VLOOKUP(A44,'Прайс-лист общий'!A:J,10,0),"")</f>
        <v>0</v>
      </c>
      <c r="L44" s="216"/>
      <c r="M44" s="212">
        <f t="shared" si="4"/>
        <v>0</v>
      </c>
      <c r="N44" s="185">
        <f>IFERROR(VLOOKUP($A44,'Прайс-лист общий'!$A:K,11,0),"")</f>
        <v>60</v>
      </c>
      <c r="O44" s="186" t="str">
        <f>IFERROR(VLOOKUP($A44,'Прайс-лист общий'!$A:L,12,0),"")</f>
        <v>200*100*23</v>
      </c>
      <c r="P44" s="186">
        <f>IFERROR(VLOOKUP($A44,'Прайс-лист общий'!$A:M,13,0),"")</f>
        <v>0.41</v>
      </c>
      <c r="Q44" s="186" t="str">
        <f>IFERROR(VLOOKUP($A44,'Прайс-лист общий'!$A:O,14,0),"")</f>
        <v>520*410*165</v>
      </c>
      <c r="R44" s="186">
        <f>IFERROR(VLOOKUP($A44,'Прайс-лист общий'!$A:O,15,0),"")</f>
        <v>24.5</v>
      </c>
    </row>
    <row r="45" spans="1:18" s="208" customFormat="1" ht="15" customHeight="1">
      <c r="A45" s="193" t="s">
        <v>941</v>
      </c>
      <c r="B45" s="195"/>
      <c r="C45" s="187" t="str">
        <f>HYPERLINK(VLOOKUP(A45,Фото!C:D,2,0),VLOOKUP(A45,'Прайс-лист общий'!A:B,2,0))</f>
        <v>Магнитная защелка сантехническая РЕНЦ, никель матовый</v>
      </c>
      <c r="D45" s="188">
        <f>IFERROR(VLOOKUP($A45,'Прайс-лист общий'!A:C,3,0),"")</f>
        <v>4</v>
      </c>
      <c r="E45" s="189">
        <f>IFERROR(VLOOKUP($A45,'Прайс-лист общий'!$A:D,4,0),"")</f>
        <v>0</v>
      </c>
      <c r="F45" s="210">
        <f>IFERROR(VLOOKUP($A45,'Прайс-лист общий'!$A:E,5,0),"")</f>
        <v>558</v>
      </c>
      <c r="G45" s="210">
        <f>IFERROR(VLOOKUP($A45,'Прайс-лист общий'!$A:F,6,0),"")</f>
        <v>337</v>
      </c>
      <c r="H45" s="210">
        <f>IFERROR(VLOOKUP($A45,'Прайс-лист общий'!$A:G,7,0),"")</f>
        <v>306</v>
      </c>
      <c r="I45" s="210">
        <f>IFERROR(VLOOKUP($A45,'Прайс-лист общий'!$A:H,8,0),"")</f>
        <v>279</v>
      </c>
      <c r="J45" s="210">
        <f>IFERROR(VLOOKUP($A45,'Прайс-лист общий'!$A:I,9,0),"")</f>
        <v>242</v>
      </c>
      <c r="K45" s="220">
        <f>IFERROR(VLOOKUP(A45,'Прайс-лист общий'!A:J,10,0),"")</f>
        <v>0</v>
      </c>
      <c r="L45" s="216"/>
      <c r="M45" s="213">
        <f t="shared" si="4"/>
        <v>0</v>
      </c>
      <c r="N45" s="190">
        <f>IFERROR(VLOOKUP($A45,'Прайс-лист общий'!$A:K,11,0),"")</f>
        <v>60</v>
      </c>
      <c r="O45" s="191" t="str">
        <f>IFERROR(VLOOKUP($A45,'Прайс-лист общий'!$A:L,12,0),"")</f>
        <v>175*102*22</v>
      </c>
      <c r="P45" s="191">
        <f>IFERROR(VLOOKUP($A45,'Прайс-лист общий'!$A:M,13,0),"")</f>
        <v>0.39</v>
      </c>
      <c r="Q45" s="191" t="str">
        <f>IFERROR(VLOOKUP($A45,'Прайс-лист общий'!$A:O,14,0),"")</f>
        <v>525*365*125</v>
      </c>
      <c r="R45" s="191">
        <f>IFERROR(VLOOKUP($A45,'Прайс-лист общий'!$A:O,15,0),"")</f>
        <v>17.5</v>
      </c>
    </row>
    <row r="46" spans="1:18" s="2" customFormat="1" ht="18" customHeight="1">
      <c r="A46" s="202" t="s">
        <v>4985</v>
      </c>
      <c r="B46" s="196"/>
      <c r="C46" s="233"/>
      <c r="D46" s="198"/>
      <c r="E46" s="199"/>
      <c r="F46" s="200"/>
      <c r="G46" s="200"/>
      <c r="H46" s="200"/>
      <c r="I46" s="200"/>
      <c r="J46" s="200"/>
      <c r="K46" s="200"/>
      <c r="L46" s="200"/>
      <c r="M46" s="200"/>
      <c r="N46" s="201"/>
      <c r="O46" s="196"/>
      <c r="P46" s="196"/>
      <c r="Q46" s="196"/>
      <c r="R46" s="196"/>
    </row>
    <row r="47" spans="1:18" s="208" customFormat="1" ht="21" customHeight="1">
      <c r="A47" s="192" t="s">
        <v>4668</v>
      </c>
      <c r="B47" s="194"/>
      <c r="C47" s="177" t="str">
        <f>HYPERLINK(VLOOKUP(A47,Фото!C:D,2,0),VLOOKUP(A47,'Прайс-лист общий'!A:B,2,0))</f>
        <v>Магнитная защелка сантехническая, никель матовый</v>
      </c>
      <c r="D47" s="178">
        <f>IFERROR(VLOOKUP($A47,'Прайс-лист общий'!A:C,3,0),"")</f>
        <v>4</v>
      </c>
      <c r="E47" s="179">
        <f>IFERROR(VLOOKUP($A47,'Прайс-лист общий'!$A:D,4,0),"")</f>
        <v>0</v>
      </c>
      <c r="F47" s="292">
        <f>IFERROR(VLOOKUP($A47,'Прайс-лист общий'!$A:E,5,0),"")</f>
        <v>389</v>
      </c>
      <c r="G47" s="292">
        <f>IFERROR(VLOOKUP($A47,'Прайс-лист общий'!$A:F,6,0),"")</f>
        <v>234.89</v>
      </c>
      <c r="H47" s="292">
        <f>IFERROR(VLOOKUP($A47,'Прайс-лист общий'!$A:G,7,0),"")</f>
        <v>223.71</v>
      </c>
      <c r="I47" s="292">
        <f>IFERROR(VLOOKUP($A47,'Прайс-лист общий'!$A:H,8,0),"")</f>
        <v>213.05</v>
      </c>
      <c r="J47" s="292">
        <f>IFERROR(VLOOKUP($A47,'Прайс-лист общий'!$A:I,9,0),"")</f>
        <v>198.19</v>
      </c>
      <c r="K47" s="293">
        <f>IFERROR(VLOOKUP(A47,'Прайс-лист общий'!A:J,10,0),"")</f>
        <v>0</v>
      </c>
      <c r="L47" s="215"/>
      <c r="M47" s="296">
        <f>IF(K47&lt;&gt;'Ручки B2B'!$K$1,K47*L47,IF('Ручки B2B'!$J$1='Ручки B2B'!$G$2,G47*L47,IF('Ручки B2B'!$J$1='Ручки B2B'!$H$2,H47*L47,IF('Ручки B2B'!$J$1='Ручки B2B'!$I$2,I47*L47,IF('Ручки B2B'!$J$1='Ручки B2B'!$J$2,J47*L47,"Выберите колонку")))))</f>
        <v>0</v>
      </c>
      <c r="N47" s="180">
        <f>IFERROR(VLOOKUP($A47,'Прайс-лист общий'!$A:K,11,0),"")</f>
        <v>50</v>
      </c>
      <c r="O47" s="181" t="str">
        <f>IFERROR(VLOOKUP($A47,'Прайс-лист общий'!$A:L,12,0),"")</f>
        <v>210*90*20</v>
      </c>
      <c r="P47" s="181">
        <f>IFERROR(VLOOKUP($A47,'Прайс-лист общий'!$A:M,13,0),"")</f>
        <v>0.38</v>
      </c>
      <c r="Q47" s="181" t="str">
        <f>IFERROR(VLOOKUP($A47,'Прайс-лист общий'!$A:O,14,0),"")</f>
        <v>530*410*125</v>
      </c>
      <c r="R47" s="181">
        <f>IFERROR(VLOOKUP($A47,'Прайс-лист общий'!$A:O,15,0),"")</f>
        <v>19.399999999999999</v>
      </c>
    </row>
    <row r="48" spans="1:18" s="208" customFormat="1" ht="21" customHeight="1">
      <c r="A48" s="193" t="s">
        <v>4669</v>
      </c>
      <c r="B48" s="195"/>
      <c r="C48" s="187" t="str">
        <f>HYPERLINK(VLOOKUP(A48,Фото!C:D,2,0),VLOOKUP(A48,'Прайс-лист общий'!A:B,2,0))</f>
        <v>Магнитная защелка сантехническая, черный</v>
      </c>
      <c r="D48" s="188">
        <f>IFERROR(VLOOKUP($A48,'Прайс-лист общий'!A:C,3,0),"")</f>
        <v>4</v>
      </c>
      <c r="E48" s="189">
        <f>IFERROR(VLOOKUP($A48,'Прайс-лист общий'!$A:D,4,0),"")</f>
        <v>0</v>
      </c>
      <c r="F48" s="294">
        <f>IFERROR(VLOOKUP($A48,'Прайс-лист общий'!$A:E,5,0),"")</f>
        <v>362</v>
      </c>
      <c r="G48" s="294">
        <f>IFERROR(VLOOKUP($A48,'Прайс-лист общий'!$A:F,6,0),"")</f>
        <v>218.78</v>
      </c>
      <c r="H48" s="294">
        <f>IFERROR(VLOOKUP($A48,'Прайс-лист общий'!$A:G,7,0),"")</f>
        <v>208.36</v>
      </c>
      <c r="I48" s="294">
        <f>IFERROR(VLOOKUP($A48,'Прайс-лист общий'!$A:H,8,0),"")</f>
        <v>198.43</v>
      </c>
      <c r="J48" s="294">
        <f>IFERROR(VLOOKUP($A48,'Прайс-лист общий'!$A:I,9,0),"")</f>
        <v>184.59</v>
      </c>
      <c r="K48" s="295">
        <f>IFERROR(VLOOKUP(A48,'Прайс-лист общий'!A:J,10,0),"")</f>
        <v>0</v>
      </c>
      <c r="L48" s="217"/>
      <c r="M48" s="297">
        <f>IF(K48&lt;&gt;'Ручки B2B'!$K$1,K48*L48,IF('Ручки B2B'!$J$1='Ручки B2B'!$G$2,G48*L48,IF('Ручки B2B'!$J$1='Ручки B2B'!$H$2,H48*L48,IF('Ручки B2B'!$J$1='Ручки B2B'!$I$2,I48*L48,IF('Ручки B2B'!$J$1='Ручки B2B'!$J$2,J48*L48,"Выберите колонку")))))</f>
        <v>0</v>
      </c>
      <c r="N48" s="190">
        <f>IFERROR(VLOOKUP($A48,'Прайс-лист общий'!$A:K,11,0),"")</f>
        <v>50</v>
      </c>
      <c r="O48" s="191" t="str">
        <f>IFERROR(VLOOKUP($A48,'Прайс-лист общий'!$A:L,12,0),"")</f>
        <v>210*90*20</v>
      </c>
      <c r="P48" s="191">
        <f>IFERROR(VLOOKUP($A48,'Прайс-лист общий'!$A:M,13,0),"")</f>
        <v>0.38</v>
      </c>
      <c r="Q48" s="191" t="str">
        <f>IFERROR(VLOOKUP($A48,'Прайс-лист общий'!$A:O,14,0),"")</f>
        <v>530*410*125</v>
      </c>
      <c r="R48" s="191">
        <f>IFERROR(VLOOKUP($A48,'Прайс-лист общий'!$A:O,15,0),"")</f>
        <v>19.399999999999999</v>
      </c>
    </row>
    <row r="49" spans="1:18" s="2" customFormat="1" ht="18" customHeight="1">
      <c r="A49" s="202" t="s">
        <v>4995</v>
      </c>
      <c r="B49" s="196"/>
      <c r="C49" s="233"/>
      <c r="D49" s="198"/>
      <c r="E49" s="199"/>
      <c r="F49" s="200"/>
      <c r="G49" s="200"/>
      <c r="H49" s="200"/>
      <c r="I49" s="200"/>
      <c r="J49" s="200"/>
      <c r="K49" s="200"/>
      <c r="L49" s="200"/>
      <c r="M49" s="200"/>
      <c r="N49" s="201"/>
      <c r="O49" s="196"/>
      <c r="P49" s="196"/>
      <c r="Q49" s="196"/>
      <c r="R49" s="196"/>
    </row>
    <row r="50" spans="1:18" s="208" customFormat="1" ht="15" customHeight="1">
      <c r="A50" s="205" t="s">
        <v>4642</v>
      </c>
      <c r="B50" s="206"/>
      <c r="C50" s="182" t="str">
        <f>HYPERLINK(VLOOKUP(A50,Фото!C:D,2,0),VLOOKUP(A50,'Прайс-лист общий'!A:B,2,0))</f>
        <v>Магнитный замок РЕНЦ под цилиндр, черный</v>
      </c>
      <c r="D50" s="183">
        <f>IFERROR(VLOOKUP($A50,'Прайс-лист общий'!A:C,3,0),"")</f>
        <v>4</v>
      </c>
      <c r="E50" s="184">
        <f>IFERROR(VLOOKUP($A50,'Прайс-лист общий'!$A:D,4,0),"")</f>
        <v>0</v>
      </c>
      <c r="F50" s="209">
        <f>IFERROR(VLOOKUP($A50,'Прайс-лист общий'!$A:E,5,0),"")</f>
        <v>558</v>
      </c>
      <c r="G50" s="209">
        <f>IFERROR(VLOOKUP($A50,'Прайс-лист общий'!$A:F,6,0),"")</f>
        <v>337</v>
      </c>
      <c r="H50" s="209">
        <f>IFERROR(VLOOKUP($A50,'Прайс-лист общий'!$A:G,7,0),"")</f>
        <v>306</v>
      </c>
      <c r="I50" s="209">
        <f>IFERROR(VLOOKUP($A50,'Прайс-лист общий'!$A:H,8,0),"")</f>
        <v>279</v>
      </c>
      <c r="J50" s="209">
        <f>IFERROR(VLOOKUP($A50,'Прайс-лист общий'!$A:I,9,0),"")</f>
        <v>242</v>
      </c>
      <c r="K50" s="222">
        <f>IFERROR(VLOOKUP(A50,'Прайс-лист общий'!A:J,10,0),"")</f>
        <v>165</v>
      </c>
      <c r="L50" s="216"/>
      <c r="M50" s="212">
        <f t="shared" ref="M50:M52" si="5">IF(K50&lt;&gt;$K$1,K50*L50,IF($J$1=$G$2,G50*L50,IF($J$1=$H$2,H50*L50,IF($J$1=$I$2,I50*L50,IF($J$1=$J$2,J50*L50,"Выберите колонку")))))</f>
        <v>0</v>
      </c>
      <c r="N50" s="185">
        <f>IFERROR(VLOOKUP($A50,'Прайс-лист общий'!$A:K,11,0),"")</f>
        <v>60</v>
      </c>
      <c r="O50" s="186" t="str">
        <f>IFERROR(VLOOKUP($A50,'Прайс-лист общий'!$A:L,12,0),"")</f>
        <v>200*100*23</v>
      </c>
      <c r="P50" s="186">
        <f>IFERROR(VLOOKUP($A50,'Прайс-лист общий'!$A:M,13,0),"")</f>
        <v>0.39</v>
      </c>
      <c r="Q50" s="186" t="str">
        <f>IFERROR(VLOOKUP($A50,'Прайс-лист общий'!$A:O,14,0),"")</f>
        <v>520*410*165</v>
      </c>
      <c r="R50" s="186">
        <f>IFERROR(VLOOKUP($A50,'Прайс-лист общий'!$A:O,15,0),"")</f>
        <v>24.5</v>
      </c>
    </row>
    <row r="51" spans="1:18" s="208" customFormat="1" ht="15" customHeight="1">
      <c r="A51" s="205" t="s">
        <v>901</v>
      </c>
      <c r="B51" s="206"/>
      <c r="C51" s="182" t="str">
        <f>HYPERLINK(VLOOKUP(A51,Фото!C:D,2,0),VLOOKUP(A51,'Прайс-лист общий'!A:B,2,0))</f>
        <v>Магнитный замок РЕНЦ под цилиндр, хром блестящий</v>
      </c>
      <c r="D51" s="183">
        <f>IFERROR(VLOOKUP($A51,'Прайс-лист общий'!A:C,3,0),"")</f>
        <v>4</v>
      </c>
      <c r="E51" s="184">
        <f>IFERROR(VLOOKUP($A51,'Прайс-лист общий'!$A:D,4,0),"")</f>
        <v>0</v>
      </c>
      <c r="F51" s="209">
        <f>IFERROR(VLOOKUP($A51,'Прайс-лист общий'!$A:E,5,0),"")</f>
        <v>558</v>
      </c>
      <c r="G51" s="209">
        <f>IFERROR(VLOOKUP($A51,'Прайс-лист общий'!$A:F,6,0),"")</f>
        <v>337</v>
      </c>
      <c r="H51" s="209">
        <f>IFERROR(VLOOKUP($A51,'Прайс-лист общий'!$A:G,7,0),"")</f>
        <v>306</v>
      </c>
      <c r="I51" s="209">
        <f>IFERROR(VLOOKUP($A51,'Прайс-лист общий'!$A:H,8,0),"")</f>
        <v>279</v>
      </c>
      <c r="J51" s="209">
        <f>IFERROR(VLOOKUP($A51,'Прайс-лист общий'!$A:I,9,0),"")</f>
        <v>242</v>
      </c>
      <c r="K51" s="222">
        <f>IFERROR(VLOOKUP(A51,'Прайс-лист общий'!A:J,10,0),"")</f>
        <v>224</v>
      </c>
      <c r="L51" s="216"/>
      <c r="M51" s="212">
        <f t="shared" si="5"/>
        <v>0</v>
      </c>
      <c r="N51" s="185">
        <f>IFERROR(VLOOKUP($A51,'Прайс-лист общий'!$A:K,11,0),"")</f>
        <v>60</v>
      </c>
      <c r="O51" s="186" t="str">
        <f>IFERROR(VLOOKUP($A51,'Прайс-лист общий'!$A:L,12,0),"")</f>
        <v>200*100*23</v>
      </c>
      <c r="P51" s="186">
        <f>IFERROR(VLOOKUP($A51,'Прайс-лист общий'!$A:M,13,0),"")</f>
        <v>0.39</v>
      </c>
      <c r="Q51" s="186" t="str">
        <f>IFERROR(VLOOKUP($A51,'Прайс-лист общий'!$A:O,14,0),"")</f>
        <v>520*410*165</v>
      </c>
      <c r="R51" s="186">
        <f>IFERROR(VLOOKUP($A51,'Прайс-лист общий'!$A:O,15,0),"")</f>
        <v>24.5</v>
      </c>
    </row>
    <row r="52" spans="1:18" s="208" customFormat="1" ht="15" customHeight="1">
      <c r="A52" s="193" t="s">
        <v>1394</v>
      </c>
      <c r="B52" s="195"/>
      <c r="C52" s="187" t="str">
        <f>HYPERLINK(VLOOKUP(A52,Фото!C:D,2,0),VLOOKUP(A52,'Прайс-лист общий'!A:B,2,0))</f>
        <v>Магнитный замок РЕНЦ под цилиндр, никель матовый</v>
      </c>
      <c r="D52" s="188">
        <f>IFERROR(VLOOKUP($A52,'Прайс-лист общий'!A:C,3,0),"")</f>
        <v>4</v>
      </c>
      <c r="E52" s="189">
        <f>IFERROR(VLOOKUP($A52,'Прайс-лист общий'!$A:D,4,0),"")</f>
        <v>0</v>
      </c>
      <c r="F52" s="210">
        <f>IFERROR(VLOOKUP($A52,'Прайс-лист общий'!$A:E,5,0),"")</f>
        <v>558</v>
      </c>
      <c r="G52" s="210">
        <f>IFERROR(VLOOKUP($A52,'Прайс-лист общий'!$A:F,6,0),"")</f>
        <v>337</v>
      </c>
      <c r="H52" s="210">
        <f>IFERROR(VLOOKUP($A52,'Прайс-лист общий'!$A:G,7,0),"")</f>
        <v>306</v>
      </c>
      <c r="I52" s="210">
        <f>IFERROR(VLOOKUP($A52,'Прайс-лист общий'!$A:H,8,0),"")</f>
        <v>279</v>
      </c>
      <c r="J52" s="210">
        <f>IFERROR(VLOOKUP($A52,'Прайс-лист общий'!$A:I,9,0),"")</f>
        <v>242</v>
      </c>
      <c r="K52" s="220">
        <f>IFERROR(VLOOKUP(A52,'Прайс-лист общий'!A:J,10,0),"")</f>
        <v>165</v>
      </c>
      <c r="L52" s="216"/>
      <c r="M52" s="213">
        <f t="shared" si="5"/>
        <v>0</v>
      </c>
      <c r="N52" s="190">
        <f>IFERROR(VLOOKUP($A52,'Прайс-лист общий'!$A:K,11,0),"")</f>
        <v>60</v>
      </c>
      <c r="O52" s="191" t="str">
        <f>IFERROR(VLOOKUP($A52,'Прайс-лист общий'!$A:L,12,0),"")</f>
        <v>200*100*23</v>
      </c>
      <c r="P52" s="191">
        <f>IFERROR(VLOOKUP($A52,'Прайс-лист общий'!$A:M,13,0),"")</f>
        <v>0.39</v>
      </c>
      <c r="Q52" s="191" t="str">
        <f>IFERROR(VLOOKUP($A52,'Прайс-лист общий'!$A:O,14,0),"")</f>
        <v>520*410*165</v>
      </c>
      <c r="R52" s="191">
        <f>IFERROR(VLOOKUP($A52,'Прайс-лист общий'!$A:O,15,0),"")</f>
        <v>24.5</v>
      </c>
    </row>
    <row r="53" spans="1:18" s="2" customFormat="1" ht="18" customHeight="1">
      <c r="A53" s="202" t="s">
        <v>4986</v>
      </c>
      <c r="B53" s="196"/>
      <c r="C53" s="233"/>
      <c r="D53" s="198"/>
      <c r="E53" s="199"/>
      <c r="F53" s="200"/>
      <c r="G53" s="200"/>
      <c r="H53" s="200"/>
      <c r="I53" s="200"/>
      <c r="J53" s="200"/>
      <c r="K53" s="200"/>
      <c r="L53" s="200"/>
      <c r="M53" s="200"/>
      <c r="N53" s="201"/>
      <c r="O53" s="196"/>
      <c r="P53" s="196"/>
      <c r="Q53" s="196"/>
      <c r="R53" s="196"/>
    </row>
    <row r="54" spans="1:18" s="208" customFormat="1" ht="15" customHeight="1">
      <c r="A54" s="223" t="s">
        <v>936</v>
      </c>
      <c r="B54" s="206"/>
      <c r="C54" s="224" t="str">
        <f>HYPERLINK(VLOOKUP(A54,Фото!C:D,2,0),VLOOKUP(A54,'Прайс-лист общий'!A:B,2,0))</f>
        <v>Магнитная защелка сантехническая РЕНЦ, медь античная</v>
      </c>
      <c r="D54" s="225">
        <f>IFERROR(VLOOKUP($A54,'Прайс-лист общий'!A:C,3,0),"")</f>
        <v>1</v>
      </c>
      <c r="E54" s="226">
        <f>IFERROR(VLOOKUP($A54,'Прайс-лист общий'!$A:D,4,0),"")</f>
        <v>0</v>
      </c>
      <c r="F54" s="227">
        <f>IFERROR(VLOOKUP($A54,'Прайс-лист общий'!$A:E,5,0),"")</f>
        <v>889</v>
      </c>
      <c r="G54" s="227">
        <f>IFERROR(VLOOKUP($A54,'Прайс-лист общий'!$A:F,6,0),"")</f>
        <v>537</v>
      </c>
      <c r="H54" s="227">
        <f>IFERROR(VLOOKUP($A54,'Прайс-лист общий'!$A:G,7,0),"")</f>
        <v>488</v>
      </c>
      <c r="I54" s="227">
        <f>IFERROR(VLOOKUP($A54,'Прайс-лист общий'!$A:H,8,0),"")</f>
        <v>443</v>
      </c>
      <c r="J54" s="227">
        <f>IFERROR(VLOOKUP($A54,'Прайс-лист общий'!$A:I,9,0),"")</f>
        <v>385</v>
      </c>
      <c r="K54" s="228">
        <f>IFERROR(VLOOKUP(A54,'Прайс-лист общий'!A:J,10,0),"")</f>
        <v>112</v>
      </c>
      <c r="L54" s="229"/>
      <c r="M54" s="230">
        <f t="shared" si="0"/>
        <v>0</v>
      </c>
      <c r="N54" s="231">
        <f>IFERROR(VLOOKUP($A54,'Прайс-лист общий'!$A:K,11,0),"")</f>
        <v>50</v>
      </c>
      <c r="O54" s="232" t="str">
        <f>IFERROR(VLOOKUP($A54,'Прайс-лист общий'!$A:L,12,0),"")</f>
        <v>175*102*22</v>
      </c>
      <c r="P54" s="232">
        <f>IFERROR(VLOOKUP($A54,'Прайс-лист общий'!$A:M,13,0),"")</f>
        <v>0.31</v>
      </c>
      <c r="Q54" s="232" t="str">
        <f>IFERROR(VLOOKUP($A54,'Прайс-лист общий'!$A:O,14,0),"")</f>
        <v>525*365*125</v>
      </c>
      <c r="R54" s="232">
        <f>IFERROR(VLOOKUP($A54,'Прайс-лист общий'!$A:O,15,0),"")</f>
        <v>17.5</v>
      </c>
    </row>
    <row r="55" spans="1:18" s="208" customFormat="1" ht="15" customHeight="1">
      <c r="A55" s="205" t="s">
        <v>1393</v>
      </c>
      <c r="B55" s="206"/>
      <c r="C55" s="182" t="str">
        <f>HYPERLINK(VLOOKUP(A55,Фото!C:D,2,0),VLOOKUP(A55,'Прайс-лист общий'!A:B,2,0))</f>
        <v>Магнитная защелка сантехническая РЕНЦ, черный</v>
      </c>
      <c r="D55" s="183">
        <f>IFERROR(VLOOKUP($A55,'Прайс-лист общий'!A:C,3,0),"")</f>
        <v>4</v>
      </c>
      <c r="E55" s="184">
        <f>IFERROR(VLOOKUP($A55,'Прайс-лист общий'!$A:D,4,0),"")</f>
        <v>0</v>
      </c>
      <c r="F55" s="209">
        <f>IFERROR(VLOOKUP($A55,'Прайс-лист общий'!$A:E,5,0),"")</f>
        <v>889</v>
      </c>
      <c r="G55" s="209">
        <f>IFERROR(VLOOKUP($A55,'Прайс-лист общий'!$A:F,6,0),"")</f>
        <v>537</v>
      </c>
      <c r="H55" s="209">
        <f>IFERROR(VLOOKUP($A55,'Прайс-лист общий'!$A:G,7,0),"")</f>
        <v>488</v>
      </c>
      <c r="I55" s="209">
        <f>IFERROR(VLOOKUP($A55,'Прайс-лист общий'!$A:H,8,0),"")</f>
        <v>443</v>
      </c>
      <c r="J55" s="209">
        <f>IFERROR(VLOOKUP($A55,'Прайс-лист общий'!$A:I,9,0),"")</f>
        <v>385</v>
      </c>
      <c r="K55" s="222">
        <f>IFERROR(VLOOKUP(A55,'Прайс-лист общий'!A:J,10,0),"")</f>
        <v>0</v>
      </c>
      <c r="L55" s="216"/>
      <c r="M55" s="212">
        <f t="shared" si="0"/>
        <v>0</v>
      </c>
      <c r="N55" s="185">
        <f>IFERROR(VLOOKUP($A55,'Прайс-лист общий'!$A:K,11,0),"")</f>
        <v>50</v>
      </c>
      <c r="O55" s="186" t="str">
        <f>IFERROR(VLOOKUP($A55,'Прайс-лист общий'!$A:L,12,0),"")</f>
        <v>175*102*22</v>
      </c>
      <c r="P55" s="186">
        <f>IFERROR(VLOOKUP($A55,'Прайс-лист общий'!$A:M,13,0),"")</f>
        <v>0.31</v>
      </c>
      <c r="Q55" s="186" t="str">
        <f>IFERROR(VLOOKUP($A55,'Прайс-лист общий'!$A:O,14,0),"")</f>
        <v>525*365*125</v>
      </c>
      <c r="R55" s="186">
        <f>IFERROR(VLOOKUP($A55,'Прайс-лист общий'!$A:O,15,0),"")</f>
        <v>17.5</v>
      </c>
    </row>
    <row r="56" spans="1:18" s="208" customFormat="1" ht="15" customHeight="1">
      <c r="A56" s="205" t="s">
        <v>939</v>
      </c>
      <c r="B56" s="206"/>
      <c r="C56" s="182" t="str">
        <f>HYPERLINK(VLOOKUP(A56,Фото!C:D,2,0),VLOOKUP(A56,'Прайс-лист общий'!A:B,2,0))</f>
        <v>Магнитная защелка сантехническая РЕНЦ, хром блестящий</v>
      </c>
      <c r="D56" s="183">
        <f>IFERROR(VLOOKUP($A56,'Прайс-лист общий'!A:C,3,0),"")</f>
        <v>4</v>
      </c>
      <c r="E56" s="184">
        <f>IFERROR(VLOOKUP($A56,'Прайс-лист общий'!$A:D,4,0),"")</f>
        <v>0</v>
      </c>
      <c r="F56" s="209">
        <f>IFERROR(VLOOKUP($A56,'Прайс-лист общий'!$A:E,5,0),"")</f>
        <v>889</v>
      </c>
      <c r="G56" s="209">
        <f>IFERROR(VLOOKUP($A56,'Прайс-лист общий'!$A:F,6,0),"")</f>
        <v>537</v>
      </c>
      <c r="H56" s="209">
        <f>IFERROR(VLOOKUP($A56,'Прайс-лист общий'!$A:G,7,0),"")</f>
        <v>488</v>
      </c>
      <c r="I56" s="209">
        <f>IFERROR(VLOOKUP($A56,'Прайс-лист общий'!$A:H,8,0),"")</f>
        <v>443</v>
      </c>
      <c r="J56" s="209">
        <f>IFERROR(VLOOKUP($A56,'Прайс-лист общий'!$A:I,9,0),"")</f>
        <v>385</v>
      </c>
      <c r="K56" s="222">
        <f>IFERROR(VLOOKUP(A56,'Прайс-лист общий'!A:J,10,0),"")</f>
        <v>224</v>
      </c>
      <c r="L56" s="216"/>
      <c r="M56" s="212">
        <f t="shared" si="0"/>
        <v>0</v>
      </c>
      <c r="N56" s="185">
        <f>IFERROR(VLOOKUP($A56,'Прайс-лист общий'!$A:K,11,0),"")</f>
        <v>50</v>
      </c>
      <c r="O56" s="186" t="str">
        <f>IFERROR(VLOOKUP($A56,'Прайс-лист общий'!$A:L,12,0),"")</f>
        <v>175*102*22</v>
      </c>
      <c r="P56" s="186">
        <f>IFERROR(VLOOKUP($A56,'Прайс-лист общий'!$A:M,13,0),"")</f>
        <v>0.31</v>
      </c>
      <c r="Q56" s="186" t="str">
        <f>IFERROR(VLOOKUP($A56,'Прайс-лист общий'!$A:O,14,0),"")</f>
        <v>525*365*125</v>
      </c>
      <c r="R56" s="186">
        <f>IFERROR(VLOOKUP($A56,'Прайс-лист общий'!$A:O,15,0),"")</f>
        <v>17.5</v>
      </c>
    </row>
    <row r="57" spans="1:18" s="208" customFormat="1" ht="15" customHeight="1">
      <c r="A57" s="205" t="s">
        <v>937</v>
      </c>
      <c r="B57" s="206"/>
      <c r="C57" s="182" t="str">
        <f>HYPERLINK(VLOOKUP(A57,Фото!C:D,2,0),VLOOKUP(A57,'Прайс-лист общий'!A:B,2,0))</f>
        <v>Магнитная защелка сантехническая РЕНЦ, никель матовый</v>
      </c>
      <c r="D57" s="183">
        <f>IFERROR(VLOOKUP($A57,'Прайс-лист общий'!A:C,3,0),"")</f>
        <v>4</v>
      </c>
      <c r="E57" s="184">
        <f>IFERROR(VLOOKUP($A57,'Прайс-лист общий'!$A:D,4,0),"")</f>
        <v>0</v>
      </c>
      <c r="F57" s="209">
        <f>IFERROR(VLOOKUP($A57,'Прайс-лист общий'!$A:E,5,0),"")</f>
        <v>889</v>
      </c>
      <c r="G57" s="209">
        <f>IFERROR(VLOOKUP($A57,'Прайс-лист общий'!$A:F,6,0),"")</f>
        <v>537</v>
      </c>
      <c r="H57" s="209">
        <f>IFERROR(VLOOKUP($A57,'Прайс-лист общий'!$A:G,7,0),"")</f>
        <v>488</v>
      </c>
      <c r="I57" s="209">
        <f>IFERROR(VLOOKUP($A57,'Прайс-лист общий'!$A:H,8,0),"")</f>
        <v>443</v>
      </c>
      <c r="J57" s="209">
        <f>IFERROR(VLOOKUP($A57,'Прайс-лист общий'!$A:I,9,0),"")</f>
        <v>385</v>
      </c>
      <c r="K57" s="222">
        <f>IFERROR(VLOOKUP(A57,'Прайс-лист общий'!A:J,10,0),"")</f>
        <v>337</v>
      </c>
      <c r="L57" s="216"/>
      <c r="M57" s="212">
        <f t="shared" si="0"/>
        <v>0</v>
      </c>
      <c r="N57" s="185">
        <f>IFERROR(VLOOKUP($A57,'Прайс-лист общий'!$A:K,11,0),"")</f>
        <v>50</v>
      </c>
      <c r="O57" s="186" t="str">
        <f>IFERROR(VLOOKUP($A57,'Прайс-лист общий'!$A:L,12,0),"")</f>
        <v>175*102*22</v>
      </c>
      <c r="P57" s="186">
        <f>IFERROR(VLOOKUP($A57,'Прайс-лист общий'!$A:M,13,0),"")</f>
        <v>0.33</v>
      </c>
      <c r="Q57" s="186" t="str">
        <f>IFERROR(VLOOKUP($A57,'Прайс-лист общий'!$A:O,14,0),"")</f>
        <v>525*365*125</v>
      </c>
      <c r="R57" s="186">
        <f>IFERROR(VLOOKUP($A57,'Прайс-лист общий'!$A:O,15,0),"")</f>
        <v>17.5</v>
      </c>
    </row>
    <row r="58" spans="1:18" s="208" customFormat="1" ht="15" customHeight="1">
      <c r="A58" s="193" t="s">
        <v>1392</v>
      </c>
      <c r="B58" s="195"/>
      <c r="C58" s="187" t="str">
        <f>HYPERLINK(VLOOKUP(A58,Фото!C:D,2,0),VLOOKUP(A58,'Прайс-лист общий'!A:B,2,0))</f>
        <v>Магнитная защелка сантехническая РЕНЦ, белый</v>
      </c>
      <c r="D58" s="188">
        <f>IFERROR(VLOOKUP($A58,'Прайс-лист общий'!A:C,3,0),"")</f>
        <v>4</v>
      </c>
      <c r="E58" s="189">
        <f>IFERROR(VLOOKUP($A58,'Прайс-лист общий'!$A:D,4,0),"")</f>
        <v>0</v>
      </c>
      <c r="F58" s="210">
        <f>IFERROR(VLOOKUP($A58,'Прайс-лист общий'!$A:E,5,0),"")</f>
        <v>889</v>
      </c>
      <c r="G58" s="210">
        <f>IFERROR(VLOOKUP($A58,'Прайс-лист общий'!$A:F,6,0),"")</f>
        <v>537</v>
      </c>
      <c r="H58" s="210">
        <f>IFERROR(VLOOKUP($A58,'Прайс-лист общий'!$A:G,7,0),"")</f>
        <v>488</v>
      </c>
      <c r="I58" s="210">
        <f>IFERROR(VLOOKUP($A58,'Прайс-лист общий'!$A:H,8,0),"")</f>
        <v>443</v>
      </c>
      <c r="J58" s="210">
        <f>IFERROR(VLOOKUP($A58,'Прайс-лист общий'!$A:I,9,0),"")</f>
        <v>385</v>
      </c>
      <c r="K58" s="220">
        <f>IFERROR(VLOOKUP(A58,'Прайс-лист общий'!A:J,10,0),"")</f>
        <v>224</v>
      </c>
      <c r="L58" s="217"/>
      <c r="M58" s="213">
        <f t="shared" si="0"/>
        <v>0</v>
      </c>
      <c r="N58" s="190">
        <f>IFERROR(VLOOKUP($A58,'Прайс-лист общий'!$A:K,11,0),"")</f>
        <v>50</v>
      </c>
      <c r="O58" s="191" t="str">
        <f>IFERROR(VLOOKUP($A58,'Прайс-лист общий'!$A:L,12,0),"")</f>
        <v>175*102*22</v>
      </c>
      <c r="P58" s="191">
        <f>IFERROR(VLOOKUP($A58,'Прайс-лист общий'!$A:M,13,0),"")</f>
        <v>0.31</v>
      </c>
      <c r="Q58" s="191" t="str">
        <f>IFERROR(VLOOKUP($A58,'Прайс-лист общий'!$A:O,14,0),"")</f>
        <v>525*365*125</v>
      </c>
      <c r="R58" s="191">
        <f>IFERROR(VLOOKUP($A58,'Прайс-лист общий'!$A:O,15,0),"")</f>
        <v>17.5</v>
      </c>
    </row>
    <row r="59" spans="1:18" s="208" customFormat="1" ht="42" customHeight="1">
      <c r="A59" s="193" t="s">
        <v>1225</v>
      </c>
      <c r="B59" s="195"/>
      <c r="C59" s="187" t="str">
        <f>HYPERLINK(VLOOKUP(A59,Фото!C:D,2,0),VLOOKUP(A59,'Прайс-лист общий'!A:B,2,0))</f>
        <v>Защелка сантехническая РЕНЦ, бронза античная</v>
      </c>
      <c r="D59" s="188">
        <f>IFERROR(VLOOKUP($A59,'Прайс-лист общий'!A:C,3,0),"")</f>
        <v>4</v>
      </c>
      <c r="E59" s="189">
        <f>IFERROR(VLOOKUP($A59,'Прайс-лист общий'!$A:D,4,0),"")</f>
        <v>0</v>
      </c>
      <c r="F59" s="210">
        <f>IFERROR(VLOOKUP($A59,'Прайс-лист общий'!$A:E,5,0),"")</f>
        <v>633</v>
      </c>
      <c r="G59" s="210">
        <f>IFERROR(VLOOKUP($A59,'Прайс-лист общий'!$A:F,6,0),"")</f>
        <v>382</v>
      </c>
      <c r="H59" s="210">
        <f>IFERROR(VLOOKUP($A59,'Прайс-лист общий'!$A:G,7,0),"")</f>
        <v>348</v>
      </c>
      <c r="I59" s="210">
        <f>IFERROR(VLOOKUP($A59,'Прайс-лист общий'!$A:H,8,0),"")</f>
        <v>316</v>
      </c>
      <c r="J59" s="210">
        <f>IFERROR(VLOOKUP($A59,'Прайс-лист общий'!$A:I,9,0),"")</f>
        <v>275</v>
      </c>
      <c r="K59" s="220">
        <f>IFERROR(VLOOKUP(A59,'Прайс-лист общий'!A:J,10,0),"")</f>
        <v>112</v>
      </c>
      <c r="L59" s="217"/>
      <c r="M59" s="213">
        <f t="shared" si="0"/>
        <v>0</v>
      </c>
      <c r="N59" s="190">
        <f>IFERROR(VLOOKUP($A59,'Прайс-лист общий'!$A:K,11,0),"")</f>
        <v>50</v>
      </c>
      <c r="O59" s="191" t="str">
        <f>IFERROR(VLOOKUP($A59,'Прайс-лист общий'!$A:L,12,0),"")</f>
        <v>172*80*25</v>
      </c>
      <c r="P59" s="191">
        <f>IFERROR(VLOOKUP($A59,'Прайс-лист общий'!$A:M,13,0),"")</f>
        <v>0.32</v>
      </c>
      <c r="Q59" s="191" t="str">
        <f>IFERROR(VLOOKUP($A59,'Прайс-лист общий'!$A:O,14,0),"")</f>
        <v>420*365*145</v>
      </c>
      <c r="R59" s="191">
        <f>IFERROR(VLOOKUP($A59,'Прайс-лист общий'!$A:O,15,0),"")</f>
        <v>16.100000000000001</v>
      </c>
    </row>
    <row r="60" spans="1:18" s="2" customFormat="1" ht="18" customHeight="1">
      <c r="A60" s="202" t="s">
        <v>4987</v>
      </c>
      <c r="B60" s="196"/>
      <c r="C60" s="233"/>
      <c r="D60" s="198"/>
      <c r="E60" s="199"/>
      <c r="F60" s="200"/>
      <c r="G60" s="200"/>
      <c r="H60" s="200"/>
      <c r="I60" s="200"/>
      <c r="J60" s="200"/>
      <c r="K60" s="200"/>
      <c r="L60" s="200"/>
      <c r="M60" s="200"/>
      <c r="N60" s="201"/>
      <c r="O60" s="196"/>
      <c r="P60" s="196"/>
      <c r="Q60" s="196"/>
      <c r="R60" s="196"/>
    </row>
    <row r="61" spans="1:18" s="208" customFormat="1" ht="15" customHeight="1">
      <c r="A61" s="205" t="s">
        <v>935</v>
      </c>
      <c r="B61" s="194"/>
      <c r="C61" s="182" t="str">
        <f>HYPERLINK(VLOOKUP(A61,Фото!C:D,2,0),VLOOKUP(A61,'Прайс-лист общий'!A:B,2,0))</f>
        <v>Защелка сантехническая РЕНЦ, бронза античная</v>
      </c>
      <c r="D61" s="183">
        <f>IFERROR(VLOOKUP($A61,'Прайс-лист общий'!A:C,3,0),"")</f>
        <v>4</v>
      </c>
      <c r="E61" s="184">
        <f>IFERROR(VLOOKUP($A61,'Прайс-лист общий'!$A:D,4,0),"")</f>
        <v>0</v>
      </c>
      <c r="F61" s="209">
        <f>IFERROR(VLOOKUP($A61,'Прайс-лист общий'!$A:E,5,0),"")</f>
        <v>691</v>
      </c>
      <c r="G61" s="209">
        <f>IFERROR(VLOOKUP($A61,'Прайс-лист общий'!$A:F,6,0),"")</f>
        <v>417</v>
      </c>
      <c r="H61" s="209">
        <f>IFERROR(VLOOKUP($A61,'Прайс-лист общий'!$A:G,7,0),"")</f>
        <v>379</v>
      </c>
      <c r="I61" s="209">
        <f>IFERROR(VLOOKUP($A61,'Прайс-лист общий'!$A:H,8,0),"")</f>
        <v>345</v>
      </c>
      <c r="J61" s="209">
        <f>IFERROR(VLOOKUP($A61,'Прайс-лист общий'!$A:I,9,0),"")</f>
        <v>300</v>
      </c>
      <c r="K61" s="222">
        <f>IFERROR(VLOOKUP(A61,'Прайс-лист общий'!A:J,10,0),"")</f>
        <v>0</v>
      </c>
      <c r="L61" s="216"/>
      <c r="M61" s="212">
        <f t="shared" ref="M61:M80" si="6">IF(K61&lt;&gt;$K$1,K61*L61,IF($J$1=$G$2,G61*L61,IF($J$1=$H$2,H61*L61,IF($J$1=$I$2,I61*L61,IF($J$1=$J$2,J61*L61,"Выберите колонку")))))</f>
        <v>0</v>
      </c>
      <c r="N61" s="185">
        <f>IFERROR(VLOOKUP($A61,'Прайс-лист общий'!$A:K,11,0),"")</f>
        <v>50</v>
      </c>
      <c r="O61" s="186" t="str">
        <f>IFERROR(VLOOKUP($A61,'Прайс-лист общий'!$A:L,12,0),"")</f>
        <v>198*90*22</v>
      </c>
      <c r="P61" s="186">
        <f>IFERROR(VLOOKUP($A61,'Прайс-лист общий'!$A:M,13,0),"")</f>
        <v>0.45</v>
      </c>
      <c r="Q61" s="186" t="str">
        <f>IFERROR(VLOOKUP($A61,'Прайс-лист общий'!$A:O,14,0),"")</f>
        <v>470*410*125</v>
      </c>
      <c r="R61" s="186">
        <f>IFERROR(VLOOKUP($A61,'Прайс-лист общий'!$A:O,15,0),"")</f>
        <v>21</v>
      </c>
    </row>
    <row r="62" spans="1:18" s="208" customFormat="1" ht="15" customHeight="1">
      <c r="A62" s="205" t="s">
        <v>1386</v>
      </c>
      <c r="B62" s="206"/>
      <c r="C62" s="182" t="str">
        <f>HYPERLINK(VLOOKUP(A62,Фото!C:D,2,0),VLOOKUP(A62,'Прайс-лист общий'!A:B,2,0))</f>
        <v>Защелка сантехническая РЕНЦ, черный</v>
      </c>
      <c r="D62" s="183">
        <f>IFERROR(VLOOKUP($A62,'Прайс-лист общий'!A:C,3,0),"")</f>
        <v>4</v>
      </c>
      <c r="E62" s="184">
        <f>IFERROR(VLOOKUP($A62,'Прайс-лист общий'!$A:D,4,0),"")</f>
        <v>0</v>
      </c>
      <c r="F62" s="209">
        <f>IFERROR(VLOOKUP($A62,'Прайс-лист общий'!$A:E,5,0),"")</f>
        <v>691</v>
      </c>
      <c r="G62" s="209">
        <f>IFERROR(VLOOKUP($A62,'Прайс-лист общий'!$A:F,6,0),"")</f>
        <v>417</v>
      </c>
      <c r="H62" s="209">
        <f>IFERROR(VLOOKUP($A62,'Прайс-лист общий'!$A:G,7,0),"")</f>
        <v>379</v>
      </c>
      <c r="I62" s="209">
        <f>IFERROR(VLOOKUP($A62,'Прайс-лист общий'!$A:H,8,0),"")</f>
        <v>345</v>
      </c>
      <c r="J62" s="209">
        <f>IFERROR(VLOOKUP($A62,'Прайс-лист общий'!$A:I,9,0),"")</f>
        <v>300</v>
      </c>
      <c r="K62" s="222">
        <f>IFERROR(VLOOKUP(A62,'Прайс-лист общий'!A:J,10,0),"")</f>
        <v>0</v>
      </c>
      <c r="L62" s="216"/>
      <c r="M62" s="212">
        <f t="shared" si="6"/>
        <v>0</v>
      </c>
      <c r="N62" s="185">
        <f>IFERROR(VLOOKUP($A62,'Прайс-лист общий'!$A:K,11,0),"")</f>
        <v>50</v>
      </c>
      <c r="O62" s="186" t="str">
        <f>IFERROR(VLOOKUP($A62,'Прайс-лист общий'!$A:L,12,0),"")</f>
        <v>198*90*22</v>
      </c>
      <c r="P62" s="186">
        <f>IFERROR(VLOOKUP($A62,'Прайс-лист общий'!$A:M,13,0),"")</f>
        <v>0.45</v>
      </c>
      <c r="Q62" s="186" t="str">
        <f>IFERROR(VLOOKUP($A62,'Прайс-лист общий'!$A:O,14,0),"")</f>
        <v>470*410*125</v>
      </c>
      <c r="R62" s="186">
        <f>IFERROR(VLOOKUP($A62,'Прайс-лист общий'!$A:O,15,0),"")</f>
        <v>21</v>
      </c>
    </row>
    <row r="63" spans="1:18" s="208" customFormat="1" ht="15" customHeight="1">
      <c r="A63" s="205" t="s">
        <v>933</v>
      </c>
      <c r="B63" s="206"/>
      <c r="C63" s="182" t="str">
        <f>HYPERLINK(VLOOKUP(A63,Фото!C:D,2,0),VLOOKUP(A63,'Прайс-лист общий'!A:B,2,0))</f>
        <v>Защелка сантехническая РЕНЦ, хром блестящий</v>
      </c>
      <c r="D63" s="183">
        <f>IFERROR(VLOOKUP($A63,'Прайс-лист общий'!A:C,3,0),"")</f>
        <v>4</v>
      </c>
      <c r="E63" s="184">
        <f>IFERROR(VLOOKUP($A63,'Прайс-лист общий'!$A:D,4,0),"")</f>
        <v>0</v>
      </c>
      <c r="F63" s="209">
        <f>IFERROR(VLOOKUP($A63,'Прайс-лист общий'!$A:E,5,0),"")</f>
        <v>691</v>
      </c>
      <c r="G63" s="209">
        <f>IFERROR(VLOOKUP($A63,'Прайс-лист общий'!$A:F,6,0),"")</f>
        <v>417</v>
      </c>
      <c r="H63" s="209">
        <f>IFERROR(VLOOKUP($A63,'Прайс-лист общий'!$A:G,7,0),"")</f>
        <v>379</v>
      </c>
      <c r="I63" s="209">
        <f>IFERROR(VLOOKUP($A63,'Прайс-лист общий'!$A:H,8,0),"")</f>
        <v>345</v>
      </c>
      <c r="J63" s="209">
        <f>IFERROR(VLOOKUP($A63,'Прайс-лист общий'!$A:I,9,0),"")</f>
        <v>300</v>
      </c>
      <c r="K63" s="222">
        <f>IFERROR(VLOOKUP(A63,'Прайс-лист общий'!A:J,10,0),"")</f>
        <v>259</v>
      </c>
      <c r="L63" s="216"/>
      <c r="M63" s="212">
        <f t="shared" si="6"/>
        <v>0</v>
      </c>
      <c r="N63" s="185">
        <f>IFERROR(VLOOKUP($A63,'Прайс-лист общий'!$A:K,11,0),"")</f>
        <v>50</v>
      </c>
      <c r="O63" s="186" t="str">
        <f>IFERROR(VLOOKUP($A63,'Прайс-лист общий'!$A:L,12,0),"")</f>
        <v>198*90*22</v>
      </c>
      <c r="P63" s="186">
        <f>IFERROR(VLOOKUP($A63,'Прайс-лист общий'!$A:M,13,0),"")</f>
        <v>0.45</v>
      </c>
      <c r="Q63" s="186" t="str">
        <f>IFERROR(VLOOKUP($A63,'Прайс-лист общий'!$A:O,14,0),"")</f>
        <v>470*410*125</v>
      </c>
      <c r="R63" s="186">
        <f>IFERROR(VLOOKUP($A63,'Прайс-лист общий'!$A:O,15,0),"")</f>
        <v>21</v>
      </c>
    </row>
    <row r="64" spans="1:18" s="208" customFormat="1" ht="15" customHeight="1">
      <c r="A64" s="205" t="s">
        <v>1378</v>
      </c>
      <c r="B64" s="206"/>
      <c r="C64" s="182" t="str">
        <f>HYPERLINK(VLOOKUP(A64,Фото!C:D,2,0),VLOOKUP(A64,'Прайс-лист общий'!A:B,2,0))</f>
        <v>Защелка сантехническая РЕНЦ, никель матовый</v>
      </c>
      <c r="D64" s="183">
        <f>IFERROR(VLOOKUP($A64,'Прайс-лист общий'!A:C,3,0),"")</f>
        <v>4</v>
      </c>
      <c r="E64" s="184">
        <f>IFERROR(VLOOKUP($A64,'Прайс-лист общий'!$A:D,4,0),"")</f>
        <v>0</v>
      </c>
      <c r="F64" s="209">
        <f>IFERROR(VLOOKUP($A64,'Прайс-лист общий'!$A:E,5,0),"")</f>
        <v>691</v>
      </c>
      <c r="G64" s="209">
        <f>IFERROR(VLOOKUP($A64,'Прайс-лист общий'!$A:F,6,0),"")</f>
        <v>417</v>
      </c>
      <c r="H64" s="209">
        <f>IFERROR(VLOOKUP($A64,'Прайс-лист общий'!$A:G,7,0),"")</f>
        <v>379</v>
      </c>
      <c r="I64" s="209">
        <f>IFERROR(VLOOKUP($A64,'Прайс-лист общий'!$A:H,8,0),"")</f>
        <v>345</v>
      </c>
      <c r="J64" s="209">
        <f>IFERROR(VLOOKUP($A64,'Прайс-лист общий'!$A:I,9,0),"")</f>
        <v>300</v>
      </c>
      <c r="K64" s="222">
        <f>IFERROR(VLOOKUP(A64,'Прайс-лист общий'!A:J,10,0),"")</f>
        <v>0</v>
      </c>
      <c r="L64" s="216"/>
      <c r="M64" s="212">
        <f t="shared" si="6"/>
        <v>0</v>
      </c>
      <c r="N64" s="185">
        <f>IFERROR(VLOOKUP($A64,'Прайс-лист общий'!$A:K,11,0),"")</f>
        <v>50</v>
      </c>
      <c r="O64" s="186" t="str">
        <f>IFERROR(VLOOKUP($A64,'Прайс-лист общий'!$A:L,12,0),"")</f>
        <v>198*90*22</v>
      </c>
      <c r="P64" s="186">
        <f>IFERROR(VLOOKUP($A64,'Прайс-лист общий'!$A:M,13,0),"")</f>
        <v>0.45</v>
      </c>
      <c r="Q64" s="186" t="str">
        <f>IFERROR(VLOOKUP($A64,'Прайс-лист общий'!$A:O,14,0),"")</f>
        <v>470*410*125</v>
      </c>
      <c r="R64" s="186">
        <f>IFERROR(VLOOKUP($A64,'Прайс-лист общий'!$A:O,15,0),"")</f>
        <v>21</v>
      </c>
    </row>
    <row r="65" spans="1:18" s="208" customFormat="1" ht="15" customHeight="1">
      <c r="A65" s="193" t="s">
        <v>1376</v>
      </c>
      <c r="B65" s="195"/>
      <c r="C65" s="187" t="str">
        <f>HYPERLINK(VLOOKUP(A65,Фото!C:D,2,0),VLOOKUP(A65,'Прайс-лист общий'!A:B,2,0))</f>
        <v>Защелка сантехническая РЕНЦ, белый</v>
      </c>
      <c r="D65" s="188">
        <f>IFERROR(VLOOKUP($A65,'Прайс-лист общий'!A:C,3,0),"")</f>
        <v>0</v>
      </c>
      <c r="E65" s="189">
        <f>IFERROR(VLOOKUP($A65,'Прайс-лист общий'!$A:D,4,0),"")</f>
        <v>0</v>
      </c>
      <c r="F65" s="210">
        <f>IFERROR(VLOOKUP($A65,'Прайс-лист общий'!$A:E,5,0),"")</f>
        <v>691</v>
      </c>
      <c r="G65" s="210">
        <f>IFERROR(VLOOKUP($A65,'Прайс-лист общий'!$A:F,6,0),"")</f>
        <v>417</v>
      </c>
      <c r="H65" s="210">
        <f>IFERROR(VLOOKUP($A65,'Прайс-лист общий'!$A:G,7,0),"")</f>
        <v>379</v>
      </c>
      <c r="I65" s="210">
        <f>IFERROR(VLOOKUP($A65,'Прайс-лист общий'!$A:H,8,0),"")</f>
        <v>345</v>
      </c>
      <c r="J65" s="210">
        <f>IFERROR(VLOOKUP($A65,'Прайс-лист общий'!$A:I,9,0),"")</f>
        <v>300</v>
      </c>
      <c r="K65" s="220">
        <f>IFERROR(VLOOKUP(A65,'Прайс-лист общий'!A:J,10,0),"")</f>
        <v>0</v>
      </c>
      <c r="L65" s="217"/>
      <c r="M65" s="213">
        <f t="shared" si="6"/>
        <v>0</v>
      </c>
      <c r="N65" s="190">
        <f>IFERROR(VLOOKUP($A65,'Прайс-лист общий'!$A:K,11,0),"")</f>
        <v>50</v>
      </c>
      <c r="O65" s="191" t="str">
        <f>IFERROR(VLOOKUP($A65,'Прайс-лист общий'!$A:L,12,0),"")</f>
        <v>198*90*22</v>
      </c>
      <c r="P65" s="191">
        <f>IFERROR(VLOOKUP($A65,'Прайс-лист общий'!$A:M,13,0),"")</f>
        <v>0.45</v>
      </c>
      <c r="Q65" s="191" t="str">
        <f>IFERROR(VLOOKUP($A65,'Прайс-лист общий'!$A:O,14,0),"")</f>
        <v>470*410*125</v>
      </c>
      <c r="R65" s="191">
        <f>IFERROR(VLOOKUP($A65,'Прайс-лист общий'!$A:O,15,0),"")</f>
        <v>21</v>
      </c>
    </row>
    <row r="66" spans="1:18" s="2" customFormat="1" ht="18" customHeight="1">
      <c r="A66" s="202" t="s">
        <v>4988</v>
      </c>
      <c r="B66" s="196"/>
      <c r="C66" s="233"/>
      <c r="D66" s="198"/>
      <c r="E66" s="199"/>
      <c r="F66" s="200"/>
      <c r="G66" s="200"/>
      <c r="H66" s="200"/>
      <c r="I66" s="200"/>
      <c r="J66" s="200"/>
      <c r="K66" s="200"/>
      <c r="L66" s="200"/>
      <c r="M66" s="200"/>
      <c r="N66" s="201"/>
      <c r="O66" s="196"/>
      <c r="P66" s="196"/>
      <c r="Q66" s="196"/>
      <c r="R66" s="196"/>
    </row>
    <row r="67" spans="1:18" s="208" customFormat="1" ht="21" customHeight="1">
      <c r="A67" s="192" t="s">
        <v>4670</v>
      </c>
      <c r="B67" s="194"/>
      <c r="C67" s="177" t="str">
        <f>HYPERLINK(VLOOKUP(A67,Фото!C:D,2,0),VLOOKUP(A67,'Прайс-лист общий'!A:B,2,0))</f>
        <v>Защелка сантехническая, никель матовый</v>
      </c>
      <c r="D67" s="178">
        <f>IFERROR(VLOOKUP($A67,'Прайс-лист общий'!A:C,3,0),"")</f>
        <v>4</v>
      </c>
      <c r="E67" s="179">
        <f>IFERROR(VLOOKUP($A67,'Прайс-лист общий'!$A:D,4,0),"")</f>
        <v>0</v>
      </c>
      <c r="F67" s="292">
        <f>IFERROR(VLOOKUP($A67,'Прайс-лист общий'!$A:E,5,0),"")</f>
        <v>300</v>
      </c>
      <c r="G67" s="292">
        <f>IFERROR(VLOOKUP($A67,'Прайс-лист общий'!$A:F,6,0),"")</f>
        <v>181.13</v>
      </c>
      <c r="H67" s="292">
        <f>IFERROR(VLOOKUP($A67,'Прайс-лист общий'!$A:G,7,0),"")</f>
        <v>172.51</v>
      </c>
      <c r="I67" s="292">
        <f>IFERROR(VLOOKUP($A67,'Прайс-лист общий'!$A:H,8,0),"")</f>
        <v>164.29</v>
      </c>
      <c r="J67" s="292">
        <f>IFERROR(VLOOKUP($A67,'Прайс-лист общий'!$A:I,9,0),"")</f>
        <v>152.84</v>
      </c>
      <c r="K67" s="293">
        <f>IFERROR(VLOOKUP(A67,'Прайс-лист общий'!A:J,10,0),"")</f>
        <v>0</v>
      </c>
      <c r="L67" s="215"/>
      <c r="M67" s="296">
        <f>IF(K67&lt;&gt;'Ручки B2B'!$K$1,K67*L67,IF('Ручки B2B'!$J$1='Ручки B2B'!$G$2,G67*L67,IF('Ручки B2B'!$J$1='Ручки B2B'!$H$2,H67*L67,IF('Ручки B2B'!$J$1='Ручки B2B'!$I$2,I67*L67,IF('Ручки B2B'!$J$1='Ручки B2B'!$J$2,J67*L67,"Выберите колонку")))))</f>
        <v>0</v>
      </c>
      <c r="N67" s="180">
        <f>IFERROR(VLOOKUP($A67,'Прайс-лист общий'!$A:K,11,0),"")</f>
        <v>50</v>
      </c>
      <c r="O67" s="181" t="str">
        <f>IFERROR(VLOOKUP($A67,'Прайс-лист общий'!$A:L,12,0),"")</f>
        <v>210*90*20</v>
      </c>
      <c r="P67" s="181">
        <f>IFERROR(VLOOKUP($A67,'Прайс-лист общий'!$A:M,13,0),"")</f>
        <v>0.38</v>
      </c>
      <c r="Q67" s="181" t="str">
        <f>IFERROR(VLOOKUP($A67,'Прайс-лист общий'!$A:O,14,0),"")</f>
        <v>530*410*125</v>
      </c>
      <c r="R67" s="181">
        <f>IFERROR(VLOOKUP($A67,'Прайс-лист общий'!$A:O,15,0),"")</f>
        <v>19.399999999999999</v>
      </c>
    </row>
    <row r="68" spans="1:18" s="208" customFormat="1" ht="21" customHeight="1">
      <c r="A68" s="193" t="s">
        <v>4671</v>
      </c>
      <c r="B68" s="195"/>
      <c r="C68" s="187" t="str">
        <f>HYPERLINK(VLOOKUP(A68,Фото!C:D,2,0),VLOOKUP(A68,'Прайс-лист общий'!A:B,2,0))</f>
        <v>Защелка сантехническая, черный</v>
      </c>
      <c r="D68" s="188">
        <f>IFERROR(VLOOKUP($A68,'Прайс-лист общий'!A:C,3,0),"")</f>
        <v>4</v>
      </c>
      <c r="E68" s="189">
        <f>IFERROR(VLOOKUP($A68,'Прайс-лист общий'!$A:D,4,0),"")</f>
        <v>0</v>
      </c>
      <c r="F68" s="294">
        <f>IFERROR(VLOOKUP($A68,'Прайс-лист общий'!$A:E,5,0),"")</f>
        <v>269</v>
      </c>
      <c r="G68" s="294">
        <f>IFERROR(VLOOKUP($A68,'Прайс-лист общий'!$A:F,6,0),"")</f>
        <v>162.31</v>
      </c>
      <c r="H68" s="294">
        <f>IFERROR(VLOOKUP($A68,'Прайс-лист общий'!$A:G,7,0),"")</f>
        <v>154.58000000000001</v>
      </c>
      <c r="I68" s="294">
        <f>IFERROR(VLOOKUP($A68,'Прайс-лист общий'!$A:H,8,0),"")</f>
        <v>147.22</v>
      </c>
      <c r="J68" s="294">
        <f>IFERROR(VLOOKUP($A68,'Прайс-лист общий'!$A:I,9,0),"")</f>
        <v>136.96</v>
      </c>
      <c r="K68" s="295">
        <f>IFERROR(VLOOKUP(A68,'Прайс-лист общий'!A:J,10,0),"")</f>
        <v>0</v>
      </c>
      <c r="L68" s="217"/>
      <c r="M68" s="297">
        <f>IF(K68&lt;&gt;'Ручки B2B'!$K$1,K68*L68,IF('Ручки B2B'!$J$1='Ручки B2B'!$G$2,G68*L68,IF('Ручки B2B'!$J$1='Ручки B2B'!$H$2,H68*L68,IF('Ручки B2B'!$J$1='Ручки B2B'!$I$2,I68*L68,IF('Ручки B2B'!$J$1='Ручки B2B'!$J$2,J68*L68,"Выберите колонку")))))</f>
        <v>0</v>
      </c>
      <c r="N68" s="190">
        <f>IFERROR(VLOOKUP($A68,'Прайс-лист общий'!$A:K,11,0),"")</f>
        <v>50</v>
      </c>
      <c r="O68" s="191" t="str">
        <f>IFERROR(VLOOKUP($A68,'Прайс-лист общий'!$A:L,12,0),"")</f>
        <v>210*90*20</v>
      </c>
      <c r="P68" s="191">
        <f>IFERROR(VLOOKUP($A68,'Прайс-лист общий'!$A:M,13,0),"")</f>
        <v>0.38</v>
      </c>
      <c r="Q68" s="191" t="str">
        <f>IFERROR(VLOOKUP($A68,'Прайс-лист общий'!$A:O,14,0),"")</f>
        <v>530*410*125</v>
      </c>
      <c r="R68" s="191">
        <f>IFERROR(VLOOKUP($A68,'Прайс-лист общий'!$A:O,15,0),"")</f>
        <v>19.399999999999999</v>
      </c>
    </row>
    <row r="69" spans="1:18" s="2" customFormat="1" ht="18" customHeight="1">
      <c r="A69" s="202" t="s">
        <v>4989</v>
      </c>
      <c r="B69" s="196"/>
      <c r="C69" s="233"/>
      <c r="D69" s="198"/>
      <c r="E69" s="199"/>
      <c r="F69" s="200"/>
      <c r="G69" s="200"/>
      <c r="H69" s="200"/>
      <c r="I69" s="200"/>
      <c r="J69" s="200"/>
      <c r="K69" s="200"/>
      <c r="L69" s="200"/>
      <c r="M69" s="200"/>
      <c r="N69" s="201"/>
      <c r="O69" s="196"/>
      <c r="P69" s="196"/>
      <c r="Q69" s="196"/>
      <c r="R69" s="196"/>
    </row>
    <row r="70" spans="1:18" s="208" customFormat="1" ht="15" customHeight="1">
      <c r="A70" s="205" t="s">
        <v>1356</v>
      </c>
      <c r="B70" s="206"/>
      <c r="C70" s="182" t="str">
        <f>HYPERLINK(VLOOKUP(A70,Фото!C:D,2,0),VLOOKUP(A70,'Прайс-лист общий'!A:B,2,0))</f>
        <v>Замок под цилиндр РЕНЦ, черный</v>
      </c>
      <c r="D70" s="183">
        <f>IFERROR(VLOOKUP($A70,'Прайс-лист общий'!A:C,3,0),"")</f>
        <v>4</v>
      </c>
      <c r="E70" s="184">
        <f>IFERROR(VLOOKUP($A70,'Прайс-лист общий'!$A:D,4,0),"")</f>
        <v>0</v>
      </c>
      <c r="F70" s="209">
        <f>IFERROR(VLOOKUP($A70,'Прайс-лист общий'!$A:E,5,0),"")</f>
        <v>691</v>
      </c>
      <c r="G70" s="209">
        <f>IFERROR(VLOOKUP($A70,'Прайс-лист общий'!$A:F,6,0),"")</f>
        <v>417</v>
      </c>
      <c r="H70" s="209">
        <f>IFERROR(VLOOKUP($A70,'Прайс-лист общий'!$A:G,7,0),"")</f>
        <v>379</v>
      </c>
      <c r="I70" s="209">
        <f>IFERROR(VLOOKUP($A70,'Прайс-лист общий'!$A:H,8,0),"")</f>
        <v>345</v>
      </c>
      <c r="J70" s="209">
        <f>IFERROR(VLOOKUP($A70,'Прайс-лист общий'!$A:I,9,0),"")</f>
        <v>300</v>
      </c>
      <c r="K70" s="222">
        <f>IFERROR(VLOOKUP(A70,'Прайс-лист общий'!A:J,10,0),"")</f>
        <v>0</v>
      </c>
      <c r="L70" s="216"/>
      <c r="M70" s="212">
        <f>IF(K70&lt;&gt;$K$1,K70*L70,IF($J$1=$G$2,G70*L70,IF($J$1=$H$2,H70*L70,IF($J$1=$I$2,I70*L70,IF($J$1=$J$2,J70*L70,"Выберите колонку")))))</f>
        <v>0</v>
      </c>
      <c r="N70" s="185">
        <f>IFERROR(VLOOKUP($A70,'Прайс-лист общий'!$A:K,11,0),"")</f>
        <v>50</v>
      </c>
      <c r="O70" s="186" t="str">
        <f>IFERROR(VLOOKUP($A70,'Прайс-лист общий'!$A:L,12,0),"")</f>
        <v>198*90*22</v>
      </c>
      <c r="P70" s="186">
        <f>IFERROR(VLOOKUP($A70,'Прайс-лист общий'!$A:M,13,0),"")</f>
        <v>0.45</v>
      </c>
      <c r="Q70" s="186" t="str">
        <f>IFERROR(VLOOKUP($A70,'Прайс-лист общий'!$A:O,14,0),"")</f>
        <v>470*410*125</v>
      </c>
      <c r="R70" s="186">
        <f>IFERROR(VLOOKUP($A70,'Прайс-лист общий'!$A:O,15,0),"")</f>
        <v>21</v>
      </c>
    </row>
    <row r="71" spans="1:18" s="208" customFormat="1" ht="15" customHeight="1">
      <c r="A71" s="205" t="s">
        <v>899</v>
      </c>
      <c r="B71" s="206"/>
      <c r="C71" s="182" t="str">
        <f>HYPERLINK(VLOOKUP(A71,Фото!C:D,2,0),VLOOKUP(A71,'Прайс-лист общий'!A:B,2,0))</f>
        <v>Замок под цилиндр РЕНЦ, хром блестящий</v>
      </c>
      <c r="D71" s="183">
        <f>IFERROR(VLOOKUP($A71,'Прайс-лист общий'!A:C,3,0),"")</f>
        <v>4</v>
      </c>
      <c r="E71" s="184">
        <f>IFERROR(VLOOKUP($A71,'Прайс-лист общий'!$A:D,4,0),"")</f>
        <v>0</v>
      </c>
      <c r="F71" s="209">
        <f>IFERROR(VLOOKUP($A71,'Прайс-лист общий'!$A:E,5,0),"")</f>
        <v>691</v>
      </c>
      <c r="G71" s="209">
        <f>IFERROR(VLOOKUP($A71,'Прайс-лист общий'!$A:F,6,0),"")</f>
        <v>417</v>
      </c>
      <c r="H71" s="209">
        <f>IFERROR(VLOOKUP($A71,'Прайс-лист общий'!$A:G,7,0),"")</f>
        <v>379</v>
      </c>
      <c r="I71" s="209">
        <f>IFERROR(VLOOKUP($A71,'Прайс-лист общий'!$A:H,8,0),"")</f>
        <v>345</v>
      </c>
      <c r="J71" s="209">
        <f>IFERROR(VLOOKUP($A71,'Прайс-лист общий'!$A:I,9,0),"")</f>
        <v>300</v>
      </c>
      <c r="K71" s="222">
        <f>IFERROR(VLOOKUP(A71,'Прайс-лист общий'!A:J,10,0),"")</f>
        <v>0</v>
      </c>
      <c r="L71" s="216"/>
      <c r="M71" s="212">
        <f>IF(K71&lt;&gt;$K$1,K71*L71,IF($J$1=$G$2,G71*L71,IF($J$1=$H$2,H71*L71,IF($J$1=$I$2,I71*L71,IF($J$1=$J$2,J71*L71,"Выберите колонку")))))</f>
        <v>0</v>
      </c>
      <c r="N71" s="185">
        <f>IFERROR(VLOOKUP($A71,'Прайс-лист общий'!$A:K,11,0),"")</f>
        <v>50</v>
      </c>
      <c r="O71" s="186" t="str">
        <f>IFERROR(VLOOKUP($A71,'Прайс-лист общий'!$A:L,12,0),"")</f>
        <v>198*90*22</v>
      </c>
      <c r="P71" s="186">
        <f>IFERROR(VLOOKUP($A71,'Прайс-лист общий'!$A:M,13,0),"")</f>
        <v>0.45</v>
      </c>
      <c r="Q71" s="186" t="str">
        <f>IFERROR(VLOOKUP($A71,'Прайс-лист общий'!$A:O,14,0),"")</f>
        <v>470*410*125</v>
      </c>
      <c r="R71" s="186">
        <f>IFERROR(VLOOKUP($A71,'Прайс-лист общий'!$A:O,15,0),"")</f>
        <v>21</v>
      </c>
    </row>
    <row r="72" spans="1:18" s="208" customFormat="1" ht="15" customHeight="1">
      <c r="A72" s="193" t="s">
        <v>1355</v>
      </c>
      <c r="B72" s="195"/>
      <c r="C72" s="187" t="str">
        <f>HYPERLINK(VLOOKUP(A72,Фото!C:D,2,0),VLOOKUP(A72,'Прайс-лист общий'!A:B,2,0))</f>
        <v>Замок под цилиндр РЕНЦ, никель матовый</v>
      </c>
      <c r="D72" s="188">
        <f>IFERROR(VLOOKUP($A72,'Прайс-лист общий'!A:C,3,0),"")</f>
        <v>4</v>
      </c>
      <c r="E72" s="189">
        <f>IFERROR(VLOOKUP($A72,'Прайс-лист общий'!$A:D,4,0),"")</f>
        <v>0</v>
      </c>
      <c r="F72" s="210">
        <f>IFERROR(VLOOKUP($A72,'Прайс-лист общий'!$A:E,5,0),"")</f>
        <v>691</v>
      </c>
      <c r="G72" s="210">
        <f>IFERROR(VLOOKUP($A72,'Прайс-лист общий'!$A:F,6,0),"")</f>
        <v>417</v>
      </c>
      <c r="H72" s="210">
        <f>IFERROR(VLOOKUP($A72,'Прайс-лист общий'!$A:G,7,0),"")</f>
        <v>379</v>
      </c>
      <c r="I72" s="210">
        <f>IFERROR(VLOOKUP($A72,'Прайс-лист общий'!$A:H,8,0),"")</f>
        <v>345</v>
      </c>
      <c r="J72" s="210">
        <f>IFERROR(VLOOKUP($A72,'Прайс-лист общий'!$A:I,9,0),"")</f>
        <v>300</v>
      </c>
      <c r="K72" s="220">
        <f>IFERROR(VLOOKUP(A72,'Прайс-лист общий'!A:J,10,0),"")</f>
        <v>0</v>
      </c>
      <c r="L72" s="216"/>
      <c r="M72" s="213">
        <f>IF(K72&lt;&gt;$K$1,K72*L72,IF($J$1=$G$2,G72*L72,IF($J$1=$H$2,H72*L72,IF($J$1=$I$2,I72*L72,IF($J$1=$J$2,J72*L72,"Выберите колонку")))))</f>
        <v>0</v>
      </c>
      <c r="N72" s="190">
        <f>IFERROR(VLOOKUP($A72,'Прайс-лист общий'!$A:K,11,0),"")</f>
        <v>50</v>
      </c>
      <c r="O72" s="191" t="str">
        <f>IFERROR(VLOOKUP($A72,'Прайс-лист общий'!$A:L,12,0),"")</f>
        <v>198*90*22</v>
      </c>
      <c r="P72" s="191">
        <f>IFERROR(VLOOKUP($A72,'Прайс-лист общий'!$A:M,13,0),"")</f>
        <v>0.45</v>
      </c>
      <c r="Q72" s="191" t="str">
        <f>IFERROR(VLOOKUP($A72,'Прайс-лист общий'!$A:O,14,0),"")</f>
        <v>470*410*125</v>
      </c>
      <c r="R72" s="191">
        <f>IFERROR(VLOOKUP($A72,'Прайс-лист общий'!$A:O,15,0),"")</f>
        <v>21</v>
      </c>
    </row>
    <row r="73" spans="1:18" s="2" customFormat="1" ht="18" customHeight="1">
      <c r="A73" s="202" t="s">
        <v>4990</v>
      </c>
      <c r="B73" s="196"/>
      <c r="C73" s="233"/>
      <c r="D73" s="198"/>
      <c r="E73" s="199"/>
      <c r="F73" s="200"/>
      <c r="G73" s="200"/>
      <c r="H73" s="200"/>
      <c r="I73" s="200"/>
      <c r="J73" s="200"/>
      <c r="K73" s="200"/>
      <c r="L73" s="200"/>
      <c r="M73" s="200"/>
      <c r="N73" s="201"/>
      <c r="O73" s="196"/>
      <c r="P73" s="196"/>
      <c r="Q73" s="196"/>
      <c r="R73" s="196"/>
    </row>
    <row r="74" spans="1:18" s="208" customFormat="1" ht="21" customHeight="1">
      <c r="A74" s="192" t="s">
        <v>4672</v>
      </c>
      <c r="B74" s="194"/>
      <c r="C74" s="177" t="str">
        <f>HYPERLINK(VLOOKUP(A74,Фото!C:D,2,0),VLOOKUP(A74,'Прайс-лист общий'!A:B,2,0))</f>
        <v>Замок под цилиндр, никель матовый</v>
      </c>
      <c r="D74" s="178">
        <f>IFERROR(VLOOKUP($A74,'Прайс-лист общий'!A:C,3,0),"")</f>
        <v>4</v>
      </c>
      <c r="E74" s="179">
        <f>IFERROR(VLOOKUP($A74,'Прайс-лист общий'!$A:D,4,0),"")</f>
        <v>0</v>
      </c>
      <c r="F74" s="292">
        <f>IFERROR(VLOOKUP($A74,'Прайс-лист общий'!$A:E,5,0),"")</f>
        <v>305</v>
      </c>
      <c r="G74" s="292">
        <f>IFERROR(VLOOKUP($A74,'Прайс-лист общий'!$A:F,6,0),"")</f>
        <v>184.25</v>
      </c>
      <c r="H74" s="292">
        <f>IFERROR(VLOOKUP($A74,'Прайс-лист общий'!$A:G,7,0),"")</f>
        <v>175.48</v>
      </c>
      <c r="I74" s="292">
        <f>IFERROR(VLOOKUP($A74,'Прайс-лист общий'!$A:H,8,0),"")</f>
        <v>167.12</v>
      </c>
      <c r="J74" s="292">
        <f>IFERROR(VLOOKUP($A74,'Прайс-лист общий'!$A:I,9,0),"")</f>
        <v>155.46</v>
      </c>
      <c r="K74" s="293">
        <f>IFERROR(VLOOKUP(A74,'Прайс-лист общий'!A:J,10,0),"")</f>
        <v>0</v>
      </c>
      <c r="L74" s="215"/>
      <c r="M74" s="296">
        <f>IF(K74&lt;&gt;'Ручки B2B'!$K$1,K74*L74,IF('Ручки B2B'!$J$1='Ручки B2B'!$G$2,G74*L74,IF('Ручки B2B'!$J$1='Ручки B2B'!$H$2,H74*L74,IF('Ручки B2B'!$J$1='Ручки B2B'!$I$2,I74*L74,IF('Ручки B2B'!$J$1='Ручки B2B'!$J$2,J74*L74,"Выберите колонку")))))</f>
        <v>0</v>
      </c>
      <c r="N74" s="180">
        <f>IFERROR(VLOOKUP($A74,'Прайс-лист общий'!$A:K,11,0),"")</f>
        <v>50</v>
      </c>
      <c r="O74" s="181" t="str">
        <f>IFERROR(VLOOKUP($A74,'Прайс-лист общий'!$A:L,12,0),"")</f>
        <v>210*90*20</v>
      </c>
      <c r="P74" s="181">
        <f>IFERROR(VLOOKUP($A74,'Прайс-лист общий'!$A:M,13,0),"")</f>
        <v>0.38</v>
      </c>
      <c r="Q74" s="181" t="str">
        <f>IFERROR(VLOOKUP($A74,'Прайс-лист общий'!$A:O,14,0),"")</f>
        <v>530*410*125</v>
      </c>
      <c r="R74" s="181">
        <f>IFERROR(VLOOKUP($A74,'Прайс-лист общий'!$A:O,15,0),"")</f>
        <v>19.399999999999999</v>
      </c>
    </row>
    <row r="75" spans="1:18" s="208" customFormat="1" ht="21" customHeight="1">
      <c r="A75" s="193" t="s">
        <v>4673</v>
      </c>
      <c r="B75" s="195"/>
      <c r="C75" s="187" t="str">
        <f>HYPERLINK(VLOOKUP(A75,Фото!C:D,2,0),VLOOKUP(A75,'Прайс-лист общий'!A:B,2,0))</f>
        <v>Замок под цилиндр, черный</v>
      </c>
      <c r="D75" s="188">
        <f>IFERROR(VLOOKUP($A75,'Прайс-лист общий'!A:C,3,0),"")</f>
        <v>4</v>
      </c>
      <c r="E75" s="189">
        <f>IFERROR(VLOOKUP($A75,'Прайс-лист общий'!$A:D,4,0),"")</f>
        <v>0</v>
      </c>
      <c r="F75" s="294">
        <f>IFERROR(VLOOKUP($A75,'Прайс-лист общий'!$A:E,5,0),"")</f>
        <v>273</v>
      </c>
      <c r="G75" s="294">
        <f>IFERROR(VLOOKUP($A75,'Прайс-лист общий'!$A:F,6,0),"")</f>
        <v>165.09</v>
      </c>
      <c r="H75" s="294">
        <f>IFERROR(VLOOKUP($A75,'Прайс-лист общий'!$A:G,7,0),"")</f>
        <v>157.22999999999999</v>
      </c>
      <c r="I75" s="294">
        <f>IFERROR(VLOOKUP($A75,'Прайс-лист общий'!$A:H,8,0),"")</f>
        <v>149.74</v>
      </c>
      <c r="J75" s="294">
        <f>IFERROR(VLOOKUP($A75,'Прайс-лист общий'!$A:I,9,0),"")</f>
        <v>139.29</v>
      </c>
      <c r="K75" s="295">
        <f>IFERROR(VLOOKUP(A75,'Прайс-лист общий'!A:J,10,0),"")</f>
        <v>0</v>
      </c>
      <c r="L75" s="217"/>
      <c r="M75" s="297">
        <f>IF(K75&lt;&gt;'Ручки B2B'!$K$1,K75*L75,IF('Ручки B2B'!$J$1='Ручки B2B'!$G$2,G75*L75,IF('Ручки B2B'!$J$1='Ручки B2B'!$H$2,H75*L75,IF('Ручки B2B'!$J$1='Ручки B2B'!$I$2,I75*L75,IF('Ручки B2B'!$J$1='Ручки B2B'!$J$2,J75*L75,"Выберите колонку")))))</f>
        <v>0</v>
      </c>
      <c r="N75" s="190">
        <f>IFERROR(VLOOKUP($A75,'Прайс-лист общий'!$A:K,11,0),"")</f>
        <v>50</v>
      </c>
      <c r="O75" s="191" t="str">
        <f>IFERROR(VLOOKUP($A75,'Прайс-лист общий'!$A:L,12,0),"")</f>
        <v>210*90*20</v>
      </c>
      <c r="P75" s="191">
        <f>IFERROR(VLOOKUP($A75,'Прайс-лист общий'!$A:M,13,0),"")</f>
        <v>0.38</v>
      </c>
      <c r="Q75" s="191" t="str">
        <f>IFERROR(VLOOKUP($A75,'Прайс-лист общий'!$A:O,14,0),"")</f>
        <v>530*410*125</v>
      </c>
      <c r="R75" s="191">
        <f>IFERROR(VLOOKUP($A75,'Прайс-лист общий'!$A:O,15,0),"")</f>
        <v>19.399999999999999</v>
      </c>
    </row>
    <row r="76" spans="1:18" s="2" customFormat="1" ht="18" customHeight="1">
      <c r="A76" s="202" t="s">
        <v>4992</v>
      </c>
      <c r="B76" s="196"/>
      <c r="C76" s="233"/>
      <c r="D76" s="198"/>
      <c r="E76" s="199"/>
      <c r="F76" s="200"/>
      <c r="G76" s="200"/>
      <c r="H76" s="200"/>
      <c r="I76" s="200"/>
      <c r="J76" s="200"/>
      <c r="K76" s="200"/>
      <c r="L76" s="200"/>
      <c r="M76" s="200"/>
      <c r="N76" s="201"/>
      <c r="O76" s="196"/>
      <c r="P76" s="196"/>
      <c r="Q76" s="196"/>
      <c r="R76" s="196"/>
    </row>
    <row r="77" spans="1:18" s="208" customFormat="1" ht="15" customHeight="1">
      <c r="A77" s="223" t="s">
        <v>1382</v>
      </c>
      <c r="B77" s="206"/>
      <c r="C77" s="224" t="str">
        <f>HYPERLINK(VLOOKUP(A77,Фото!C:D,2,0),VLOOKUP(A77,'Прайс-лист общий'!A:B,2,0))</f>
        <v>Защелка сантехническая РЕНЦ, пластиковый язычок, черный</v>
      </c>
      <c r="D77" s="225">
        <f>IFERROR(VLOOKUP($A77,'Прайс-лист общий'!A:C,3,0),"")</f>
        <v>4</v>
      </c>
      <c r="E77" s="226">
        <f>IFERROR(VLOOKUP($A77,'Прайс-лист общий'!$A:D,4,0),"")</f>
        <v>0</v>
      </c>
      <c r="F77" s="227">
        <f>IFERROR(VLOOKUP($A77,'Прайс-лист общий'!$A:E,5,0),"")</f>
        <v>443</v>
      </c>
      <c r="G77" s="227">
        <f>IFERROR(VLOOKUP($A77,'Прайс-лист общий'!$A:F,6,0),"")</f>
        <v>267</v>
      </c>
      <c r="H77" s="227">
        <f>IFERROR(VLOOKUP($A77,'Прайс-лист общий'!$A:G,7,0),"")</f>
        <v>243</v>
      </c>
      <c r="I77" s="227">
        <f>IFERROR(VLOOKUP($A77,'Прайс-лист общий'!$A:H,8,0),"")</f>
        <v>221</v>
      </c>
      <c r="J77" s="227">
        <f>IFERROR(VLOOKUP($A77,'Прайс-лист общий'!$A:I,9,0),"")</f>
        <v>192</v>
      </c>
      <c r="K77" s="228">
        <f>IFERROR(VLOOKUP(A77,'Прайс-лист общий'!A:J,10,0),"")</f>
        <v>0</v>
      </c>
      <c r="L77" s="229"/>
      <c r="M77" s="230">
        <f t="shared" si="6"/>
        <v>0</v>
      </c>
      <c r="N77" s="231">
        <f>IFERROR(VLOOKUP($A77,'Прайс-лист общий'!$A:K,11,0),"")</f>
        <v>50</v>
      </c>
      <c r="O77" s="232" t="str">
        <f>IFERROR(VLOOKUP($A77,'Прайс-лист общий'!$A:L,12,0),"")</f>
        <v>172*80*25</v>
      </c>
      <c r="P77" s="232">
        <f>IFERROR(VLOOKUP($A77,'Прайс-лист общий'!$A:M,13,0),"")</f>
        <v>0.32</v>
      </c>
      <c r="Q77" s="232" t="str">
        <f>IFERROR(VLOOKUP($A77,'Прайс-лист общий'!$A:O,14,0),"")</f>
        <v>420*365*145</v>
      </c>
      <c r="R77" s="232">
        <f>IFERROR(VLOOKUP($A77,'Прайс-лист общий'!$A:O,15,0),"")</f>
        <v>16.100000000000001</v>
      </c>
    </row>
    <row r="78" spans="1:18" s="208" customFormat="1" ht="15" customHeight="1">
      <c r="A78" s="205" t="s">
        <v>914</v>
      </c>
      <c r="B78" s="206"/>
      <c r="C78" s="182" t="str">
        <f>HYPERLINK(VLOOKUP(A78,Фото!C:D,2,0),VLOOKUP(A78,'Прайс-лист общий'!A:B,2,0))</f>
        <v>Защелка сантехническая РЕНЦ, пластиковый язычок, хром блестящий</v>
      </c>
      <c r="D78" s="183">
        <f>IFERROR(VLOOKUP($A78,'Прайс-лист общий'!A:C,3,0),"")</f>
        <v>4</v>
      </c>
      <c r="E78" s="184">
        <f>IFERROR(VLOOKUP($A78,'Прайс-лист общий'!$A:D,4,0),"")</f>
        <v>0</v>
      </c>
      <c r="F78" s="209">
        <f>IFERROR(VLOOKUP($A78,'Прайс-лист общий'!$A:E,5,0),"")</f>
        <v>443</v>
      </c>
      <c r="G78" s="209">
        <f>IFERROR(VLOOKUP($A78,'Прайс-лист общий'!$A:F,6,0),"")</f>
        <v>267</v>
      </c>
      <c r="H78" s="209">
        <f>IFERROR(VLOOKUP($A78,'Прайс-лист общий'!$A:G,7,0),"")</f>
        <v>243</v>
      </c>
      <c r="I78" s="209">
        <f>IFERROR(VLOOKUP($A78,'Прайс-лист общий'!$A:H,8,0),"")</f>
        <v>221</v>
      </c>
      <c r="J78" s="209">
        <f>IFERROR(VLOOKUP($A78,'Прайс-лист общий'!$A:I,9,0),"")</f>
        <v>192</v>
      </c>
      <c r="K78" s="222">
        <f>IFERROR(VLOOKUP(A78,'Прайс-лист общий'!A:J,10,0),"")</f>
        <v>0</v>
      </c>
      <c r="L78" s="216"/>
      <c r="M78" s="212">
        <f t="shared" si="6"/>
        <v>0</v>
      </c>
      <c r="N78" s="185">
        <f>IFERROR(VLOOKUP($A78,'Прайс-лист общий'!$A:K,11,0),"")</f>
        <v>50</v>
      </c>
      <c r="O78" s="186" t="str">
        <f>IFERROR(VLOOKUP($A78,'Прайс-лист общий'!$A:L,12,0),"")</f>
        <v>172*80*25</v>
      </c>
      <c r="P78" s="186">
        <f>IFERROR(VLOOKUP($A78,'Прайс-лист общий'!$A:M,13,0),"")</f>
        <v>0.31</v>
      </c>
      <c r="Q78" s="186" t="str">
        <f>IFERROR(VLOOKUP($A78,'Прайс-лист общий'!$A:O,14,0),"")</f>
        <v>420*365*145</v>
      </c>
      <c r="R78" s="186">
        <f>IFERROR(VLOOKUP($A78,'Прайс-лист общий'!$A:O,15,0),"")</f>
        <v>15.2</v>
      </c>
    </row>
    <row r="79" spans="1:18" s="208" customFormat="1" ht="15" customHeight="1">
      <c r="A79" s="205" t="s">
        <v>1927</v>
      </c>
      <c r="B79" s="206"/>
      <c r="C79" s="182" t="str">
        <f>HYPERLINK(VLOOKUP(A79,Фото!C:D,2,0),VLOOKUP(A79,'Прайс-лист общий'!A:B,2,0))</f>
        <v>Защелка сантехническая РЕНЦ, пластиковый язычок, матовый черный никель</v>
      </c>
      <c r="D79" s="183">
        <f>IFERROR(VLOOKUP($A79,'Прайс-лист общий'!A:C,3,0),"")</f>
        <v>4</v>
      </c>
      <c r="E79" s="184">
        <f>IFERROR(VLOOKUP($A79,'Прайс-лист общий'!$A:D,4,0),"")</f>
        <v>0</v>
      </c>
      <c r="F79" s="209">
        <f>IFERROR(VLOOKUP($A79,'Прайс-лист общий'!$A:E,5,0),"")</f>
        <v>443</v>
      </c>
      <c r="G79" s="209">
        <f>IFERROR(VLOOKUP($A79,'Прайс-лист общий'!$A:F,6,0),"")</f>
        <v>267</v>
      </c>
      <c r="H79" s="209">
        <f>IFERROR(VLOOKUP($A79,'Прайс-лист общий'!$A:G,7,0),"")</f>
        <v>243</v>
      </c>
      <c r="I79" s="209">
        <f>IFERROR(VLOOKUP($A79,'Прайс-лист общий'!$A:H,8,0),"")</f>
        <v>221</v>
      </c>
      <c r="J79" s="209">
        <f>IFERROR(VLOOKUP($A79,'Прайс-лист общий'!$A:I,9,0),"")</f>
        <v>192</v>
      </c>
      <c r="K79" s="222">
        <f>IFERROR(VLOOKUP(A79,'Прайс-лист общий'!A:J,10,0),"")</f>
        <v>0</v>
      </c>
      <c r="L79" s="216"/>
      <c r="M79" s="212">
        <f t="shared" si="6"/>
        <v>0</v>
      </c>
      <c r="N79" s="185">
        <f>IFERROR(VLOOKUP($A79,'Прайс-лист общий'!$A:K,11,0),"")</f>
        <v>50</v>
      </c>
      <c r="O79" s="186" t="str">
        <f>IFERROR(VLOOKUP($A79,'Прайс-лист общий'!$A:L,12,0),"")</f>
        <v>172*80*25</v>
      </c>
      <c r="P79" s="186">
        <f>IFERROR(VLOOKUP($A79,'Прайс-лист общий'!$A:M,13,0),"")</f>
        <v>0.31</v>
      </c>
      <c r="Q79" s="186" t="str">
        <f>IFERROR(VLOOKUP($A79,'Прайс-лист общий'!$A:O,14,0),"")</f>
        <v>420*365*145</v>
      </c>
      <c r="R79" s="186">
        <f>IFERROR(VLOOKUP($A79,'Прайс-лист общий'!$A:O,15,0),"")</f>
        <v>15.2</v>
      </c>
    </row>
    <row r="80" spans="1:18" s="208" customFormat="1" ht="15" customHeight="1">
      <c r="A80" s="205" t="s">
        <v>1380</v>
      </c>
      <c r="B80" s="206"/>
      <c r="C80" s="182" t="str">
        <f>HYPERLINK(VLOOKUP(A80,Фото!C:D,2,0),VLOOKUP(A80,'Прайс-лист общий'!A:B,2,0))</f>
        <v>Защелка сантехническая РЕНЦ, пластиковый язычок, никель матовый</v>
      </c>
      <c r="D80" s="183">
        <f>IFERROR(VLOOKUP($A80,'Прайс-лист общий'!A:C,3,0),"")</f>
        <v>4</v>
      </c>
      <c r="E80" s="184">
        <f>IFERROR(VLOOKUP($A80,'Прайс-лист общий'!$A:D,4,0),"")</f>
        <v>0</v>
      </c>
      <c r="F80" s="209">
        <f>IFERROR(VLOOKUP($A80,'Прайс-лист общий'!$A:E,5,0),"")</f>
        <v>443</v>
      </c>
      <c r="G80" s="209">
        <f>IFERROR(VLOOKUP($A80,'Прайс-лист общий'!$A:F,6,0),"")</f>
        <v>267</v>
      </c>
      <c r="H80" s="209">
        <f>IFERROR(VLOOKUP($A80,'Прайс-лист общий'!$A:G,7,0),"")</f>
        <v>243</v>
      </c>
      <c r="I80" s="209">
        <f>IFERROR(VLOOKUP($A80,'Прайс-лист общий'!$A:H,8,0),"")</f>
        <v>221</v>
      </c>
      <c r="J80" s="209">
        <f>IFERROR(VLOOKUP($A80,'Прайс-лист общий'!$A:I,9,0),"")</f>
        <v>192</v>
      </c>
      <c r="K80" s="222">
        <f>IFERROR(VLOOKUP(A80,'Прайс-лист общий'!A:J,10,0),"")</f>
        <v>0</v>
      </c>
      <c r="L80" s="216"/>
      <c r="M80" s="212">
        <f t="shared" si="6"/>
        <v>0</v>
      </c>
      <c r="N80" s="185">
        <f>IFERROR(VLOOKUP($A80,'Прайс-лист общий'!$A:K,11,0),"")</f>
        <v>50</v>
      </c>
      <c r="O80" s="186" t="str">
        <f>IFERROR(VLOOKUP($A80,'Прайс-лист общий'!$A:L,12,0),"")</f>
        <v>172*80*25</v>
      </c>
      <c r="P80" s="186">
        <f>IFERROR(VLOOKUP($A80,'Прайс-лист общий'!$A:M,13,0),"")</f>
        <v>0.32</v>
      </c>
      <c r="Q80" s="186" t="str">
        <f>IFERROR(VLOOKUP($A80,'Прайс-лист общий'!$A:O,14,0),"")</f>
        <v>420*365*145</v>
      </c>
      <c r="R80" s="186">
        <f>IFERROR(VLOOKUP($A80,'Прайс-лист общий'!$A:O,15,0),"")</f>
        <v>16.100000000000001</v>
      </c>
    </row>
    <row r="81" spans="1:18" s="2" customFormat="1" ht="18" customHeight="1">
      <c r="A81" s="202" t="s">
        <v>4991</v>
      </c>
      <c r="B81" s="196"/>
      <c r="C81" s="233"/>
      <c r="D81" s="198"/>
      <c r="E81" s="199"/>
      <c r="F81" s="200"/>
      <c r="G81" s="200"/>
      <c r="H81" s="200"/>
      <c r="I81" s="200"/>
      <c r="J81" s="200"/>
      <c r="K81" s="200"/>
      <c r="L81" s="200"/>
      <c r="M81" s="200"/>
      <c r="N81" s="201"/>
      <c r="O81" s="196"/>
      <c r="P81" s="196"/>
      <c r="Q81" s="196"/>
      <c r="R81" s="196"/>
    </row>
    <row r="82" spans="1:18" s="208" customFormat="1" ht="21" customHeight="1">
      <c r="A82" s="192" t="s">
        <v>4075</v>
      </c>
      <c r="B82" s="194"/>
      <c r="C82" s="177" t="str">
        <f>HYPERLINK(VLOOKUP(A82,Фото!C:D,2,0),VLOOKUP(A82,'Прайс-лист общий'!A:B,2,0))</f>
        <v>Защелка сантехническая, пластиковый язычок, никель матовый</v>
      </c>
      <c r="D82" s="178">
        <f>IFERROR(VLOOKUP($A82,'Прайс-лист общий'!A:C,3,0),"")</f>
        <v>1</v>
      </c>
      <c r="E82" s="179">
        <f>IFERROR(VLOOKUP($A82,'Прайс-лист общий'!$A:D,4,0),"")</f>
        <v>0</v>
      </c>
      <c r="F82" s="292">
        <f>IFERROR(VLOOKUP($A82,'Прайс-лист общий'!$A:E,5,0),"")</f>
        <v>287</v>
      </c>
      <c r="G82" s="292">
        <f>IFERROR(VLOOKUP($A82,'Прайс-лист общий'!$A:F,6,0),"")</f>
        <v>173.07</v>
      </c>
      <c r="H82" s="292">
        <f>IFERROR(VLOOKUP($A82,'Прайс-лист общий'!$A:G,7,0),"")</f>
        <v>164.82</v>
      </c>
      <c r="I82" s="292">
        <f>IFERROR(VLOOKUP($A82,'Прайс-лист общий'!$A:H,8,0),"")</f>
        <v>156.97</v>
      </c>
      <c r="J82" s="292">
        <f>IFERROR(VLOOKUP($A82,'Прайс-лист общий'!$A:I,9,0),"")</f>
        <v>146.02000000000001</v>
      </c>
      <c r="K82" s="293">
        <f>IFERROR(VLOOKUP(A82,'Прайс-лист общий'!A:J,10,0),"")</f>
        <v>0</v>
      </c>
      <c r="L82" s="215"/>
      <c r="M82" s="296">
        <f>IF(K82&lt;&gt;'Ручки B2B'!$K$1,K82*L82,IF('Ручки B2B'!$J$1='Ручки B2B'!$G$2,G82*L82,IF('Ручки B2B'!$J$1='Ручки B2B'!$H$2,H82*L82,IF('Ручки B2B'!$J$1='Ручки B2B'!$I$2,I82*L82,IF('Ручки B2B'!$J$1='Ручки B2B'!$J$2,J82*L82,"Выберите колонку")))))</f>
        <v>0</v>
      </c>
      <c r="N82" s="180">
        <f>IFERROR(VLOOKUP($A82,'Прайс-лист общий'!$A:K,11,0),"")</f>
        <v>50</v>
      </c>
      <c r="O82" s="181" t="str">
        <f>IFERROR(VLOOKUP($A82,'Прайс-лист общий'!$A:L,12,0),"")</f>
        <v>180*100*20</v>
      </c>
      <c r="P82" s="181">
        <f>IFERROR(VLOOKUP($A82,'Прайс-лист общий'!$A:M,13,0),"")</f>
        <v>0.24</v>
      </c>
      <c r="Q82" s="181" t="str">
        <f>IFERROR(VLOOKUP($A82,'Прайс-лист общий'!$A:O,14,0),"")</f>
        <v>470*375*125</v>
      </c>
      <c r="R82" s="181">
        <f>IFERROR(VLOOKUP($A82,'Прайс-лист общий'!$A:O,15,0),"")</f>
        <v>12.3</v>
      </c>
    </row>
    <row r="83" spans="1:18" s="208" customFormat="1" ht="21" customHeight="1">
      <c r="A83" s="193" t="s">
        <v>4076</v>
      </c>
      <c r="B83" s="195"/>
      <c r="C83" s="187" t="str">
        <f>HYPERLINK(VLOOKUP(A83,Фото!C:D,2,0),VLOOKUP(A83,'Прайс-лист общий'!A:B,2,0))</f>
        <v>Защелка сантехническая, пластиковый язычок, черный</v>
      </c>
      <c r="D83" s="188">
        <f>IFERROR(VLOOKUP($A83,'Прайс-лист общий'!A:C,3,0),"")</f>
        <v>3</v>
      </c>
      <c r="E83" s="189">
        <f>IFERROR(VLOOKUP($A83,'Прайс-лист общий'!$A:D,4,0),"")</f>
        <v>0</v>
      </c>
      <c r="F83" s="294">
        <f>IFERROR(VLOOKUP($A83,'Прайс-лист общий'!$A:E,5,0),"")</f>
        <v>278</v>
      </c>
      <c r="G83" s="294">
        <f>IFERROR(VLOOKUP($A83,'Прайс-лист общий'!$A:F,6,0),"")</f>
        <v>167.69</v>
      </c>
      <c r="H83" s="294">
        <f>IFERROR(VLOOKUP($A83,'Прайс-лист общий'!$A:G,7,0),"")</f>
        <v>159.71</v>
      </c>
      <c r="I83" s="294">
        <f>IFERROR(VLOOKUP($A83,'Прайс-лист общий'!$A:H,8,0),"")</f>
        <v>152.1</v>
      </c>
      <c r="J83" s="294">
        <f>IFERROR(VLOOKUP($A83,'Прайс-лист общий'!$A:I,9,0),"")</f>
        <v>141.49</v>
      </c>
      <c r="K83" s="295">
        <f>IFERROR(VLOOKUP(A83,'Прайс-лист общий'!A:J,10,0),"")</f>
        <v>0</v>
      </c>
      <c r="L83" s="217"/>
      <c r="M83" s="297">
        <f>IF(K83&lt;&gt;'Ручки B2B'!$K$1,K83*L83,IF('Ручки B2B'!$J$1='Ручки B2B'!$G$2,G83*L83,IF('Ручки B2B'!$J$1='Ручки B2B'!$H$2,H83*L83,IF('Ручки B2B'!$J$1='Ручки B2B'!$I$2,I83*L83,IF('Ручки B2B'!$J$1='Ручки B2B'!$J$2,J83*L83,"Выберите колонку")))))</f>
        <v>0</v>
      </c>
      <c r="N83" s="190">
        <f>IFERROR(VLOOKUP($A83,'Прайс-лист общий'!$A:K,11,0),"")</f>
        <v>50</v>
      </c>
      <c r="O83" s="191" t="str">
        <f>IFERROR(VLOOKUP($A83,'Прайс-лист общий'!$A:L,12,0),"")</f>
        <v>180*100*20</v>
      </c>
      <c r="P83" s="191">
        <f>IFERROR(VLOOKUP($A83,'Прайс-лист общий'!$A:M,13,0),"")</f>
        <v>0.24</v>
      </c>
      <c r="Q83" s="191" t="str">
        <f>IFERROR(VLOOKUP($A83,'Прайс-лист общий'!$A:O,14,0),"")</f>
        <v>470*375*125</v>
      </c>
      <c r="R83" s="191">
        <f>IFERROR(VLOOKUP($A83,'Прайс-лист общий'!$A:O,15,0),"")</f>
        <v>12.3</v>
      </c>
    </row>
    <row r="84" spans="1:18" s="2" customFormat="1" ht="18" customHeight="1">
      <c r="A84" s="202" t="s">
        <v>4993</v>
      </c>
      <c r="B84" s="196"/>
      <c r="C84" s="233"/>
      <c r="D84" s="198"/>
      <c r="E84" s="199"/>
      <c r="F84" s="200"/>
      <c r="G84" s="200"/>
      <c r="H84" s="200"/>
      <c r="I84" s="200"/>
      <c r="J84" s="200"/>
      <c r="K84" s="200"/>
      <c r="L84" s="200"/>
      <c r="M84" s="200"/>
      <c r="N84" s="201"/>
      <c r="O84" s="196"/>
      <c r="P84" s="196"/>
      <c r="Q84" s="196"/>
      <c r="R84" s="196"/>
    </row>
    <row r="85" spans="1:18" s="208" customFormat="1" ht="15" customHeight="1">
      <c r="A85" s="205" t="s">
        <v>906</v>
      </c>
      <c r="B85" s="194"/>
      <c r="C85" s="182" t="str">
        <f>HYPERLINK(VLOOKUP(A85,Фото!C:D,2,0),VLOOKUP(A85,'Прайс-лист общий'!A:B,2,0))</f>
        <v>Защелка сантехническая РЕНЦ, бронза античная</v>
      </c>
      <c r="D85" s="183">
        <f>IFERROR(VLOOKUP($A85,'Прайс-лист общий'!A:C,3,0),"")</f>
        <v>4</v>
      </c>
      <c r="E85" s="184">
        <f>IFERROR(VLOOKUP($A85,'Прайс-лист общий'!$A:D,4,0),"")</f>
        <v>0</v>
      </c>
      <c r="F85" s="209">
        <f>IFERROR(VLOOKUP($A85,'Прайс-лист общий'!$A:E,5,0),"")</f>
        <v>464</v>
      </c>
      <c r="G85" s="209">
        <f>IFERROR(VLOOKUP($A85,'Прайс-лист общий'!$A:F,6,0),"")</f>
        <v>281</v>
      </c>
      <c r="H85" s="209">
        <f>IFERROR(VLOOKUP($A85,'Прайс-лист общий'!$A:G,7,0),"")</f>
        <v>255</v>
      </c>
      <c r="I85" s="209">
        <f>IFERROR(VLOOKUP($A85,'Прайс-лист общий'!$A:H,8,0),"")</f>
        <v>232</v>
      </c>
      <c r="J85" s="209">
        <f>IFERROR(VLOOKUP($A85,'Прайс-лист общий'!$A:I,9,0),"")</f>
        <v>201</v>
      </c>
      <c r="K85" s="222">
        <f>IFERROR(VLOOKUP(A85,'Прайс-лист общий'!A:J,10,0),"")</f>
        <v>0</v>
      </c>
      <c r="L85" s="216"/>
      <c r="M85" s="212">
        <f t="shared" ref="M85:M90" si="7">IF(K85&lt;&gt;$K$1,K85*L85,IF($J$1=$G$2,G85*L85,IF($J$1=$H$2,H85*L85,IF($J$1=$I$2,I85*L85,IF($J$1=$J$2,J85*L85,"Выберите колонку")))))</f>
        <v>0</v>
      </c>
      <c r="N85" s="185">
        <f>IFERROR(VLOOKUP($A85,'Прайс-лист общий'!$A:K,11,0),"")</f>
        <v>50</v>
      </c>
      <c r="O85" s="186" t="str">
        <f>IFERROR(VLOOKUP($A85,'Прайс-лист общий'!$A:L,12,0),"")</f>
        <v>172*80*25</v>
      </c>
      <c r="P85" s="186">
        <f>IFERROR(VLOOKUP($A85,'Прайс-лист общий'!$A:M,13,0),"")</f>
        <v>0.32</v>
      </c>
      <c r="Q85" s="186" t="str">
        <f>IFERROR(VLOOKUP($A85,'Прайс-лист общий'!$A:O,14,0),"")</f>
        <v>420*365*145</v>
      </c>
      <c r="R85" s="186">
        <f>IFERROR(VLOOKUP($A85,'Прайс-лист общий'!$A:O,15,0),"")</f>
        <v>16.100000000000001</v>
      </c>
    </row>
    <row r="86" spans="1:18" s="208" customFormat="1" ht="15" customHeight="1">
      <c r="A86" s="205" t="s">
        <v>903</v>
      </c>
      <c r="B86" s="206"/>
      <c r="C86" s="182" t="str">
        <f>HYPERLINK(VLOOKUP(A86,Фото!C:D,2,0),VLOOKUP(A86,'Прайс-лист общий'!A:B,2,0))</f>
        <v>Защелка сантехническая РЕНЦ, латунь блестящая</v>
      </c>
      <c r="D86" s="183">
        <f>IFERROR(VLOOKUP($A86,'Прайс-лист общий'!A:C,3,0),"")</f>
        <v>4</v>
      </c>
      <c r="E86" s="184">
        <f>IFERROR(VLOOKUP($A86,'Прайс-лист общий'!$A:D,4,0),"")</f>
        <v>0</v>
      </c>
      <c r="F86" s="209">
        <f>IFERROR(VLOOKUP($A86,'Прайс-лист общий'!$A:E,5,0),"")</f>
        <v>464</v>
      </c>
      <c r="G86" s="209">
        <f>IFERROR(VLOOKUP($A86,'Прайс-лист общий'!$A:F,6,0),"")</f>
        <v>281</v>
      </c>
      <c r="H86" s="209">
        <f>IFERROR(VLOOKUP($A86,'Прайс-лист общий'!$A:G,7,0),"")</f>
        <v>255</v>
      </c>
      <c r="I86" s="209">
        <f>IFERROR(VLOOKUP($A86,'Прайс-лист общий'!$A:H,8,0),"")</f>
        <v>232</v>
      </c>
      <c r="J86" s="209">
        <f>IFERROR(VLOOKUP($A86,'Прайс-лист общий'!$A:I,9,0),"")</f>
        <v>201</v>
      </c>
      <c r="K86" s="222">
        <f>IFERROR(VLOOKUP(A86,'Прайс-лист общий'!A:J,10,0),"")</f>
        <v>0</v>
      </c>
      <c r="L86" s="216"/>
      <c r="M86" s="212">
        <f t="shared" si="7"/>
        <v>0</v>
      </c>
      <c r="N86" s="185">
        <f>IFERROR(VLOOKUP($A86,'Прайс-лист общий'!$A:K,11,0),"")</f>
        <v>50</v>
      </c>
      <c r="O86" s="186" t="str">
        <f>IFERROR(VLOOKUP($A86,'Прайс-лист общий'!$A:L,12,0),"")</f>
        <v>172*80*25</v>
      </c>
      <c r="P86" s="186">
        <f>IFERROR(VLOOKUP($A86,'Прайс-лист общий'!$A:M,13,0),"")</f>
        <v>0.32</v>
      </c>
      <c r="Q86" s="186" t="str">
        <f>IFERROR(VLOOKUP($A86,'Прайс-лист общий'!$A:O,14,0),"")</f>
        <v>420*365*145</v>
      </c>
      <c r="R86" s="186">
        <f>IFERROR(VLOOKUP($A86,'Прайс-лист общий'!$A:O,15,0),"")</f>
        <v>16.100000000000001</v>
      </c>
    </row>
    <row r="87" spans="1:18" s="208" customFormat="1" ht="15" customHeight="1">
      <c r="A87" s="205" t="s">
        <v>1384</v>
      </c>
      <c r="B87" s="206"/>
      <c r="C87" s="182" t="str">
        <f>HYPERLINK(VLOOKUP(A87,Фото!C:D,2,0),VLOOKUP(A87,'Прайс-лист общий'!A:B,2,0))</f>
        <v>Защелка сантехническая РЕНЦ, черный</v>
      </c>
      <c r="D87" s="183">
        <f>IFERROR(VLOOKUP($A87,'Прайс-лист общий'!A:C,3,0),"")</f>
        <v>4</v>
      </c>
      <c r="E87" s="184">
        <f>IFERROR(VLOOKUP($A87,'Прайс-лист общий'!$A:D,4,0),"")</f>
        <v>0</v>
      </c>
      <c r="F87" s="209">
        <f>IFERROR(VLOOKUP($A87,'Прайс-лист общий'!$A:E,5,0),"")</f>
        <v>464</v>
      </c>
      <c r="G87" s="209">
        <f>IFERROR(VLOOKUP($A87,'Прайс-лист общий'!$A:F,6,0),"")</f>
        <v>281</v>
      </c>
      <c r="H87" s="209">
        <f>IFERROR(VLOOKUP($A87,'Прайс-лист общий'!$A:G,7,0),"")</f>
        <v>255</v>
      </c>
      <c r="I87" s="209">
        <f>IFERROR(VLOOKUP($A87,'Прайс-лист общий'!$A:H,8,0),"")</f>
        <v>232</v>
      </c>
      <c r="J87" s="209">
        <f>IFERROR(VLOOKUP($A87,'Прайс-лист общий'!$A:I,9,0),"")</f>
        <v>201</v>
      </c>
      <c r="K87" s="222">
        <f>IFERROR(VLOOKUP(A87,'Прайс-лист общий'!A:J,10,0),"")</f>
        <v>168</v>
      </c>
      <c r="L87" s="216"/>
      <c r="M87" s="212">
        <f t="shared" si="7"/>
        <v>0</v>
      </c>
      <c r="N87" s="185">
        <f>IFERROR(VLOOKUP($A87,'Прайс-лист общий'!$A:K,11,0),"")</f>
        <v>50</v>
      </c>
      <c r="O87" s="186" t="str">
        <f>IFERROR(VLOOKUP($A87,'Прайс-лист общий'!$A:L,12,0),"")</f>
        <v>172*80*25</v>
      </c>
      <c r="P87" s="186">
        <f>IFERROR(VLOOKUP($A87,'Прайс-лист общий'!$A:M,13,0),"")</f>
        <v>0.32</v>
      </c>
      <c r="Q87" s="186" t="str">
        <f>IFERROR(VLOOKUP($A87,'Прайс-лист общий'!$A:O,14,0),"")</f>
        <v>420*365*145</v>
      </c>
      <c r="R87" s="186">
        <f>IFERROR(VLOOKUP($A87,'Прайс-лист общий'!$A:O,15,0),"")</f>
        <v>16.100000000000001</v>
      </c>
    </row>
    <row r="88" spans="1:18" s="208" customFormat="1" ht="15" customHeight="1">
      <c r="A88" s="205" t="s">
        <v>904</v>
      </c>
      <c r="B88" s="206"/>
      <c r="C88" s="182" t="str">
        <f>HYPERLINK(VLOOKUP(A88,Фото!C:D,2,0),VLOOKUP(A88,'Прайс-лист общий'!A:B,2,0))</f>
        <v>Защелка сантехническая РЕНЦ, хром блестящий</v>
      </c>
      <c r="D88" s="183">
        <f>IFERROR(VLOOKUP($A88,'Прайс-лист общий'!A:C,3,0),"")</f>
        <v>4</v>
      </c>
      <c r="E88" s="184">
        <f>IFERROR(VLOOKUP($A88,'Прайс-лист общий'!$A:D,4,0),"")</f>
        <v>0</v>
      </c>
      <c r="F88" s="209">
        <f>IFERROR(VLOOKUP($A88,'Прайс-лист общий'!$A:E,5,0),"")</f>
        <v>464</v>
      </c>
      <c r="G88" s="209">
        <f>IFERROR(VLOOKUP($A88,'Прайс-лист общий'!$A:F,6,0),"")</f>
        <v>281</v>
      </c>
      <c r="H88" s="209">
        <f>IFERROR(VLOOKUP($A88,'Прайс-лист общий'!$A:G,7,0),"")</f>
        <v>255</v>
      </c>
      <c r="I88" s="209">
        <f>IFERROR(VLOOKUP($A88,'Прайс-лист общий'!$A:H,8,0),"")</f>
        <v>232</v>
      </c>
      <c r="J88" s="209">
        <f>IFERROR(VLOOKUP($A88,'Прайс-лист общий'!$A:I,9,0),"")</f>
        <v>201</v>
      </c>
      <c r="K88" s="222">
        <f>IFERROR(VLOOKUP(A88,'Прайс-лист общий'!A:J,10,0),"")</f>
        <v>0</v>
      </c>
      <c r="L88" s="216"/>
      <c r="M88" s="212">
        <f t="shared" si="7"/>
        <v>0</v>
      </c>
      <c r="N88" s="185">
        <f>IFERROR(VLOOKUP($A88,'Прайс-лист общий'!$A:K,11,0),"")</f>
        <v>50</v>
      </c>
      <c r="O88" s="186" t="str">
        <f>IFERROR(VLOOKUP($A88,'Прайс-лист общий'!$A:L,12,0),"")</f>
        <v>172*80*25</v>
      </c>
      <c r="P88" s="186">
        <f>IFERROR(VLOOKUP($A88,'Прайс-лист общий'!$A:M,13,0),"")</f>
        <v>0.32</v>
      </c>
      <c r="Q88" s="186" t="str">
        <f>IFERROR(VLOOKUP($A88,'Прайс-лист общий'!$A:O,14,0),"")</f>
        <v>420*365*145</v>
      </c>
      <c r="R88" s="186">
        <f>IFERROR(VLOOKUP($A88,'Прайс-лист общий'!$A:O,15,0),"")</f>
        <v>16.100000000000001</v>
      </c>
    </row>
    <row r="89" spans="1:18" s="208" customFormat="1" ht="15" customHeight="1">
      <c r="A89" s="193" t="s">
        <v>1377</v>
      </c>
      <c r="B89" s="195"/>
      <c r="C89" s="187" t="str">
        <f>HYPERLINK(VLOOKUP(A89,Фото!C:D,2,0),VLOOKUP(A89,'Прайс-лист общий'!A:B,2,0))</f>
        <v>Защелка сантехническая РЕНЦ, никель матовый</v>
      </c>
      <c r="D89" s="188">
        <f>IFERROR(VLOOKUP($A89,'Прайс-лист общий'!A:C,3,0),"")</f>
        <v>4</v>
      </c>
      <c r="E89" s="189">
        <f>IFERROR(VLOOKUP($A89,'Прайс-лист общий'!$A:D,4,0),"")</f>
        <v>0</v>
      </c>
      <c r="F89" s="210">
        <f>IFERROR(VLOOKUP($A89,'Прайс-лист общий'!$A:E,5,0),"")</f>
        <v>464</v>
      </c>
      <c r="G89" s="210">
        <f>IFERROR(VLOOKUP($A89,'Прайс-лист общий'!$A:F,6,0),"")</f>
        <v>281</v>
      </c>
      <c r="H89" s="210">
        <f>IFERROR(VLOOKUP($A89,'Прайс-лист общий'!$A:G,7,0),"")</f>
        <v>255</v>
      </c>
      <c r="I89" s="210">
        <f>IFERROR(VLOOKUP($A89,'Прайс-лист общий'!$A:H,8,0),"")</f>
        <v>232</v>
      </c>
      <c r="J89" s="210">
        <f>IFERROR(VLOOKUP($A89,'Прайс-лист общий'!$A:I,9,0),"")</f>
        <v>201</v>
      </c>
      <c r="K89" s="220">
        <f>IFERROR(VLOOKUP(A89,'Прайс-лист общий'!A:J,10,0),"")</f>
        <v>0</v>
      </c>
      <c r="L89" s="217"/>
      <c r="M89" s="213">
        <f t="shared" si="7"/>
        <v>0</v>
      </c>
      <c r="N89" s="190">
        <f>IFERROR(VLOOKUP($A89,'Прайс-лист общий'!$A:K,11,0),"")</f>
        <v>50</v>
      </c>
      <c r="O89" s="191" t="str">
        <f>IFERROR(VLOOKUP($A89,'Прайс-лист общий'!$A:L,12,0),"")</f>
        <v>172*80*25</v>
      </c>
      <c r="P89" s="191">
        <f>IFERROR(VLOOKUP($A89,'Прайс-лист общий'!$A:M,13,0),"")</f>
        <v>0.32</v>
      </c>
      <c r="Q89" s="191" t="str">
        <f>IFERROR(VLOOKUP($A89,'Прайс-лист общий'!$A:O,14,0),"")</f>
        <v>420*365*145</v>
      </c>
      <c r="R89" s="191">
        <f>IFERROR(VLOOKUP($A89,'Прайс-лист общий'!$A:O,15,0),"")</f>
        <v>16.100000000000001</v>
      </c>
    </row>
    <row r="90" spans="1:18" s="208" customFormat="1" ht="42" customHeight="1">
      <c r="A90" s="238" t="s">
        <v>910</v>
      </c>
      <c r="B90" s="195"/>
      <c r="C90" s="234" t="str">
        <f>HYPERLINK(VLOOKUP(A90,Фото!C:D,2,0),VLOOKUP(A90,'Прайс-лист общий'!A:B,2,0))</f>
        <v>Защелка сантехническая РЕНЦ, овальная планка, латунь блестящая</v>
      </c>
      <c r="D90" s="239">
        <f>IFERROR(VLOOKUP($A90,'Прайс-лист общий'!A:C,3,0),"")</f>
        <v>4</v>
      </c>
      <c r="E90" s="240">
        <f>IFERROR(VLOOKUP($A90,'Прайс-лист общий'!$A:D,4,0),"")</f>
        <v>0</v>
      </c>
      <c r="F90" s="241">
        <f>IFERROR(VLOOKUP($A90,'Прайс-лист общий'!$A:E,5,0),"")</f>
        <v>464</v>
      </c>
      <c r="G90" s="241">
        <f>IFERROR(VLOOKUP($A90,'Прайс-лист общий'!$A:F,6,0),"")</f>
        <v>281</v>
      </c>
      <c r="H90" s="241">
        <f>IFERROR(VLOOKUP($A90,'Прайс-лист общий'!$A:G,7,0),"")</f>
        <v>255</v>
      </c>
      <c r="I90" s="241">
        <f>IFERROR(VLOOKUP($A90,'Прайс-лист общий'!$A:H,8,0),"")</f>
        <v>232</v>
      </c>
      <c r="J90" s="241">
        <f>IFERROR(VLOOKUP($A90,'Прайс-лист общий'!$A:I,9,0),"")</f>
        <v>201</v>
      </c>
      <c r="K90" s="242">
        <f>IFERROR(VLOOKUP(A90,'Прайс-лист общий'!A:J,10,0),"")</f>
        <v>110</v>
      </c>
      <c r="L90" s="243"/>
      <c r="M90" s="244">
        <f t="shared" si="7"/>
        <v>0</v>
      </c>
      <c r="N90" s="245">
        <f>IFERROR(VLOOKUP($A90,'Прайс-лист общий'!$A:K,11,0),"")</f>
        <v>50</v>
      </c>
      <c r="O90" s="246" t="str">
        <f>IFERROR(VLOOKUP($A90,'Прайс-лист общий'!$A:L,12,0),"")</f>
        <v>172*80*25</v>
      </c>
      <c r="P90" s="246">
        <f>IFERROR(VLOOKUP($A90,'Прайс-лист общий'!$A:M,13,0),"")</f>
        <v>0.32</v>
      </c>
      <c r="Q90" s="246" t="str">
        <f>IFERROR(VLOOKUP($A90,'Прайс-лист общий'!$A:O,14,0),"")</f>
        <v>420*365*145</v>
      </c>
      <c r="R90" s="246">
        <f>IFERROR(VLOOKUP($A90,'Прайс-лист общий'!$A:O,15,0),"")</f>
        <v>16.100000000000001</v>
      </c>
    </row>
    <row r="91" spans="1:18" s="2" customFormat="1" ht="18" customHeight="1">
      <c r="A91" s="202" t="s">
        <v>4994</v>
      </c>
      <c r="B91" s="196"/>
      <c r="C91" s="233"/>
      <c r="D91" s="198"/>
      <c r="E91" s="199"/>
      <c r="F91" s="200"/>
      <c r="G91" s="200"/>
      <c r="H91" s="200"/>
      <c r="I91" s="200"/>
      <c r="J91" s="200"/>
      <c r="K91" s="200"/>
      <c r="L91" s="200"/>
      <c r="M91" s="200"/>
      <c r="N91" s="201"/>
      <c r="O91" s="196"/>
      <c r="P91" s="196"/>
      <c r="Q91" s="196"/>
      <c r="R91" s="196"/>
    </row>
    <row r="92" spans="1:18" s="208" customFormat="1" ht="15" customHeight="1">
      <c r="A92" s="205" t="s">
        <v>1370</v>
      </c>
      <c r="B92" s="206"/>
      <c r="C92" s="182" t="str">
        <f>HYPERLINK(VLOOKUP(A92,Фото!C:D,2,0),VLOOKUP(A92,'Прайс-лист общий'!A:B,2,0))</f>
        <v>Защелка сантехническая Puerto с отверстием для завертки, черный</v>
      </c>
      <c r="D92" s="183">
        <f>IFERROR(VLOOKUP($A92,'Прайс-лист общий'!A:C,3,0),"")</f>
        <v>4</v>
      </c>
      <c r="E92" s="184">
        <f>IFERROR(VLOOKUP($A92,'Прайс-лист общий'!$A:D,4,0),"")</f>
        <v>0</v>
      </c>
      <c r="F92" s="209">
        <f>IFERROR(VLOOKUP($A92,'Прайс-лист общий'!$A:E,5,0),"")</f>
        <v>407</v>
      </c>
      <c r="G92" s="209">
        <f>IFERROR(VLOOKUP($A92,'Прайс-лист общий'!$A:F,6,0),"")</f>
        <v>246</v>
      </c>
      <c r="H92" s="209">
        <f>IFERROR(VLOOKUP($A92,'Прайс-лист общий'!$A:G,7,0),"")</f>
        <v>224</v>
      </c>
      <c r="I92" s="209">
        <f>IFERROR(VLOOKUP($A92,'Прайс-лист общий'!$A:H,8,0),"")</f>
        <v>203</v>
      </c>
      <c r="J92" s="209">
        <f>IFERROR(VLOOKUP($A92,'Прайс-лист общий'!$A:I,9,0),"")</f>
        <v>177</v>
      </c>
      <c r="K92" s="222">
        <f>IFERROR(VLOOKUP(A92,'Прайс-лист общий'!A:J,10,0),"")</f>
        <v>0</v>
      </c>
      <c r="L92" s="216"/>
      <c r="M92" s="212">
        <f t="shared" ref="M92:M97" si="8">IF(K92&lt;&gt;$K$1,K92*L92,IF($J$1=$G$2,G92*L92,IF($J$1=$H$2,H92*L92,IF($J$1=$I$2,I92*L92,IF($J$1=$J$2,J92*L92,"Выберите колонку")))))</f>
        <v>0</v>
      </c>
      <c r="N92" s="185">
        <f>IFERROR(VLOOKUP($A92,'Прайс-лист общий'!$A:K,11,0),"")</f>
        <v>50</v>
      </c>
      <c r="O92" s="186" t="str">
        <f>IFERROR(VLOOKUP($A92,'Прайс-лист общий'!$A:L,12,0),"")</f>
        <v>172*80*23</v>
      </c>
      <c r="P92" s="186">
        <f>IFERROR(VLOOKUP($A92,'Прайс-лист общий'!$A:M,13,0),"")</f>
        <v>0.3</v>
      </c>
      <c r="Q92" s="186" t="str">
        <f>IFERROR(VLOOKUP($A92,'Прайс-лист общий'!$A:O,14,0),"")</f>
        <v>415*180*235</v>
      </c>
      <c r="R92" s="186">
        <f>IFERROR(VLOOKUP($A92,'Прайс-лист общий'!$A:O,15,0),"")</f>
        <v>15.1</v>
      </c>
    </row>
    <row r="93" spans="1:18" s="208" customFormat="1" ht="15" customHeight="1">
      <c r="A93" s="205" t="s">
        <v>929</v>
      </c>
      <c r="B93" s="206"/>
      <c r="C93" s="182" t="str">
        <f>HYPERLINK(VLOOKUP(A93,Фото!C:D,2,0),VLOOKUP(A93,'Прайс-лист общий'!A:B,2,0))</f>
        <v>Защелка сантехническая Puerto с отверстием для завертки, хром блестящий</v>
      </c>
      <c r="D93" s="183">
        <f>IFERROR(VLOOKUP($A93,'Прайс-лист общий'!A:C,3,0),"")</f>
        <v>4</v>
      </c>
      <c r="E93" s="184">
        <f>IFERROR(VLOOKUP($A93,'Прайс-лист общий'!$A:D,4,0),"")</f>
        <v>0</v>
      </c>
      <c r="F93" s="209">
        <f>IFERROR(VLOOKUP($A93,'Прайс-лист общий'!$A:E,5,0),"")</f>
        <v>407</v>
      </c>
      <c r="G93" s="209">
        <f>IFERROR(VLOOKUP($A93,'Прайс-лист общий'!$A:F,6,0),"")</f>
        <v>246</v>
      </c>
      <c r="H93" s="209">
        <f>IFERROR(VLOOKUP($A93,'Прайс-лист общий'!$A:G,7,0),"")</f>
        <v>224</v>
      </c>
      <c r="I93" s="209">
        <f>IFERROR(VLOOKUP($A93,'Прайс-лист общий'!$A:H,8,0),"")</f>
        <v>203</v>
      </c>
      <c r="J93" s="209">
        <f>IFERROR(VLOOKUP($A93,'Прайс-лист общий'!$A:I,9,0),"")</f>
        <v>177</v>
      </c>
      <c r="K93" s="222">
        <f>IFERROR(VLOOKUP(A93,'Прайс-лист общий'!A:J,10,0),"")</f>
        <v>157</v>
      </c>
      <c r="L93" s="216"/>
      <c r="M93" s="212">
        <f t="shared" si="8"/>
        <v>0</v>
      </c>
      <c r="N93" s="185">
        <f>IFERROR(VLOOKUP($A93,'Прайс-лист общий'!$A:K,11,0),"")</f>
        <v>50</v>
      </c>
      <c r="O93" s="186" t="str">
        <f>IFERROR(VLOOKUP($A93,'Прайс-лист общий'!$A:L,12,0),"")</f>
        <v>172*80*23</v>
      </c>
      <c r="P93" s="186">
        <f>IFERROR(VLOOKUP($A93,'Прайс-лист общий'!$A:M,13,0),"")</f>
        <v>0.30399999999999999</v>
      </c>
      <c r="Q93" s="186" t="str">
        <f>IFERROR(VLOOKUP($A93,'Прайс-лист общий'!$A:O,14,0),"")</f>
        <v>415*180*235</v>
      </c>
      <c r="R93" s="186">
        <f>IFERROR(VLOOKUP($A93,'Прайс-лист общий'!$A:O,15,0),"")</f>
        <v>15.1</v>
      </c>
    </row>
    <row r="94" spans="1:18" s="208" customFormat="1" ht="15" customHeight="1">
      <c r="A94" s="205" t="s">
        <v>1925</v>
      </c>
      <c r="B94" s="206"/>
      <c r="C94" s="182" t="str">
        <f>HYPERLINK(VLOOKUP(A94,Фото!C:D,2,0),VLOOKUP(A94,'Прайс-лист общий'!A:B,2,0))</f>
        <v>Защелка сантехническая Puerto с отверстием для завертки, матовый черный никель</v>
      </c>
      <c r="D94" s="183">
        <f>IFERROR(VLOOKUP($A94,'Прайс-лист общий'!A:C,3,0),"")</f>
        <v>1</v>
      </c>
      <c r="E94" s="184">
        <f>IFERROR(VLOOKUP($A94,'Прайс-лист общий'!$A:D,4,0),"")</f>
        <v>0</v>
      </c>
      <c r="F94" s="209">
        <f>IFERROR(VLOOKUP($A94,'Прайс-лист общий'!$A:E,5,0),"")</f>
        <v>407</v>
      </c>
      <c r="G94" s="209">
        <f>IFERROR(VLOOKUP($A94,'Прайс-лист общий'!$A:F,6,0),"")</f>
        <v>246</v>
      </c>
      <c r="H94" s="209">
        <f>IFERROR(VLOOKUP($A94,'Прайс-лист общий'!$A:G,7,0),"")</f>
        <v>224</v>
      </c>
      <c r="I94" s="209">
        <f>IFERROR(VLOOKUP($A94,'Прайс-лист общий'!$A:H,8,0),"")</f>
        <v>203</v>
      </c>
      <c r="J94" s="209">
        <f>IFERROR(VLOOKUP($A94,'Прайс-лист общий'!$A:I,9,0),"")</f>
        <v>177</v>
      </c>
      <c r="K94" s="222">
        <f>IFERROR(VLOOKUP(A94,'Прайс-лист общий'!A:J,10,0),"")</f>
        <v>168</v>
      </c>
      <c r="L94" s="216"/>
      <c r="M94" s="212">
        <f t="shared" si="8"/>
        <v>0</v>
      </c>
      <c r="N94" s="185">
        <f>IFERROR(VLOOKUP($A94,'Прайс-лист общий'!$A:K,11,0),"")</f>
        <v>50</v>
      </c>
      <c r="O94" s="186" t="str">
        <f>IFERROR(VLOOKUP($A94,'Прайс-лист общий'!$A:L,12,0),"")</f>
        <v>172*80*23</v>
      </c>
      <c r="P94" s="186">
        <f>IFERROR(VLOOKUP($A94,'Прайс-лист общий'!$A:M,13,0),"")</f>
        <v>0.30399999999999999</v>
      </c>
      <c r="Q94" s="186" t="str">
        <f>IFERROR(VLOOKUP($A94,'Прайс-лист общий'!$A:O,14,0),"")</f>
        <v>415*180*235</v>
      </c>
      <c r="R94" s="186">
        <f>IFERROR(VLOOKUP($A94,'Прайс-лист общий'!$A:O,15,0),"")</f>
        <v>15.1</v>
      </c>
    </row>
    <row r="95" spans="1:18" s="208" customFormat="1" ht="15" customHeight="1">
      <c r="A95" s="205" t="s">
        <v>926</v>
      </c>
      <c r="B95" s="206"/>
      <c r="C95" s="182" t="str">
        <f>HYPERLINK(VLOOKUP(A95,Фото!C:D,2,0),VLOOKUP(A95,'Прайс-лист общий'!A:B,2,0))</f>
        <v>Защелка сантехническая Puerto с отверстием для завертки, никель матовый</v>
      </c>
      <c r="D95" s="183">
        <f>IFERROR(VLOOKUP($A95,'Прайс-лист общий'!A:C,3,0),"")</f>
        <v>4</v>
      </c>
      <c r="E95" s="184">
        <f>IFERROR(VLOOKUP($A95,'Прайс-лист общий'!$A:D,4,0),"")</f>
        <v>0</v>
      </c>
      <c r="F95" s="209">
        <f>IFERROR(VLOOKUP($A95,'Прайс-лист общий'!$A:E,5,0),"")</f>
        <v>407</v>
      </c>
      <c r="G95" s="209">
        <f>IFERROR(VLOOKUP($A95,'Прайс-лист общий'!$A:F,6,0),"")</f>
        <v>246</v>
      </c>
      <c r="H95" s="209">
        <f>IFERROR(VLOOKUP($A95,'Прайс-лист общий'!$A:G,7,0),"")</f>
        <v>224</v>
      </c>
      <c r="I95" s="209">
        <f>IFERROR(VLOOKUP($A95,'Прайс-лист общий'!$A:H,8,0),"")</f>
        <v>203</v>
      </c>
      <c r="J95" s="209">
        <f>IFERROR(VLOOKUP($A95,'Прайс-лист общий'!$A:I,9,0),"")</f>
        <v>177</v>
      </c>
      <c r="K95" s="222">
        <f>IFERROR(VLOOKUP(A95,'Прайс-лист общий'!A:J,10,0),"")</f>
        <v>0</v>
      </c>
      <c r="L95" s="216"/>
      <c r="M95" s="212">
        <f t="shared" si="8"/>
        <v>0</v>
      </c>
      <c r="N95" s="185">
        <f>IFERROR(VLOOKUP($A95,'Прайс-лист общий'!$A:K,11,0),"")</f>
        <v>50</v>
      </c>
      <c r="O95" s="186" t="str">
        <f>IFERROR(VLOOKUP($A95,'Прайс-лист общий'!$A:L,12,0),"")</f>
        <v>172*80*23</v>
      </c>
      <c r="P95" s="186">
        <f>IFERROR(VLOOKUP($A95,'Прайс-лист общий'!$A:M,13,0),"")</f>
        <v>0.3</v>
      </c>
      <c r="Q95" s="186" t="str">
        <f>IFERROR(VLOOKUP($A95,'Прайс-лист общий'!$A:O,14,0),"")</f>
        <v>415*180*235</v>
      </c>
      <c r="R95" s="186">
        <f>IFERROR(VLOOKUP($A95,'Прайс-лист общий'!$A:O,15,0),"")</f>
        <v>15.1</v>
      </c>
    </row>
    <row r="96" spans="1:18" s="208" customFormat="1" ht="21" customHeight="1">
      <c r="A96" s="192" t="s">
        <v>931</v>
      </c>
      <c r="B96" s="194"/>
      <c r="C96" s="177" t="str">
        <f>HYPERLINK(VLOOKUP(A96,Фото!C:D,2,0),VLOOKUP(A96,'Прайс-лист общий'!A:B,2,0))</f>
        <v>Защелка сантехническая Puerto, овальная планка, бронза античная</v>
      </c>
      <c r="D96" s="178">
        <f>IFERROR(VLOOKUP($A96,'Прайс-лист общий'!A:C,3,0),"")</f>
        <v>4</v>
      </c>
      <c r="E96" s="179">
        <f>IFERROR(VLOOKUP($A96,'Прайс-лист общий'!$A:D,4,0),"")</f>
        <v>0</v>
      </c>
      <c r="F96" s="211">
        <f>IFERROR(VLOOKUP($A96,'Прайс-лист общий'!$A:E,5,0),"")</f>
        <v>407</v>
      </c>
      <c r="G96" s="211">
        <f>IFERROR(VLOOKUP($A96,'Прайс-лист общий'!$A:F,6,0),"")</f>
        <v>246</v>
      </c>
      <c r="H96" s="211">
        <f>IFERROR(VLOOKUP($A96,'Прайс-лист общий'!$A:G,7,0),"")</f>
        <v>224</v>
      </c>
      <c r="I96" s="211">
        <f>IFERROR(VLOOKUP($A96,'Прайс-лист общий'!$A:H,8,0),"")</f>
        <v>203</v>
      </c>
      <c r="J96" s="211">
        <f>IFERROR(VLOOKUP($A96,'Прайс-лист общий'!$A:I,9,0),"")</f>
        <v>177</v>
      </c>
      <c r="K96" s="221">
        <f>IFERROR(VLOOKUP(A96,'Прайс-лист общий'!A:J,10,0),"")</f>
        <v>110</v>
      </c>
      <c r="L96" s="215"/>
      <c r="M96" s="214">
        <f t="shared" si="8"/>
        <v>0</v>
      </c>
      <c r="N96" s="180">
        <f>IFERROR(VLOOKUP($A96,'Прайс-лист общий'!$A:K,11,0),"")</f>
        <v>50</v>
      </c>
      <c r="O96" s="181" t="str">
        <f>IFERROR(VLOOKUP($A96,'Прайс-лист общий'!$A:L,12,0),"")</f>
        <v>172*80*23</v>
      </c>
      <c r="P96" s="181">
        <f>IFERROR(VLOOKUP($A96,'Прайс-лист общий'!$A:M,13,0),"")</f>
        <v>0.3</v>
      </c>
      <c r="Q96" s="181" t="str">
        <f>IFERROR(VLOOKUP($A96,'Прайс-лист общий'!$A:O,14,0),"")</f>
        <v>415*180*235</v>
      </c>
      <c r="R96" s="181">
        <f>IFERROR(VLOOKUP($A96,'Прайс-лист общий'!$A:O,15,0),"")</f>
        <v>15.1</v>
      </c>
    </row>
    <row r="97" spans="1:18" s="208" customFormat="1" ht="21" customHeight="1">
      <c r="A97" s="193" t="s">
        <v>930</v>
      </c>
      <c r="B97" s="195"/>
      <c r="C97" s="187" t="str">
        <f>HYPERLINK(VLOOKUP(A97,Фото!C:D,2,0),VLOOKUP(A97,'Прайс-лист общий'!A:B,2,0))</f>
        <v>Защелка сантехническая Puerto, овальная планка, латунь матовая</v>
      </c>
      <c r="D97" s="188">
        <f>IFERROR(VLOOKUP($A97,'Прайс-лист общий'!A:C,3,0),"")</f>
        <v>4</v>
      </c>
      <c r="E97" s="189">
        <f>IFERROR(VLOOKUP($A97,'Прайс-лист общий'!$A:D,4,0),"")</f>
        <v>0</v>
      </c>
      <c r="F97" s="210">
        <f>IFERROR(VLOOKUP($A97,'Прайс-лист общий'!$A:E,5,0),"")</f>
        <v>407</v>
      </c>
      <c r="G97" s="210">
        <f>IFERROR(VLOOKUP($A97,'Прайс-лист общий'!$A:F,6,0),"")</f>
        <v>246</v>
      </c>
      <c r="H97" s="210">
        <f>IFERROR(VLOOKUP($A97,'Прайс-лист общий'!$A:G,7,0),"")</f>
        <v>224</v>
      </c>
      <c r="I97" s="210">
        <f>IFERROR(VLOOKUP($A97,'Прайс-лист общий'!$A:H,8,0),"")</f>
        <v>203</v>
      </c>
      <c r="J97" s="210">
        <f>IFERROR(VLOOKUP($A97,'Прайс-лист общий'!$A:I,9,0),"")</f>
        <v>177</v>
      </c>
      <c r="K97" s="220">
        <f>IFERROR(VLOOKUP(A97,'Прайс-лист общий'!A:J,10,0),"")</f>
        <v>110</v>
      </c>
      <c r="L97" s="217"/>
      <c r="M97" s="213">
        <f t="shared" si="8"/>
        <v>0</v>
      </c>
      <c r="N97" s="190">
        <f>IFERROR(VLOOKUP($A97,'Прайс-лист общий'!$A:K,11,0),"")</f>
        <v>50</v>
      </c>
      <c r="O97" s="191" t="str">
        <f>IFERROR(VLOOKUP($A97,'Прайс-лист общий'!$A:L,12,0),"")</f>
        <v>172*80*23</v>
      </c>
      <c r="P97" s="191">
        <f>IFERROR(VLOOKUP($A97,'Прайс-лист общий'!$A:M,13,0),"")</f>
        <v>0.3</v>
      </c>
      <c r="Q97" s="191" t="str">
        <f>IFERROR(VLOOKUP($A97,'Прайс-лист общий'!$A:O,14,0),"")</f>
        <v>415*180*235</v>
      </c>
      <c r="R97" s="191">
        <f>IFERROR(VLOOKUP($A97,'Прайс-лист общий'!$A:O,15,0),"")</f>
        <v>15.1</v>
      </c>
    </row>
    <row r="98" spans="1:18" s="2" customFormat="1" ht="18" customHeight="1">
      <c r="A98" s="202" t="s">
        <v>4996</v>
      </c>
      <c r="B98" s="196"/>
      <c r="C98" s="233"/>
      <c r="D98" s="198"/>
      <c r="E98" s="199"/>
      <c r="F98" s="200"/>
      <c r="G98" s="200"/>
      <c r="H98" s="200"/>
      <c r="I98" s="200"/>
      <c r="J98" s="200"/>
      <c r="K98" s="200"/>
      <c r="L98" s="200"/>
      <c r="M98" s="200"/>
      <c r="N98" s="201"/>
      <c r="O98" s="196"/>
      <c r="P98" s="196"/>
      <c r="Q98" s="196"/>
      <c r="R98" s="196"/>
    </row>
    <row r="99" spans="1:18" s="208" customFormat="1" ht="15" customHeight="1">
      <c r="A99" s="205" t="s">
        <v>895</v>
      </c>
      <c r="B99" s="194"/>
      <c r="C99" s="182" t="str">
        <f>HYPERLINK(VLOOKUP(A99,Фото!C:D,2,0),VLOOKUP(A99,'Прайс-лист общий'!A:B,2,0))</f>
        <v>Замок РЕНЦ, 1 ригель и защелка, с подшипниками, бронза античная</v>
      </c>
      <c r="D99" s="183">
        <f>IFERROR(VLOOKUP($A99,'Прайс-лист общий'!A:C,3,0),"")</f>
        <v>4</v>
      </c>
      <c r="E99" s="184">
        <f>IFERROR(VLOOKUP($A99,'Прайс-лист общий'!$A:D,4,0),"")</f>
        <v>0</v>
      </c>
      <c r="F99" s="209">
        <f>IFERROR(VLOOKUP($A99,'Прайс-лист общий'!$A:E,5,0),"")</f>
        <v>832</v>
      </c>
      <c r="G99" s="209">
        <f>IFERROR(VLOOKUP($A99,'Прайс-лист общий'!$A:F,6,0),"")</f>
        <v>502</v>
      </c>
      <c r="H99" s="209">
        <f>IFERROR(VLOOKUP($A99,'Прайс-лист общий'!$A:G,7,0),"")</f>
        <v>456</v>
      </c>
      <c r="I99" s="209">
        <f>IFERROR(VLOOKUP($A99,'Прайс-лист общий'!$A:H,8,0),"")</f>
        <v>415</v>
      </c>
      <c r="J99" s="209">
        <f>IFERROR(VLOOKUP($A99,'Прайс-лист общий'!$A:I,9,0),"")</f>
        <v>361</v>
      </c>
      <c r="K99" s="222">
        <f>IFERROR(VLOOKUP(A99,'Прайс-лист общий'!A:J,10,0),"")</f>
        <v>337</v>
      </c>
      <c r="L99" s="216"/>
      <c r="M99" s="212">
        <f>IF(K99&lt;&gt;$K$1,K99*L99,IF($J$1=$G$2,G99*L99,IF($J$1=$H$2,H99*L99,IF($J$1=$I$2,I99*L99,IF($J$1=$J$2,J99*L99,"Выберите колонку")))))</f>
        <v>0</v>
      </c>
      <c r="N99" s="185">
        <f>IFERROR(VLOOKUP($A99,'Прайс-лист общий'!$A:K,11,0),"")</f>
        <v>50</v>
      </c>
      <c r="O99" s="186" t="str">
        <f>IFERROR(VLOOKUP($A99,'Прайс-лист общий'!$A:L,12,0),"")</f>
        <v>198*90*22</v>
      </c>
      <c r="P99" s="186">
        <f>IFERROR(VLOOKUP($A99,'Прайс-лист общий'!$A:M,13,0),"")</f>
        <v>0.44</v>
      </c>
      <c r="Q99" s="186" t="str">
        <f>IFERROR(VLOOKUP($A99,'Прайс-лист общий'!$A:O,14,0),"")</f>
        <v>470*410*125</v>
      </c>
      <c r="R99" s="186">
        <f>IFERROR(VLOOKUP($A99,'Прайс-лист общий'!$A:O,15,0),"")</f>
        <v>22.5</v>
      </c>
    </row>
    <row r="100" spans="1:18" s="208" customFormat="1" ht="15" customHeight="1">
      <c r="A100" s="205" t="s">
        <v>1359</v>
      </c>
      <c r="B100" s="206"/>
      <c r="C100" s="182" t="str">
        <f>HYPERLINK(VLOOKUP(A100,Фото!C:D,2,0),VLOOKUP(A100,'Прайс-лист общий'!A:B,2,0))</f>
        <v>Замок РЕНЦ, 1 ригель и защелка, с подшипниками, черный</v>
      </c>
      <c r="D100" s="183">
        <f>IFERROR(VLOOKUP($A100,'Прайс-лист общий'!A:C,3,0),"")</f>
        <v>4</v>
      </c>
      <c r="E100" s="184">
        <f>IFERROR(VLOOKUP($A100,'Прайс-лист общий'!$A:D,4,0),"")</f>
        <v>0</v>
      </c>
      <c r="F100" s="209">
        <f>IFERROR(VLOOKUP($A100,'Прайс-лист общий'!$A:E,5,0),"")</f>
        <v>832</v>
      </c>
      <c r="G100" s="209">
        <f>IFERROR(VLOOKUP($A100,'Прайс-лист общий'!$A:F,6,0),"")</f>
        <v>502</v>
      </c>
      <c r="H100" s="209">
        <f>IFERROR(VLOOKUP($A100,'Прайс-лист общий'!$A:G,7,0),"")</f>
        <v>456</v>
      </c>
      <c r="I100" s="209">
        <f>IFERROR(VLOOKUP($A100,'Прайс-лист общий'!$A:H,8,0),"")</f>
        <v>415</v>
      </c>
      <c r="J100" s="209">
        <f>IFERROR(VLOOKUP($A100,'Прайс-лист общий'!$A:I,9,0),"")</f>
        <v>361</v>
      </c>
      <c r="K100" s="222">
        <f>IFERROR(VLOOKUP(A100,'Прайс-лист общий'!A:J,10,0),"")</f>
        <v>0</v>
      </c>
      <c r="L100" s="216"/>
      <c r="M100" s="212">
        <f>IF(K100&lt;&gt;$K$1,K100*L100,IF($J$1=$G$2,G100*L100,IF($J$1=$H$2,H100*L100,IF($J$1=$I$2,I100*L100,IF($J$1=$J$2,J100*L100,"Выберите колонку")))))</f>
        <v>0</v>
      </c>
      <c r="N100" s="185">
        <f>IFERROR(VLOOKUP($A100,'Прайс-лист общий'!$A:K,11,0),"")</f>
        <v>50</v>
      </c>
      <c r="O100" s="186" t="str">
        <f>IFERROR(VLOOKUP($A100,'Прайс-лист общий'!$A:L,12,0),"")</f>
        <v>198*90*22</v>
      </c>
      <c r="P100" s="186">
        <f>IFERROR(VLOOKUP($A100,'Прайс-лист общий'!$A:M,13,0),"")</f>
        <v>0.44</v>
      </c>
      <c r="Q100" s="186" t="str">
        <f>IFERROR(VLOOKUP($A100,'Прайс-лист общий'!$A:O,14,0),"")</f>
        <v>470*410*125</v>
      </c>
      <c r="R100" s="186">
        <f>IFERROR(VLOOKUP($A100,'Прайс-лист общий'!$A:O,15,0),"")</f>
        <v>22.5</v>
      </c>
    </row>
    <row r="101" spans="1:18" s="208" customFormat="1" ht="15" customHeight="1">
      <c r="A101" s="205" t="s">
        <v>894</v>
      </c>
      <c r="B101" s="206"/>
      <c r="C101" s="182" t="str">
        <f>HYPERLINK(VLOOKUP(A101,Фото!C:D,2,0),VLOOKUP(A101,'Прайс-лист общий'!A:B,2,0))</f>
        <v>Замок РЕНЦ, 1 ригель и защелка, с подшипниками, хром блестящий</v>
      </c>
      <c r="D101" s="183">
        <f>IFERROR(VLOOKUP($A101,'Прайс-лист общий'!A:C,3,0),"")</f>
        <v>4</v>
      </c>
      <c r="E101" s="184">
        <f>IFERROR(VLOOKUP($A101,'Прайс-лист общий'!$A:D,4,0),"")</f>
        <v>0</v>
      </c>
      <c r="F101" s="209">
        <f>IFERROR(VLOOKUP($A101,'Прайс-лист общий'!$A:E,5,0),"")</f>
        <v>832</v>
      </c>
      <c r="G101" s="209">
        <f>IFERROR(VLOOKUP($A101,'Прайс-лист общий'!$A:F,6,0),"")</f>
        <v>502</v>
      </c>
      <c r="H101" s="209">
        <f>IFERROR(VLOOKUP($A101,'Прайс-лист общий'!$A:G,7,0),"")</f>
        <v>456</v>
      </c>
      <c r="I101" s="209">
        <f>IFERROR(VLOOKUP($A101,'Прайс-лист общий'!$A:H,8,0),"")</f>
        <v>415</v>
      </c>
      <c r="J101" s="209">
        <f>IFERROR(VLOOKUP($A101,'Прайс-лист общий'!$A:I,9,0),"")</f>
        <v>361</v>
      </c>
      <c r="K101" s="222">
        <f>IFERROR(VLOOKUP(A101,'Прайс-лист общий'!A:J,10,0),"")</f>
        <v>0</v>
      </c>
      <c r="L101" s="216"/>
      <c r="M101" s="212">
        <f>IF(K101&lt;&gt;$K$1,K101*L101,IF($J$1=$G$2,G101*L101,IF($J$1=$H$2,H101*L101,IF($J$1=$I$2,I101*L101,IF($J$1=$J$2,J101*L101,"Выберите колонку")))))</f>
        <v>0</v>
      </c>
      <c r="N101" s="185">
        <f>IFERROR(VLOOKUP($A101,'Прайс-лист общий'!$A:K,11,0),"")</f>
        <v>50</v>
      </c>
      <c r="O101" s="186" t="str">
        <f>IFERROR(VLOOKUP($A101,'Прайс-лист общий'!$A:L,12,0),"")</f>
        <v>198*90*22</v>
      </c>
      <c r="P101" s="186">
        <f>IFERROR(VLOOKUP($A101,'Прайс-лист общий'!$A:M,13,0),"")</f>
        <v>0.44</v>
      </c>
      <c r="Q101" s="186" t="str">
        <f>IFERROR(VLOOKUP($A101,'Прайс-лист общий'!$A:O,14,0),"")</f>
        <v>470*410*125</v>
      </c>
      <c r="R101" s="186">
        <f>IFERROR(VLOOKUP($A101,'Прайс-лист общий'!$A:O,15,0),"")</f>
        <v>22.5</v>
      </c>
    </row>
    <row r="102" spans="1:18" s="208" customFormat="1" ht="15" customHeight="1">
      <c r="A102" s="205" t="s">
        <v>1358</v>
      </c>
      <c r="B102" s="206"/>
      <c r="C102" s="182" t="str">
        <f>HYPERLINK(VLOOKUP(A102,Фото!C:D,2,0),VLOOKUP(A102,'Прайс-лист общий'!A:B,2,0))</f>
        <v>Замок РЕНЦ, 1 ригель и защелка, с подшипниками, никель матовый</v>
      </c>
      <c r="D102" s="183">
        <f>IFERROR(VLOOKUP($A102,'Прайс-лист общий'!A:C,3,0),"")</f>
        <v>4</v>
      </c>
      <c r="E102" s="184">
        <f>IFERROR(VLOOKUP($A102,'Прайс-лист общий'!$A:D,4,0),"")</f>
        <v>0</v>
      </c>
      <c r="F102" s="209">
        <f>IFERROR(VLOOKUP($A102,'Прайс-лист общий'!$A:E,5,0),"")</f>
        <v>832</v>
      </c>
      <c r="G102" s="209">
        <f>IFERROR(VLOOKUP($A102,'Прайс-лист общий'!$A:F,6,0),"")</f>
        <v>502</v>
      </c>
      <c r="H102" s="209">
        <f>IFERROR(VLOOKUP($A102,'Прайс-лист общий'!$A:G,7,0),"")</f>
        <v>456</v>
      </c>
      <c r="I102" s="209">
        <f>IFERROR(VLOOKUP($A102,'Прайс-лист общий'!$A:H,8,0),"")</f>
        <v>415</v>
      </c>
      <c r="J102" s="209">
        <f>IFERROR(VLOOKUP($A102,'Прайс-лист общий'!$A:I,9,0),"")</f>
        <v>361</v>
      </c>
      <c r="K102" s="222">
        <f>IFERROR(VLOOKUP(A102,'Прайс-лист общий'!A:J,10,0),"")</f>
        <v>0</v>
      </c>
      <c r="L102" s="216"/>
      <c r="M102" s="212">
        <f>IF(K102&lt;&gt;$K$1,K102*L102,IF($J$1=$G$2,G102*L102,IF($J$1=$H$2,H102*L102,IF($J$1=$I$2,I102*L102,IF($J$1=$J$2,J102*L102,"Выберите колонку")))))</f>
        <v>0</v>
      </c>
      <c r="N102" s="185">
        <f>IFERROR(VLOOKUP($A102,'Прайс-лист общий'!$A:K,11,0),"")</f>
        <v>50</v>
      </c>
      <c r="O102" s="186" t="str">
        <f>IFERROR(VLOOKUP($A102,'Прайс-лист общий'!$A:L,12,0),"")</f>
        <v>198*90*22</v>
      </c>
      <c r="P102" s="186">
        <f>IFERROR(VLOOKUP($A102,'Прайс-лист общий'!$A:M,13,0),"")</f>
        <v>0.44</v>
      </c>
      <c r="Q102" s="186" t="str">
        <f>IFERROR(VLOOKUP($A102,'Прайс-лист общий'!$A:O,14,0),"")</f>
        <v>470*410*125</v>
      </c>
      <c r="R102" s="186">
        <f>IFERROR(VLOOKUP($A102,'Прайс-лист общий'!$A:O,15,0),"")</f>
        <v>22.5</v>
      </c>
    </row>
    <row r="103" spans="1:18" s="208" customFormat="1" ht="15" customHeight="1">
      <c r="A103" s="193" t="s">
        <v>1357</v>
      </c>
      <c r="B103" s="195"/>
      <c r="C103" s="187" t="str">
        <f>HYPERLINK(VLOOKUP(A103,Фото!C:D,2,0),VLOOKUP(A103,'Прайс-лист общий'!A:B,2,0))</f>
        <v>Замок РЕНЦ, 1 ригель и защелка, с подшипниками, белый</v>
      </c>
      <c r="D103" s="188">
        <f>IFERROR(VLOOKUP($A103,'Прайс-лист общий'!A:C,3,0),"")</f>
        <v>4</v>
      </c>
      <c r="E103" s="189">
        <f>IFERROR(VLOOKUP($A103,'Прайс-лист общий'!$A:D,4,0),"")</f>
        <v>0</v>
      </c>
      <c r="F103" s="210">
        <f>IFERROR(VLOOKUP($A103,'Прайс-лист общий'!$A:E,5,0),"")</f>
        <v>832</v>
      </c>
      <c r="G103" s="210">
        <f>IFERROR(VLOOKUP($A103,'Прайс-лист общий'!$A:F,6,0),"")</f>
        <v>502</v>
      </c>
      <c r="H103" s="210">
        <f>IFERROR(VLOOKUP($A103,'Прайс-лист общий'!$A:G,7,0),"")</f>
        <v>456</v>
      </c>
      <c r="I103" s="210">
        <f>IFERROR(VLOOKUP($A103,'Прайс-лист общий'!$A:H,8,0),"")</f>
        <v>415</v>
      </c>
      <c r="J103" s="210">
        <f>IFERROR(VLOOKUP($A103,'Прайс-лист общий'!$A:I,9,0),"")</f>
        <v>361</v>
      </c>
      <c r="K103" s="220">
        <f>IFERROR(VLOOKUP(A103,'Прайс-лист общий'!A:J,10,0),"")</f>
        <v>221</v>
      </c>
      <c r="L103" s="217"/>
      <c r="M103" s="213">
        <f>IF(K103&lt;&gt;$K$1,K103*L103,IF($J$1=$G$2,G103*L103,IF($J$1=$H$2,H103*L103,IF($J$1=$I$2,I103*L103,IF($J$1=$J$2,J103*L103,"Выберите колонку")))))</f>
        <v>0</v>
      </c>
      <c r="N103" s="190">
        <f>IFERROR(VLOOKUP($A103,'Прайс-лист общий'!$A:K,11,0),"")</f>
        <v>50</v>
      </c>
      <c r="O103" s="191" t="str">
        <f>IFERROR(VLOOKUP($A103,'Прайс-лист общий'!$A:L,12,0),"")</f>
        <v>198*90*22</v>
      </c>
      <c r="P103" s="191">
        <f>IFERROR(VLOOKUP($A103,'Прайс-лист общий'!$A:M,13,0),"")</f>
        <v>0.44</v>
      </c>
      <c r="Q103" s="191" t="str">
        <f>IFERROR(VLOOKUP($A103,'Прайс-лист общий'!$A:O,14,0),"")</f>
        <v>470*410*125</v>
      </c>
      <c r="R103" s="191">
        <f>IFERROR(VLOOKUP($A103,'Прайс-лист общий'!$A:O,15,0),"")</f>
        <v>22.5</v>
      </c>
    </row>
    <row r="104" spans="1:18" s="2" customFormat="1" ht="18" customHeight="1">
      <c r="A104" s="235" t="s">
        <v>1897</v>
      </c>
      <c r="B104" s="236"/>
      <c r="C104" s="237"/>
      <c r="D104" s="198"/>
      <c r="E104" s="199"/>
      <c r="F104" s="200"/>
      <c r="G104" s="200"/>
      <c r="H104" s="200"/>
      <c r="I104" s="200"/>
      <c r="J104" s="200"/>
      <c r="K104" s="200"/>
      <c r="L104" s="200"/>
      <c r="M104" s="200"/>
      <c r="N104" s="201"/>
      <c r="O104" s="196"/>
      <c r="P104" s="196"/>
      <c r="Q104" s="196"/>
      <c r="R104" s="196"/>
    </row>
    <row r="105" spans="1:18" s="208" customFormat="1" ht="15" customHeight="1">
      <c r="A105" s="205" t="s">
        <v>966</v>
      </c>
      <c r="B105" s="194"/>
      <c r="C105" s="182" t="str">
        <f>HYPERLINK(VLOOKUP(A105,Фото!C:D,2,0),VLOOKUP(A105,'Прайс-лист общий'!A:B,2,0))</f>
        <v>Магнитная защелка межкомнатная РЕНЦ, бронза античная</v>
      </c>
      <c r="D105" s="183">
        <f>IFERROR(VLOOKUP($A105,'Прайс-лист общий'!A:C,3,0),"")</f>
        <v>4</v>
      </c>
      <c r="E105" s="184">
        <f>IFERROR(VLOOKUP($A105,'Прайс-лист общий'!$A:D,4,0),"")</f>
        <v>0</v>
      </c>
      <c r="F105" s="209">
        <f>IFERROR(VLOOKUP($A105,'Прайс-лист общий'!$A:E,5,0),"")</f>
        <v>387</v>
      </c>
      <c r="G105" s="209">
        <f>IFERROR(VLOOKUP($A105,'Прайс-лист общий'!$A:F,6,0),"")</f>
        <v>234</v>
      </c>
      <c r="H105" s="209">
        <f>IFERROR(VLOOKUP($A105,'Прайс-лист общий'!$A:G,7,0),"")</f>
        <v>212</v>
      </c>
      <c r="I105" s="209">
        <f>IFERROR(VLOOKUP($A105,'Прайс-лист общий'!$A:H,8,0),"")</f>
        <v>193</v>
      </c>
      <c r="J105" s="209">
        <f>IFERROR(VLOOKUP($A105,'Прайс-лист общий'!$A:I,9,0),"")</f>
        <v>168</v>
      </c>
      <c r="K105" s="222">
        <f>IFERROR(VLOOKUP(A105,'Прайс-лист общий'!A:J,10,0),"")</f>
        <v>0</v>
      </c>
      <c r="L105" s="216"/>
      <c r="M105" s="212">
        <f t="shared" ref="M105:M112" si="9">IF(K105&lt;&gt;$K$1,K105*L105,IF($J$1=$G$2,G105*L105,IF($J$1=$H$2,H105*L105,IF($J$1=$I$2,I105*L105,IF($J$1=$J$2,J105*L105,"Выберите колонку")))))</f>
        <v>0</v>
      </c>
      <c r="N105" s="185">
        <f>IFERROR(VLOOKUP($A105,'Прайс-лист общий'!$A:K,11,0),"")</f>
        <v>80</v>
      </c>
      <c r="O105" s="186" t="str">
        <f>IFERROR(VLOOKUP($A105,'Прайс-лист общий'!$A:L,12,0),"")</f>
        <v>84*62*30</v>
      </c>
      <c r="P105" s="186">
        <f>IFERROR(VLOOKUP($A105,'Прайс-лист общий'!$A:M,13,0),"")</f>
        <v>0.114</v>
      </c>
      <c r="Q105" s="186" t="str">
        <f>IFERROR(VLOOKUP($A105,'Прайс-лист общий'!$A:O,14,0),"")</f>
        <v>335*280*195</v>
      </c>
      <c r="R105" s="186">
        <f>IFERROR(VLOOKUP($A105,'Прайс-лист общий'!$A:O,15,0),"")</f>
        <v>9.15</v>
      </c>
    </row>
    <row r="106" spans="1:18" s="208" customFormat="1" ht="15" customHeight="1">
      <c r="A106" s="205" t="s">
        <v>1390</v>
      </c>
      <c r="B106" s="206"/>
      <c r="C106" s="182" t="str">
        <f>HYPERLINK(VLOOKUP(A106,Фото!C:D,2,0),VLOOKUP(A106,'Прайс-лист общий'!A:B,2,0))</f>
        <v>Магнитная защелка межкомнатная РЕНЦ, черный</v>
      </c>
      <c r="D106" s="183">
        <f>IFERROR(VLOOKUP($A106,'Прайс-лист общий'!A:C,3,0),"")</f>
        <v>4</v>
      </c>
      <c r="E106" s="184">
        <f>IFERROR(VLOOKUP($A106,'Прайс-лист общий'!$A:D,4,0),"")</f>
        <v>0</v>
      </c>
      <c r="F106" s="209">
        <f>IFERROR(VLOOKUP($A106,'Прайс-лист общий'!$A:E,5,0),"")</f>
        <v>387</v>
      </c>
      <c r="G106" s="209">
        <f>IFERROR(VLOOKUP($A106,'Прайс-лист общий'!$A:F,6,0),"")</f>
        <v>234</v>
      </c>
      <c r="H106" s="209">
        <f>IFERROR(VLOOKUP($A106,'Прайс-лист общий'!$A:G,7,0),"")</f>
        <v>212</v>
      </c>
      <c r="I106" s="209">
        <f>IFERROR(VLOOKUP($A106,'Прайс-лист общий'!$A:H,8,0),"")</f>
        <v>193</v>
      </c>
      <c r="J106" s="209">
        <f>IFERROR(VLOOKUP($A106,'Прайс-лист общий'!$A:I,9,0),"")</f>
        <v>168</v>
      </c>
      <c r="K106" s="222">
        <f>IFERROR(VLOOKUP(A106,'Прайс-лист общий'!A:J,10,0),"")</f>
        <v>0</v>
      </c>
      <c r="L106" s="216"/>
      <c r="M106" s="212">
        <f t="shared" si="9"/>
        <v>0</v>
      </c>
      <c r="N106" s="185">
        <f>IFERROR(VLOOKUP($A106,'Прайс-лист общий'!$A:K,11,0),"")</f>
        <v>80</v>
      </c>
      <c r="O106" s="186" t="str">
        <f>IFERROR(VLOOKUP($A106,'Прайс-лист общий'!$A:L,12,0),"")</f>
        <v>84*62*30</v>
      </c>
      <c r="P106" s="186">
        <f>IFERROR(VLOOKUP($A106,'Прайс-лист общий'!$A:M,13,0),"")</f>
        <v>0.114</v>
      </c>
      <c r="Q106" s="186" t="str">
        <f>IFERROR(VLOOKUP($A106,'Прайс-лист общий'!$A:O,14,0),"")</f>
        <v>335*280*195</v>
      </c>
      <c r="R106" s="186">
        <f>IFERROR(VLOOKUP($A106,'Прайс-лист общий'!$A:O,15,0),"")</f>
        <v>9.15</v>
      </c>
    </row>
    <row r="107" spans="1:18" s="208" customFormat="1" ht="15" customHeight="1">
      <c r="A107" s="205" t="s">
        <v>965</v>
      </c>
      <c r="B107" s="206"/>
      <c r="C107" s="182" t="str">
        <f>HYPERLINK(VLOOKUP(A107,Фото!C:D,2,0),VLOOKUP(A107,'Прайс-лист общий'!A:B,2,0))</f>
        <v>Магнитная защелка межкомнатная РЕНЦ, хром блестящий</v>
      </c>
      <c r="D107" s="183">
        <f>IFERROR(VLOOKUP($A107,'Прайс-лист общий'!A:C,3,0),"")</f>
        <v>4</v>
      </c>
      <c r="E107" s="184">
        <f>IFERROR(VLOOKUP($A107,'Прайс-лист общий'!$A:D,4,0),"")</f>
        <v>0</v>
      </c>
      <c r="F107" s="209">
        <f>IFERROR(VLOOKUP($A107,'Прайс-лист общий'!$A:E,5,0),"")</f>
        <v>387</v>
      </c>
      <c r="G107" s="209">
        <f>IFERROR(VLOOKUP($A107,'Прайс-лист общий'!$A:F,6,0),"")</f>
        <v>234</v>
      </c>
      <c r="H107" s="209">
        <f>IFERROR(VLOOKUP($A107,'Прайс-лист общий'!$A:G,7,0),"")</f>
        <v>212</v>
      </c>
      <c r="I107" s="209">
        <f>IFERROR(VLOOKUP($A107,'Прайс-лист общий'!$A:H,8,0),"")</f>
        <v>193</v>
      </c>
      <c r="J107" s="209">
        <f>IFERROR(VLOOKUP($A107,'Прайс-лист общий'!$A:I,9,0),"")</f>
        <v>168</v>
      </c>
      <c r="K107" s="222">
        <f>IFERROR(VLOOKUP(A107,'Прайс-лист общий'!A:J,10,0),"")</f>
        <v>0</v>
      </c>
      <c r="L107" s="216"/>
      <c r="M107" s="212">
        <f t="shared" si="9"/>
        <v>0</v>
      </c>
      <c r="N107" s="185">
        <f>IFERROR(VLOOKUP($A107,'Прайс-лист общий'!$A:K,11,0),"")</f>
        <v>80</v>
      </c>
      <c r="O107" s="186" t="str">
        <f>IFERROR(VLOOKUP($A107,'Прайс-лист общий'!$A:L,12,0),"")</f>
        <v>84*62*30</v>
      </c>
      <c r="P107" s="186">
        <f>IFERROR(VLOOKUP($A107,'Прайс-лист общий'!$A:M,13,0),"")</f>
        <v>0.114</v>
      </c>
      <c r="Q107" s="186" t="str">
        <f>IFERROR(VLOOKUP($A107,'Прайс-лист общий'!$A:O,14,0),"")</f>
        <v>335*280*195</v>
      </c>
      <c r="R107" s="186">
        <f>IFERROR(VLOOKUP($A107,'Прайс-лист общий'!$A:O,15,0),"")</f>
        <v>9.15</v>
      </c>
    </row>
    <row r="108" spans="1:18" s="208" customFormat="1" ht="15" customHeight="1">
      <c r="A108" s="205" t="s">
        <v>1934</v>
      </c>
      <c r="B108" s="206"/>
      <c r="C108" s="182" t="str">
        <f>HYPERLINK(VLOOKUP(A108,Фото!C:D,2,0),VLOOKUP(A108,'Прайс-лист общий'!A:B,2,0))</f>
        <v>Магнитная защелка межкомнатная РЕНЦ, матовый черный никель</v>
      </c>
      <c r="D108" s="183">
        <f>IFERROR(VLOOKUP($A108,'Прайс-лист общий'!A:C,3,0),"")</f>
        <v>4</v>
      </c>
      <c r="E108" s="184">
        <f>IFERROR(VLOOKUP($A108,'Прайс-лист общий'!$A:D,4,0),"")</f>
        <v>0</v>
      </c>
      <c r="F108" s="209">
        <f>IFERROR(VLOOKUP($A108,'Прайс-лист общий'!$A:E,5,0),"")</f>
        <v>387</v>
      </c>
      <c r="G108" s="209">
        <f>IFERROR(VLOOKUP($A108,'Прайс-лист общий'!$A:F,6,0),"")</f>
        <v>234</v>
      </c>
      <c r="H108" s="209">
        <f>IFERROR(VLOOKUP($A108,'Прайс-лист общий'!$A:G,7,0),"")</f>
        <v>212</v>
      </c>
      <c r="I108" s="209">
        <f>IFERROR(VLOOKUP($A108,'Прайс-лист общий'!$A:H,8,0),"")</f>
        <v>193</v>
      </c>
      <c r="J108" s="209">
        <f>IFERROR(VLOOKUP($A108,'Прайс-лист общий'!$A:I,9,0),"")</f>
        <v>168</v>
      </c>
      <c r="K108" s="222">
        <f>IFERROR(VLOOKUP(A108,'Прайс-лист общий'!A:J,10,0),"")</f>
        <v>0</v>
      </c>
      <c r="L108" s="216"/>
      <c r="M108" s="212">
        <f t="shared" si="9"/>
        <v>0</v>
      </c>
      <c r="N108" s="185">
        <f>IFERROR(VLOOKUP($A108,'Прайс-лист общий'!$A:K,11,0),"")</f>
        <v>80</v>
      </c>
      <c r="O108" s="186" t="str">
        <f>IFERROR(VLOOKUP($A108,'Прайс-лист общий'!$A:L,12,0),"")</f>
        <v>84*62*30</v>
      </c>
      <c r="P108" s="186">
        <f>IFERROR(VLOOKUP($A108,'Прайс-лист общий'!$A:M,13,0),"")</f>
        <v>0.114</v>
      </c>
      <c r="Q108" s="186" t="str">
        <f>IFERROR(VLOOKUP($A108,'Прайс-лист общий'!$A:O,14,0),"")</f>
        <v>335*280*195</v>
      </c>
      <c r="R108" s="186">
        <f>IFERROR(VLOOKUP($A108,'Прайс-лист общий'!$A:O,15,0),"")</f>
        <v>9.15</v>
      </c>
    </row>
    <row r="109" spans="1:18" s="208" customFormat="1" ht="15" customHeight="1">
      <c r="A109" s="205" t="s">
        <v>4166</v>
      </c>
      <c r="B109" s="206"/>
      <c r="C109" s="182" t="str">
        <f>HYPERLINK(VLOOKUP(A109,Фото!C:D,2,0),VLOOKUP(A109,'Прайс-лист общий'!A:B,2,0))</f>
        <v>Магнитная защелка межкомнатная РЕНЦ, никель супер матовый</v>
      </c>
      <c r="D109" s="183">
        <f>IFERROR(VLOOKUP($A109,'Прайс-лист общий'!A:C,3,0),"")</f>
        <v>4</v>
      </c>
      <c r="E109" s="184">
        <f>IFERROR(VLOOKUP($A109,'Прайс-лист общий'!$A:D,4,0),"")</f>
        <v>0</v>
      </c>
      <c r="F109" s="209">
        <f>IFERROR(VLOOKUP($A109,'Прайс-лист общий'!$A:E,5,0),"")</f>
        <v>387</v>
      </c>
      <c r="G109" s="209">
        <f>IFERROR(VLOOKUP($A109,'Прайс-лист общий'!$A:F,6,0),"")</f>
        <v>234</v>
      </c>
      <c r="H109" s="209">
        <f>IFERROR(VLOOKUP($A109,'Прайс-лист общий'!$A:G,7,0),"")</f>
        <v>212</v>
      </c>
      <c r="I109" s="209">
        <f>IFERROR(VLOOKUP($A109,'Прайс-лист общий'!$A:H,8,0),"")</f>
        <v>193</v>
      </c>
      <c r="J109" s="209">
        <f>IFERROR(VLOOKUP($A109,'Прайс-лист общий'!$A:I,9,0),"")</f>
        <v>168</v>
      </c>
      <c r="K109" s="222">
        <f>IFERROR(VLOOKUP(A109,'Прайс-лист общий'!A:J,10,0),"")</f>
        <v>0</v>
      </c>
      <c r="L109" s="216"/>
      <c r="M109" s="212">
        <f t="shared" si="9"/>
        <v>0</v>
      </c>
      <c r="N109" s="185">
        <f>IFERROR(VLOOKUP($A109,'Прайс-лист общий'!$A:K,11,0),"")</f>
        <v>80</v>
      </c>
      <c r="O109" s="186" t="str">
        <f>IFERROR(VLOOKUP($A109,'Прайс-лист общий'!$A:L,12,0),"")</f>
        <v>84*62*30</v>
      </c>
      <c r="P109" s="186">
        <f>IFERROR(VLOOKUP($A109,'Прайс-лист общий'!$A:M,13,0),"")</f>
        <v>0.114</v>
      </c>
      <c r="Q109" s="186" t="str">
        <f>IFERROR(VLOOKUP($A109,'Прайс-лист общий'!$A:O,14,0),"")</f>
        <v>335*280*195</v>
      </c>
      <c r="R109" s="186">
        <f>IFERROR(VLOOKUP($A109,'Прайс-лист общий'!$A:O,15,0),"")</f>
        <v>9.15</v>
      </c>
    </row>
    <row r="110" spans="1:18" s="208" customFormat="1" ht="15" customHeight="1">
      <c r="A110" s="205" t="s">
        <v>1388</v>
      </c>
      <c r="B110" s="206"/>
      <c r="C110" s="182" t="str">
        <f>HYPERLINK(VLOOKUP(A110,Фото!C:D,2,0),VLOOKUP(A110,'Прайс-лист общий'!A:B,2,0))</f>
        <v>Магнитная защелка межкомнатная РЕНЦ, никель матовый</v>
      </c>
      <c r="D110" s="183">
        <f>IFERROR(VLOOKUP($A110,'Прайс-лист общий'!A:C,3,0),"")</f>
        <v>4</v>
      </c>
      <c r="E110" s="184">
        <f>IFERROR(VLOOKUP($A110,'Прайс-лист общий'!$A:D,4,0),"")</f>
        <v>0</v>
      </c>
      <c r="F110" s="209">
        <f>IFERROR(VLOOKUP($A110,'Прайс-лист общий'!$A:E,5,0),"")</f>
        <v>387</v>
      </c>
      <c r="G110" s="209">
        <f>IFERROR(VLOOKUP($A110,'Прайс-лист общий'!$A:F,6,0),"")</f>
        <v>234</v>
      </c>
      <c r="H110" s="209">
        <f>IFERROR(VLOOKUP($A110,'Прайс-лист общий'!$A:G,7,0),"")</f>
        <v>212</v>
      </c>
      <c r="I110" s="209">
        <f>IFERROR(VLOOKUP($A110,'Прайс-лист общий'!$A:H,8,0),"")</f>
        <v>193</v>
      </c>
      <c r="J110" s="209">
        <f>IFERROR(VLOOKUP($A110,'Прайс-лист общий'!$A:I,9,0),"")</f>
        <v>168</v>
      </c>
      <c r="K110" s="222">
        <f>IFERROR(VLOOKUP(A110,'Прайс-лист общий'!A:J,10,0),"")</f>
        <v>0</v>
      </c>
      <c r="L110" s="216"/>
      <c r="M110" s="212">
        <f t="shared" si="9"/>
        <v>0</v>
      </c>
      <c r="N110" s="185">
        <f>IFERROR(VLOOKUP($A110,'Прайс-лист общий'!$A:K,11,0),"")</f>
        <v>80</v>
      </c>
      <c r="O110" s="186" t="str">
        <f>IFERROR(VLOOKUP($A110,'Прайс-лист общий'!$A:L,12,0),"")</f>
        <v>84*62*30</v>
      </c>
      <c r="P110" s="186">
        <f>IFERROR(VLOOKUP($A110,'Прайс-лист общий'!$A:M,13,0),"")</f>
        <v>0.114</v>
      </c>
      <c r="Q110" s="186" t="str">
        <f>IFERROR(VLOOKUP($A110,'Прайс-лист общий'!$A:O,14,0),"")</f>
        <v>335*280*195</v>
      </c>
      <c r="R110" s="186">
        <f>IFERROR(VLOOKUP($A110,'Прайс-лист общий'!$A:O,15,0),"")</f>
        <v>9.15</v>
      </c>
    </row>
    <row r="111" spans="1:18" s="208" customFormat="1" ht="15" customHeight="1">
      <c r="A111" s="205" t="s">
        <v>4838</v>
      </c>
      <c r="B111" s="206"/>
      <c r="C111" s="182" t="str">
        <f>HYPERLINK(VLOOKUP(A111,Фото!C:D,2,0),VLOOKUP(A111,'Прайс-лист общий'!A:B,2,0))</f>
        <v>Магнитная защелка межкомнатная РЕНЦ, золото матовое сатинированное</v>
      </c>
      <c r="D111" s="183">
        <f>IFERROR(VLOOKUP($A111,'Прайс-лист общий'!A:C,3,0),"")</f>
        <v>4</v>
      </c>
      <c r="E111" s="184">
        <f>IFERROR(VLOOKUP($A111,'Прайс-лист общий'!$A:D,4,0),"")</f>
        <v>0</v>
      </c>
      <c r="F111" s="209">
        <f>IFERROR(VLOOKUP($A111,'Прайс-лист общий'!$A:E,5,0),"")</f>
        <v>387</v>
      </c>
      <c r="G111" s="209">
        <f>IFERROR(VLOOKUP($A111,'Прайс-лист общий'!$A:F,6,0),"")</f>
        <v>234</v>
      </c>
      <c r="H111" s="209">
        <f>IFERROR(VLOOKUP($A111,'Прайс-лист общий'!$A:G,7,0),"")</f>
        <v>212</v>
      </c>
      <c r="I111" s="209">
        <f>IFERROR(VLOOKUP($A111,'Прайс-лист общий'!$A:H,8,0),"")</f>
        <v>193</v>
      </c>
      <c r="J111" s="209">
        <f>IFERROR(VLOOKUP($A111,'Прайс-лист общий'!$A:I,9,0),"")</f>
        <v>168</v>
      </c>
      <c r="K111" s="222">
        <f>IFERROR(VLOOKUP(A111,'Прайс-лист общий'!A:J,10,0),"")</f>
        <v>0</v>
      </c>
      <c r="L111" s="216"/>
      <c r="M111" s="212">
        <f t="shared" ref="M111" si="10">IF(K111&lt;&gt;$K$1,K111*L111,IF($J$1=$G$2,G111*L111,IF($J$1=$H$2,H111*L111,IF($J$1=$I$2,I111*L111,IF($J$1=$J$2,J111*L111,"Выберите колонку")))))</f>
        <v>0</v>
      </c>
      <c r="N111" s="185">
        <f>IFERROR(VLOOKUP($A111,'Прайс-лист общий'!$A:K,11,0),"")</f>
        <v>80</v>
      </c>
      <c r="O111" s="186" t="str">
        <f>IFERROR(VLOOKUP($A111,'Прайс-лист общий'!$A:L,12,0),"")</f>
        <v>84*62*30</v>
      </c>
      <c r="P111" s="186">
        <f>IFERROR(VLOOKUP($A111,'Прайс-лист общий'!$A:M,13,0),"")</f>
        <v>0.114</v>
      </c>
      <c r="Q111" s="186" t="str">
        <f>IFERROR(VLOOKUP($A111,'Прайс-лист общий'!$A:O,14,0),"")</f>
        <v>335*280*195</v>
      </c>
      <c r="R111" s="186">
        <f>IFERROR(VLOOKUP($A111,'Прайс-лист общий'!$A:O,15,0),"")</f>
        <v>9.15</v>
      </c>
    </row>
    <row r="112" spans="1:18" s="208" customFormat="1" ht="15" customHeight="1">
      <c r="A112" s="193" t="s">
        <v>1387</v>
      </c>
      <c r="B112" s="195"/>
      <c r="C112" s="187" t="str">
        <f>HYPERLINK(VLOOKUP(A112,Фото!C:D,2,0),VLOOKUP(A112,'Прайс-лист общий'!A:B,2,0))</f>
        <v>Магнитная защелка межкомнатная РЕНЦ, белый</v>
      </c>
      <c r="D112" s="188">
        <f>IFERROR(VLOOKUP($A112,'Прайс-лист общий'!A:C,3,0),"")</f>
        <v>4</v>
      </c>
      <c r="E112" s="189">
        <f>IFERROR(VLOOKUP($A112,'Прайс-лист общий'!$A:D,4,0),"")</f>
        <v>0</v>
      </c>
      <c r="F112" s="210">
        <f>IFERROR(VLOOKUP($A112,'Прайс-лист общий'!$A:E,5,0),"")</f>
        <v>387</v>
      </c>
      <c r="G112" s="210">
        <f>IFERROR(VLOOKUP($A112,'Прайс-лист общий'!$A:F,6,0),"")</f>
        <v>234</v>
      </c>
      <c r="H112" s="210">
        <f>IFERROR(VLOOKUP($A112,'Прайс-лист общий'!$A:G,7,0),"")</f>
        <v>212</v>
      </c>
      <c r="I112" s="210">
        <f>IFERROR(VLOOKUP($A112,'Прайс-лист общий'!$A:H,8,0),"")</f>
        <v>193</v>
      </c>
      <c r="J112" s="210">
        <f>IFERROR(VLOOKUP($A112,'Прайс-лист общий'!$A:I,9,0),"")</f>
        <v>168</v>
      </c>
      <c r="K112" s="220">
        <f>IFERROR(VLOOKUP(A112,'Прайс-лист общий'!A:J,10,0),"")</f>
        <v>0</v>
      </c>
      <c r="L112" s="217"/>
      <c r="M112" s="213">
        <f t="shared" si="9"/>
        <v>0</v>
      </c>
      <c r="N112" s="190">
        <f>IFERROR(VLOOKUP($A112,'Прайс-лист общий'!$A:K,11,0),"")</f>
        <v>80</v>
      </c>
      <c r="O112" s="191" t="str">
        <f>IFERROR(VLOOKUP($A112,'Прайс-лист общий'!$A:L,12,0),"")</f>
        <v>84*62*30</v>
      </c>
      <c r="P112" s="191">
        <f>IFERROR(VLOOKUP($A112,'Прайс-лист общий'!$A:M,13,0),"")</f>
        <v>0.114</v>
      </c>
      <c r="Q112" s="191" t="str">
        <f>IFERROR(VLOOKUP($A112,'Прайс-лист общий'!$A:O,14,0),"")</f>
        <v>335*280*195</v>
      </c>
      <c r="R112" s="191">
        <f>IFERROR(VLOOKUP($A112,'Прайс-лист общий'!$A:O,15,0),"")</f>
        <v>9.15</v>
      </c>
    </row>
    <row r="113" spans="1:18" s="2" customFormat="1" ht="18" customHeight="1">
      <c r="A113" s="235" t="s">
        <v>1898</v>
      </c>
      <c r="B113" s="236"/>
      <c r="C113" s="237"/>
      <c r="D113" s="198"/>
      <c r="E113" s="199"/>
      <c r="F113" s="200"/>
      <c r="G113" s="200"/>
      <c r="H113" s="200"/>
      <c r="I113" s="200"/>
      <c r="J113" s="200"/>
      <c r="K113" s="200"/>
      <c r="L113" s="200"/>
      <c r="M113" s="200"/>
      <c r="N113" s="201"/>
      <c r="O113" s="196"/>
      <c r="P113" s="196"/>
      <c r="Q113" s="196"/>
      <c r="R113" s="196"/>
    </row>
    <row r="114" spans="1:18" s="208" customFormat="1" ht="15" customHeight="1">
      <c r="A114" s="205" t="s">
        <v>957</v>
      </c>
      <c r="B114" s="206"/>
      <c r="C114" s="182" t="str">
        <f>HYPERLINK(VLOOKUP(A114,Фото!C:D,2,0),VLOOKUP(A114,'Прайс-лист общий'!A:B,2,0))</f>
        <v>Защелка межкомнатная РЕНЦ, пластиковый язычок, бронза античная</v>
      </c>
      <c r="D114" s="183">
        <f>IFERROR(VLOOKUP($A114,'Прайс-лист общий'!A:C,3,0),"")</f>
        <v>4</v>
      </c>
      <c r="E114" s="184">
        <f>IFERROR(VLOOKUP($A114,'Прайс-лист общий'!$A:D,4,0),"")</f>
        <v>0</v>
      </c>
      <c r="F114" s="209">
        <f>IFERROR(VLOOKUP($A114,'Прайс-лист общий'!$A:E,5,0),"")</f>
        <v>187</v>
      </c>
      <c r="G114" s="209">
        <f>IFERROR(VLOOKUP($A114,'Прайс-лист общий'!$A:F,6,0),"")</f>
        <v>113</v>
      </c>
      <c r="H114" s="209">
        <f>IFERROR(VLOOKUP($A114,'Прайс-лист общий'!$A:G,7,0),"")</f>
        <v>103</v>
      </c>
      <c r="I114" s="209">
        <f>IFERROR(VLOOKUP($A114,'Прайс-лист общий'!$A:H,8,0),"")</f>
        <v>94</v>
      </c>
      <c r="J114" s="209">
        <f>IFERROR(VLOOKUP($A114,'Прайс-лист общий'!$A:I,9,0),"")</f>
        <v>81</v>
      </c>
      <c r="K114" s="222">
        <f>IFERROR(VLOOKUP(A114,'Прайс-лист общий'!A:J,10,0),"")</f>
        <v>0</v>
      </c>
      <c r="L114" s="216"/>
      <c r="M114" s="212">
        <f t="shared" ref="M114:M122" si="11">IF(K114&lt;&gt;$K$1,K114*L114,IF($J$1=$G$2,G114*L114,IF($J$1=$H$2,H114*L114,IF($J$1=$I$2,I114*L114,IF($J$1=$J$2,J114*L114,"Выберите колонку")))))</f>
        <v>0</v>
      </c>
      <c r="N114" s="185">
        <f>IFERROR(VLOOKUP($A114,'Прайс-лист общий'!$A:K,11,0),"")</f>
        <v>100</v>
      </c>
      <c r="O114" s="186" t="str">
        <f>IFERROR(VLOOKUP($A114,'Прайс-лист общий'!$A:L,12,0),"")</f>
        <v>84*63*30</v>
      </c>
      <c r="P114" s="186">
        <f>IFERROR(VLOOKUP($A114,'Прайс-лист общий'!$A:M,13,0),"")</f>
        <v>0.11</v>
      </c>
      <c r="Q114" s="186" t="str">
        <f>IFERROR(VLOOKUP($A114,'Прайс-лист общий'!$A:O,14,0),"")</f>
        <v>475*335*145</v>
      </c>
      <c r="R114" s="186">
        <f>IFERROR(VLOOKUP($A114,'Прайс-лист общий'!$A:O,15,0),"")</f>
        <v>12.5</v>
      </c>
    </row>
    <row r="115" spans="1:18" s="208" customFormat="1" ht="15" customHeight="1">
      <c r="A115" s="205" t="s">
        <v>956</v>
      </c>
      <c r="B115" s="206"/>
      <c r="C115" s="182" t="str">
        <f>HYPERLINK(VLOOKUP(A115,Фото!C:D,2,0),VLOOKUP(A115,'Прайс-лист общий'!A:B,2,0))</f>
        <v>Защелка межкомнатная РЕНЦ, пластиковый язычок, хром блестящий</v>
      </c>
      <c r="D115" s="183">
        <f>IFERROR(VLOOKUP($A115,'Прайс-лист общий'!A:C,3,0),"")</f>
        <v>4</v>
      </c>
      <c r="E115" s="184">
        <f>IFERROR(VLOOKUP($A115,'Прайс-лист общий'!$A:D,4,0),"")</f>
        <v>0</v>
      </c>
      <c r="F115" s="209">
        <f>IFERROR(VLOOKUP($A115,'Прайс-лист общий'!$A:E,5,0),"")</f>
        <v>187</v>
      </c>
      <c r="G115" s="209">
        <f>IFERROR(VLOOKUP($A115,'Прайс-лист общий'!$A:F,6,0),"")</f>
        <v>113</v>
      </c>
      <c r="H115" s="209">
        <f>IFERROR(VLOOKUP($A115,'Прайс-лист общий'!$A:G,7,0),"")</f>
        <v>103</v>
      </c>
      <c r="I115" s="209">
        <f>IFERROR(VLOOKUP($A115,'Прайс-лист общий'!$A:H,8,0),"")</f>
        <v>94</v>
      </c>
      <c r="J115" s="209">
        <f>IFERROR(VLOOKUP($A115,'Прайс-лист общий'!$A:I,9,0),"")</f>
        <v>81</v>
      </c>
      <c r="K115" s="222">
        <f>IFERROR(VLOOKUP(A115,'Прайс-лист общий'!A:J,10,0),"")</f>
        <v>0</v>
      </c>
      <c r="L115" s="216"/>
      <c r="M115" s="212">
        <f t="shared" si="11"/>
        <v>0</v>
      </c>
      <c r="N115" s="185">
        <f>IFERROR(VLOOKUP($A115,'Прайс-лист общий'!$A:K,11,0),"")</f>
        <v>100</v>
      </c>
      <c r="O115" s="186" t="str">
        <f>IFERROR(VLOOKUP($A115,'Прайс-лист общий'!$A:L,12,0),"")</f>
        <v>84*63*30</v>
      </c>
      <c r="P115" s="186">
        <f>IFERROR(VLOOKUP($A115,'Прайс-лист общий'!$A:M,13,0),"")</f>
        <v>0.11</v>
      </c>
      <c r="Q115" s="186" t="str">
        <f>IFERROR(VLOOKUP($A115,'Прайс-лист общий'!$A:O,14,0),"")</f>
        <v>475*335*145</v>
      </c>
      <c r="R115" s="186">
        <f>IFERROR(VLOOKUP($A115,'Прайс-лист общий'!$A:O,15,0),"")</f>
        <v>12.5</v>
      </c>
    </row>
    <row r="116" spans="1:18" s="208" customFormat="1" ht="15" customHeight="1">
      <c r="A116" s="205" t="s">
        <v>955</v>
      </c>
      <c r="B116" s="206"/>
      <c r="C116" s="182" t="str">
        <f>HYPERLINK(VLOOKUP(A116,Фото!C:D,2,0),VLOOKUP(A116,'Прайс-лист общий'!A:B,2,0))</f>
        <v>Защелка межкомнатная РЕНЦ, пластиковый язычок, латунь блестящая</v>
      </c>
      <c r="D116" s="183">
        <f>IFERROR(VLOOKUP($A116,'Прайс-лист общий'!A:C,3,0),"")</f>
        <v>4</v>
      </c>
      <c r="E116" s="184">
        <f>IFERROR(VLOOKUP($A116,'Прайс-лист общий'!$A:D,4,0),"")</f>
        <v>0</v>
      </c>
      <c r="F116" s="209">
        <f>IFERROR(VLOOKUP($A116,'Прайс-лист общий'!$A:E,5,0),"")</f>
        <v>187</v>
      </c>
      <c r="G116" s="209">
        <f>IFERROR(VLOOKUP($A116,'Прайс-лист общий'!$A:F,6,0),"")</f>
        <v>113</v>
      </c>
      <c r="H116" s="209">
        <f>IFERROR(VLOOKUP($A116,'Прайс-лист общий'!$A:G,7,0),"")</f>
        <v>103</v>
      </c>
      <c r="I116" s="209">
        <f>IFERROR(VLOOKUP($A116,'Прайс-лист общий'!$A:H,8,0),"")</f>
        <v>94</v>
      </c>
      <c r="J116" s="209">
        <f>IFERROR(VLOOKUP($A116,'Прайс-лист общий'!$A:I,9,0),"")</f>
        <v>81</v>
      </c>
      <c r="K116" s="222">
        <f>IFERROR(VLOOKUP(A116,'Прайс-лист общий'!A:J,10,0),"")</f>
        <v>0</v>
      </c>
      <c r="L116" s="216"/>
      <c r="M116" s="212">
        <f t="shared" si="11"/>
        <v>0</v>
      </c>
      <c r="N116" s="185">
        <f>IFERROR(VLOOKUP($A116,'Прайс-лист общий'!$A:K,11,0),"")</f>
        <v>100</v>
      </c>
      <c r="O116" s="186" t="str">
        <f>IFERROR(VLOOKUP($A116,'Прайс-лист общий'!$A:L,12,0),"")</f>
        <v>84*63*30</v>
      </c>
      <c r="P116" s="186">
        <f>IFERROR(VLOOKUP($A116,'Прайс-лист общий'!$A:M,13,0),"")</f>
        <v>0.11</v>
      </c>
      <c r="Q116" s="186" t="str">
        <f>IFERROR(VLOOKUP($A116,'Прайс-лист общий'!$A:O,14,0),"")</f>
        <v>475*335*145</v>
      </c>
      <c r="R116" s="186">
        <f>IFERROR(VLOOKUP($A116,'Прайс-лист общий'!$A:O,15,0),"")</f>
        <v>12.5</v>
      </c>
    </row>
    <row r="117" spans="1:18" s="208" customFormat="1" ht="15" customHeight="1">
      <c r="A117" s="205" t="s">
        <v>1366</v>
      </c>
      <c r="B117" s="206"/>
      <c r="C117" s="182" t="str">
        <f>HYPERLINK(VLOOKUP(A117,Фото!C:D,2,0),VLOOKUP(A117,'Прайс-лист общий'!A:B,2,0))</f>
        <v>Защелка межкомнатная РЕНЦ, пластиковый язычок, черный</v>
      </c>
      <c r="D117" s="183">
        <f>IFERROR(VLOOKUP($A117,'Прайс-лист общий'!A:C,3,0),"")</f>
        <v>4</v>
      </c>
      <c r="E117" s="184">
        <f>IFERROR(VLOOKUP($A117,'Прайс-лист общий'!$A:D,4,0),"")</f>
        <v>0</v>
      </c>
      <c r="F117" s="209">
        <f>IFERROR(VLOOKUP($A117,'Прайс-лист общий'!$A:E,5,0),"")</f>
        <v>187</v>
      </c>
      <c r="G117" s="209">
        <f>IFERROR(VLOOKUP($A117,'Прайс-лист общий'!$A:F,6,0),"")</f>
        <v>113</v>
      </c>
      <c r="H117" s="209">
        <f>IFERROR(VLOOKUP($A117,'Прайс-лист общий'!$A:G,7,0),"")</f>
        <v>103</v>
      </c>
      <c r="I117" s="209">
        <f>IFERROR(VLOOKUP($A117,'Прайс-лист общий'!$A:H,8,0),"")</f>
        <v>94</v>
      </c>
      <c r="J117" s="209">
        <f>IFERROR(VLOOKUP($A117,'Прайс-лист общий'!$A:I,9,0),"")</f>
        <v>81</v>
      </c>
      <c r="K117" s="222">
        <f>IFERROR(VLOOKUP(A117,'Прайс-лист общий'!A:J,10,0),"")</f>
        <v>0</v>
      </c>
      <c r="L117" s="216"/>
      <c r="M117" s="212">
        <f t="shared" si="11"/>
        <v>0</v>
      </c>
      <c r="N117" s="185">
        <f>IFERROR(VLOOKUP($A117,'Прайс-лист общий'!$A:K,11,0),"")</f>
        <v>100</v>
      </c>
      <c r="O117" s="186" t="str">
        <f>IFERROR(VLOOKUP($A117,'Прайс-лист общий'!$A:L,12,0),"")</f>
        <v>84*63*30</v>
      </c>
      <c r="P117" s="186">
        <f>IFERROR(VLOOKUP($A117,'Прайс-лист общий'!$A:M,13,0),"")</f>
        <v>0.11</v>
      </c>
      <c r="Q117" s="186" t="str">
        <f>IFERROR(VLOOKUP($A117,'Прайс-лист общий'!$A:O,14,0),"")</f>
        <v>475*335*145</v>
      </c>
      <c r="R117" s="186">
        <f>IFERROR(VLOOKUP($A117,'Прайс-лист общий'!$A:O,15,0),"")</f>
        <v>12.5</v>
      </c>
    </row>
    <row r="118" spans="1:18" s="208" customFormat="1" ht="15" customHeight="1">
      <c r="A118" s="205" t="s">
        <v>1932</v>
      </c>
      <c r="B118" s="206"/>
      <c r="C118" s="182" t="str">
        <f>HYPERLINK(VLOOKUP(A118,Фото!C:D,2,0),VLOOKUP(A118,'Прайс-лист общий'!A:B,2,0))</f>
        <v>Защелка межкомнатная РЕНЦ, пластиковый язычок, матовый черный никель</v>
      </c>
      <c r="D118" s="183">
        <f>IFERROR(VLOOKUP($A118,'Прайс-лист общий'!A:C,3,0),"")</f>
        <v>4</v>
      </c>
      <c r="E118" s="184">
        <f>IFERROR(VLOOKUP($A118,'Прайс-лист общий'!$A:D,4,0),"")</f>
        <v>0</v>
      </c>
      <c r="F118" s="209">
        <f>IFERROR(VLOOKUP($A118,'Прайс-лист общий'!$A:E,5,0),"")</f>
        <v>187</v>
      </c>
      <c r="G118" s="209">
        <f>IFERROR(VLOOKUP($A118,'Прайс-лист общий'!$A:F,6,0),"")</f>
        <v>113</v>
      </c>
      <c r="H118" s="209">
        <f>IFERROR(VLOOKUP($A118,'Прайс-лист общий'!$A:G,7,0),"")</f>
        <v>103</v>
      </c>
      <c r="I118" s="209">
        <f>IFERROR(VLOOKUP($A118,'Прайс-лист общий'!$A:H,8,0),"")</f>
        <v>94</v>
      </c>
      <c r="J118" s="209">
        <f>IFERROR(VLOOKUP($A118,'Прайс-лист общий'!$A:I,9,0),"")</f>
        <v>81</v>
      </c>
      <c r="K118" s="222">
        <f>IFERROR(VLOOKUP(A118,'Прайс-лист общий'!A:J,10,0),"")</f>
        <v>0</v>
      </c>
      <c r="L118" s="216"/>
      <c r="M118" s="212">
        <f t="shared" si="11"/>
        <v>0</v>
      </c>
      <c r="N118" s="185">
        <f>IFERROR(VLOOKUP($A118,'Прайс-лист общий'!$A:K,11,0),"")</f>
        <v>100</v>
      </c>
      <c r="O118" s="186" t="str">
        <f>IFERROR(VLOOKUP($A118,'Прайс-лист общий'!$A:L,12,0),"")</f>
        <v>84*63*30</v>
      </c>
      <c r="P118" s="186">
        <f>IFERROR(VLOOKUP($A118,'Прайс-лист общий'!$A:M,13,0),"")</f>
        <v>0.11</v>
      </c>
      <c r="Q118" s="186" t="str">
        <f>IFERROR(VLOOKUP($A118,'Прайс-лист общий'!$A:O,14,0),"")</f>
        <v>475*335*145</v>
      </c>
      <c r="R118" s="186">
        <f>IFERROR(VLOOKUP($A118,'Прайс-лист общий'!$A:O,15,0),"")</f>
        <v>12.5</v>
      </c>
    </row>
    <row r="119" spans="1:18" s="208" customFormat="1" ht="15" customHeight="1">
      <c r="A119" s="205" t="s">
        <v>4164</v>
      </c>
      <c r="B119" s="206"/>
      <c r="C119" s="182" t="str">
        <f>HYPERLINK(VLOOKUP(A119,Фото!C:D,2,0),VLOOKUP(A119,'Прайс-лист общий'!A:B,2,0))</f>
        <v>Защелка межкомнатная РЕНЦ, пластиковый язычок, никель супер матовый</v>
      </c>
      <c r="D119" s="183">
        <f>IFERROR(VLOOKUP($A119,'Прайс-лист общий'!A:C,3,0),"")</f>
        <v>4</v>
      </c>
      <c r="E119" s="184">
        <f>IFERROR(VLOOKUP($A119,'Прайс-лист общий'!$A:D,4,0),"")</f>
        <v>0</v>
      </c>
      <c r="F119" s="209">
        <f>IFERROR(VLOOKUP($A119,'Прайс-лист общий'!$A:E,5,0),"")</f>
        <v>187</v>
      </c>
      <c r="G119" s="209">
        <f>IFERROR(VLOOKUP($A119,'Прайс-лист общий'!$A:F,6,0),"")</f>
        <v>113</v>
      </c>
      <c r="H119" s="209">
        <f>IFERROR(VLOOKUP($A119,'Прайс-лист общий'!$A:G,7,0),"")</f>
        <v>103</v>
      </c>
      <c r="I119" s="209">
        <f>IFERROR(VLOOKUP($A119,'Прайс-лист общий'!$A:H,8,0),"")</f>
        <v>94</v>
      </c>
      <c r="J119" s="209">
        <f>IFERROR(VLOOKUP($A119,'Прайс-лист общий'!$A:I,9,0),"")</f>
        <v>81</v>
      </c>
      <c r="K119" s="222">
        <f>IFERROR(VLOOKUP(A119,'Прайс-лист общий'!A:J,10,0),"")</f>
        <v>0</v>
      </c>
      <c r="L119" s="216"/>
      <c r="M119" s="212">
        <f t="shared" si="11"/>
        <v>0</v>
      </c>
      <c r="N119" s="185">
        <f>IFERROR(VLOOKUP($A119,'Прайс-лист общий'!$A:K,11,0),"")</f>
        <v>100</v>
      </c>
      <c r="O119" s="186" t="str">
        <f>IFERROR(VLOOKUP($A119,'Прайс-лист общий'!$A:L,12,0),"")</f>
        <v>84*63*30</v>
      </c>
      <c r="P119" s="186">
        <f>IFERROR(VLOOKUP($A119,'Прайс-лист общий'!$A:M,13,0),"")</f>
        <v>0.11</v>
      </c>
      <c r="Q119" s="186" t="str">
        <f>IFERROR(VLOOKUP($A119,'Прайс-лист общий'!$A:O,14,0),"")</f>
        <v>475*335*145</v>
      </c>
      <c r="R119" s="186">
        <f>IFERROR(VLOOKUP($A119,'Прайс-лист общий'!$A:O,15,0),"")</f>
        <v>12.5</v>
      </c>
    </row>
    <row r="120" spans="1:18" s="208" customFormat="1" ht="15" customHeight="1">
      <c r="A120" s="205" t="s">
        <v>1365</v>
      </c>
      <c r="B120" s="206"/>
      <c r="C120" s="182" t="str">
        <f>HYPERLINK(VLOOKUP(A120,Фото!C:D,2,0),VLOOKUP(A120,'Прайс-лист общий'!A:B,2,0))</f>
        <v>Защелка межкомнатная РЕНЦ, пластиковый язычок, никель матовый</v>
      </c>
      <c r="D120" s="183">
        <f>IFERROR(VLOOKUP($A120,'Прайс-лист общий'!A:C,3,0),"")</f>
        <v>4</v>
      </c>
      <c r="E120" s="184">
        <f>IFERROR(VLOOKUP($A120,'Прайс-лист общий'!$A:D,4,0),"")</f>
        <v>0</v>
      </c>
      <c r="F120" s="209">
        <f>IFERROR(VLOOKUP($A120,'Прайс-лист общий'!$A:E,5,0),"")</f>
        <v>187</v>
      </c>
      <c r="G120" s="209">
        <f>IFERROR(VLOOKUP($A120,'Прайс-лист общий'!$A:F,6,0),"")</f>
        <v>113</v>
      </c>
      <c r="H120" s="209">
        <f>IFERROR(VLOOKUP($A120,'Прайс-лист общий'!$A:G,7,0),"")</f>
        <v>103</v>
      </c>
      <c r="I120" s="209">
        <f>IFERROR(VLOOKUP($A120,'Прайс-лист общий'!$A:H,8,0),"")</f>
        <v>94</v>
      </c>
      <c r="J120" s="209">
        <f>IFERROR(VLOOKUP($A120,'Прайс-лист общий'!$A:I,9,0),"")</f>
        <v>81</v>
      </c>
      <c r="K120" s="222">
        <f>IFERROR(VLOOKUP(A120,'Прайс-лист общий'!A:J,10,0),"")</f>
        <v>0</v>
      </c>
      <c r="L120" s="216"/>
      <c r="M120" s="212">
        <f t="shared" si="11"/>
        <v>0</v>
      </c>
      <c r="N120" s="185">
        <f>IFERROR(VLOOKUP($A120,'Прайс-лист общий'!$A:K,11,0),"")</f>
        <v>100</v>
      </c>
      <c r="O120" s="186" t="str">
        <f>IFERROR(VLOOKUP($A120,'Прайс-лист общий'!$A:L,12,0),"")</f>
        <v>84*63*30</v>
      </c>
      <c r="P120" s="186">
        <f>IFERROR(VLOOKUP($A120,'Прайс-лист общий'!$A:M,13,0),"")</f>
        <v>0.11</v>
      </c>
      <c r="Q120" s="186" t="str">
        <f>IFERROR(VLOOKUP($A120,'Прайс-лист общий'!$A:O,14,0),"")</f>
        <v>475*335*145</v>
      </c>
      <c r="R120" s="186">
        <f>IFERROR(VLOOKUP($A120,'Прайс-лист общий'!$A:O,15,0),"")</f>
        <v>12.5</v>
      </c>
    </row>
    <row r="121" spans="1:18" s="208" customFormat="1" ht="15" customHeight="1">
      <c r="A121" s="205" t="s">
        <v>4839</v>
      </c>
      <c r="B121" s="206"/>
      <c r="C121" s="182" t="str">
        <f>HYPERLINK(VLOOKUP(A121,Фото!C:D,2,0),VLOOKUP(A121,'Прайс-лист общий'!A:B,2,0))</f>
        <v>Защелка межкомнатная РЕНЦ, пластиковый язычок, золото матовое сатинированное</v>
      </c>
      <c r="D121" s="183">
        <f>IFERROR(VLOOKUP($A121,'Прайс-лист общий'!A:C,3,0),"")</f>
        <v>4</v>
      </c>
      <c r="E121" s="184">
        <f>IFERROR(VLOOKUP($A121,'Прайс-лист общий'!$A:D,4,0),"")</f>
        <v>0</v>
      </c>
      <c r="F121" s="209">
        <f>IFERROR(VLOOKUP($A121,'Прайс-лист общий'!$A:E,5,0),"")</f>
        <v>187</v>
      </c>
      <c r="G121" s="209">
        <f>IFERROR(VLOOKUP($A121,'Прайс-лист общий'!$A:F,6,0),"")</f>
        <v>113</v>
      </c>
      <c r="H121" s="209">
        <f>IFERROR(VLOOKUP($A121,'Прайс-лист общий'!$A:G,7,0),"")</f>
        <v>103</v>
      </c>
      <c r="I121" s="209">
        <f>IFERROR(VLOOKUP($A121,'Прайс-лист общий'!$A:H,8,0),"")</f>
        <v>94</v>
      </c>
      <c r="J121" s="209">
        <f>IFERROR(VLOOKUP($A121,'Прайс-лист общий'!$A:I,9,0),"")</f>
        <v>81</v>
      </c>
      <c r="K121" s="222">
        <f>IFERROR(VLOOKUP(A121,'Прайс-лист общий'!A:J,10,0),"")</f>
        <v>0</v>
      </c>
      <c r="L121" s="216"/>
      <c r="M121" s="212">
        <f t="shared" ref="M121" si="12">IF(K121&lt;&gt;$K$1,K121*L121,IF($J$1=$G$2,G121*L121,IF($J$1=$H$2,H121*L121,IF($J$1=$I$2,I121*L121,IF($J$1=$J$2,J121*L121,"Выберите колонку")))))</f>
        <v>0</v>
      </c>
      <c r="N121" s="185">
        <f>IFERROR(VLOOKUP($A121,'Прайс-лист общий'!$A:K,11,0),"")</f>
        <v>100</v>
      </c>
      <c r="O121" s="186" t="str">
        <f>IFERROR(VLOOKUP($A121,'Прайс-лист общий'!$A:L,12,0),"")</f>
        <v>84*63*30</v>
      </c>
      <c r="P121" s="186">
        <f>IFERROR(VLOOKUP($A121,'Прайс-лист общий'!$A:M,13,0),"")</f>
        <v>0.11</v>
      </c>
      <c r="Q121" s="186" t="str">
        <f>IFERROR(VLOOKUP($A121,'Прайс-лист общий'!$A:O,14,0),"")</f>
        <v>475*335*145</v>
      </c>
      <c r="R121" s="186">
        <f>IFERROR(VLOOKUP($A121,'Прайс-лист общий'!$A:O,15,0),"")</f>
        <v>12.5</v>
      </c>
    </row>
    <row r="122" spans="1:18" s="208" customFormat="1" ht="15" customHeight="1">
      <c r="A122" s="193" t="s">
        <v>1364</v>
      </c>
      <c r="B122" s="195"/>
      <c r="C122" s="187" t="str">
        <f>HYPERLINK(VLOOKUP(A122,Фото!C:D,2,0),VLOOKUP(A122,'Прайс-лист общий'!A:B,2,0))</f>
        <v>Защелка межкомнатная РЕНЦ, пластиковый язычок, белый</v>
      </c>
      <c r="D122" s="188">
        <f>IFERROR(VLOOKUP($A122,'Прайс-лист общий'!A:C,3,0),"")</f>
        <v>4</v>
      </c>
      <c r="E122" s="189">
        <f>IFERROR(VLOOKUP($A122,'Прайс-лист общий'!$A:D,4,0),"")</f>
        <v>0</v>
      </c>
      <c r="F122" s="210">
        <f>IFERROR(VLOOKUP($A122,'Прайс-лист общий'!$A:E,5,0),"")</f>
        <v>187</v>
      </c>
      <c r="G122" s="210">
        <f>IFERROR(VLOOKUP($A122,'Прайс-лист общий'!$A:F,6,0),"")</f>
        <v>113</v>
      </c>
      <c r="H122" s="210">
        <f>IFERROR(VLOOKUP($A122,'Прайс-лист общий'!$A:G,7,0),"")</f>
        <v>103</v>
      </c>
      <c r="I122" s="210">
        <f>IFERROR(VLOOKUP($A122,'Прайс-лист общий'!$A:H,8,0),"")</f>
        <v>94</v>
      </c>
      <c r="J122" s="210">
        <f>IFERROR(VLOOKUP($A122,'Прайс-лист общий'!$A:I,9,0),"")</f>
        <v>81</v>
      </c>
      <c r="K122" s="220">
        <f>IFERROR(VLOOKUP(A122,'Прайс-лист общий'!A:J,10,0),"")</f>
        <v>0</v>
      </c>
      <c r="L122" s="217"/>
      <c r="M122" s="213">
        <f t="shared" si="11"/>
        <v>0</v>
      </c>
      <c r="N122" s="190">
        <f>IFERROR(VLOOKUP($A122,'Прайс-лист общий'!$A:K,11,0),"")</f>
        <v>100</v>
      </c>
      <c r="O122" s="191" t="str">
        <f>IFERROR(VLOOKUP($A122,'Прайс-лист общий'!$A:L,12,0),"")</f>
        <v>84*63*30</v>
      </c>
      <c r="P122" s="191">
        <f>IFERROR(VLOOKUP($A122,'Прайс-лист общий'!$A:M,13,0),"")</f>
        <v>0.11</v>
      </c>
      <c r="Q122" s="191" t="str">
        <f>IFERROR(VLOOKUP($A122,'Прайс-лист общий'!$A:O,14,0),"")</f>
        <v>475*335*145</v>
      </c>
      <c r="R122" s="191">
        <f>IFERROR(VLOOKUP($A122,'Прайс-лист общий'!$A:O,15,0),"")</f>
        <v>12.5</v>
      </c>
    </row>
    <row r="123" spans="1:18" s="2" customFormat="1" ht="18" customHeight="1">
      <c r="A123" s="235" t="s">
        <v>5073</v>
      </c>
      <c r="B123" s="236"/>
      <c r="C123" s="237"/>
      <c r="D123" s="316"/>
      <c r="E123" s="317"/>
      <c r="F123" s="318"/>
      <c r="G123" s="318"/>
      <c r="H123" s="318"/>
      <c r="I123" s="318"/>
      <c r="J123" s="318"/>
      <c r="K123" s="318"/>
      <c r="L123" s="318"/>
      <c r="M123" s="318"/>
      <c r="N123" s="319"/>
      <c r="O123" s="236"/>
      <c r="P123" s="236"/>
      <c r="Q123" s="236"/>
      <c r="R123" s="236"/>
    </row>
    <row r="124" spans="1:18" s="208" customFormat="1" ht="15" customHeight="1">
      <c r="A124" s="205" t="s">
        <v>5074</v>
      </c>
      <c r="B124" s="206"/>
      <c r="C124" s="182" t="str">
        <f>HYPERLINK(VLOOKUP(A124,Фото!C:D,2,0),VLOOKUP(A124,'Прайс-лист общий'!A:B,2,0))</f>
        <v>Защелка межкомнатная TIXX, пластиковый язычок, черный</v>
      </c>
      <c r="D124" s="183">
        <f>IFERROR(VLOOKUP($A124,'Прайс-лист общий'!A:C,3,0),"")</f>
        <v>4</v>
      </c>
      <c r="E124" s="184" t="str">
        <f>IFERROR(VLOOKUP($A124,'Прайс-лист общий'!$A:D,4,0),"")</f>
        <v>Новинка</v>
      </c>
      <c r="F124" s="209">
        <f>IFERROR(VLOOKUP($A124,'Прайс-лист общий'!$A:E,5,0),"")</f>
        <v>134</v>
      </c>
      <c r="G124" s="209">
        <f>IFERROR(VLOOKUP($A124,'Прайс-лист общий'!$A:F,6,0),"")</f>
        <v>84</v>
      </c>
      <c r="H124" s="209">
        <f>IFERROR(VLOOKUP($A124,'Прайс-лист общий'!$A:G,7,0),"")</f>
        <v>79</v>
      </c>
      <c r="I124" s="209">
        <f>IFERROR(VLOOKUP($A124,'Прайс-лист общий'!$A:H,8,0),"")</f>
        <v>74</v>
      </c>
      <c r="J124" s="209">
        <f>IFERROR(VLOOKUP($A124,'Прайс-лист общий'!$A:I,9,0),"")</f>
        <v>67</v>
      </c>
      <c r="K124" s="222">
        <f>IFERROR(VLOOKUP(A124,'Прайс-лист общий'!A:J,10,0),"")</f>
        <v>0</v>
      </c>
      <c r="L124" s="216"/>
      <c r="M124" s="212">
        <f>IF(K124&lt;&gt;$K$1,K124*L124,IF($J$1=$G$2,G124*L124,IF($J$1=$H$2,H124*L124,IF($J$1=$I$2,I124*L124,IF($J$1=$J$2,J124*L124,"Выберите колонку")))))</f>
        <v>0</v>
      </c>
      <c r="N124" s="185">
        <f>IFERROR(VLOOKUP($A124,'Прайс-лист общий'!$A:K,11,0),"")</f>
        <v>100</v>
      </c>
      <c r="O124" s="186" t="str">
        <f>IFERROR(VLOOKUP($A124,'Прайс-лист общий'!$A:L,12,0),"")</f>
        <v>90*70*25</v>
      </c>
      <c r="P124" s="186">
        <f>IFERROR(VLOOKUP($A124,'Прайс-лист общий'!$A:M,13,0),"")</f>
        <v>0.09</v>
      </c>
      <c r="Q124" s="186" t="str">
        <f>IFERROR(VLOOKUP($A124,'Прайс-лист общий'!$A:O,14,0),"")</f>
        <v>450*360*180</v>
      </c>
      <c r="R124" s="186">
        <f>IFERROR(VLOOKUP($A124,'Прайс-лист общий'!$A:O,15,0),"")</f>
        <v>9.1999999999999993</v>
      </c>
    </row>
    <row r="125" spans="1:18" s="208" customFormat="1" ht="15" customHeight="1">
      <c r="A125" s="205" t="s">
        <v>5075</v>
      </c>
      <c r="B125" s="206"/>
      <c r="C125" s="182" t="str">
        <f>HYPERLINK(VLOOKUP(A125,Фото!C:D,2,0),VLOOKUP(A125,'Прайс-лист общий'!A:B,2,0))</f>
        <v>Защелка межкомнатная TIXX, пластиковый язычок, никель супер матовый</v>
      </c>
      <c r="D125" s="183">
        <f>IFERROR(VLOOKUP($A125,'Прайс-лист общий'!A:C,3,0),"")</f>
        <v>4</v>
      </c>
      <c r="E125" s="184" t="str">
        <f>IFERROR(VLOOKUP($A125,'Прайс-лист общий'!$A:D,4,0),"")</f>
        <v>Новинка</v>
      </c>
      <c r="F125" s="209">
        <f>IFERROR(VLOOKUP($A125,'Прайс-лист общий'!$A:E,5,0),"")</f>
        <v>152</v>
      </c>
      <c r="G125" s="209">
        <f>IFERROR(VLOOKUP($A125,'Прайс-лист общий'!$A:F,6,0),"")</f>
        <v>96</v>
      </c>
      <c r="H125" s="209">
        <f>IFERROR(VLOOKUP($A125,'Прайс-лист общий'!$A:G,7,0),"")</f>
        <v>90</v>
      </c>
      <c r="I125" s="209">
        <f>IFERROR(VLOOKUP($A125,'Прайс-лист общий'!$A:H,8,0),"")</f>
        <v>84</v>
      </c>
      <c r="J125" s="209">
        <f>IFERROR(VLOOKUP($A125,'Прайс-лист общий'!$A:I,9,0),"")</f>
        <v>76</v>
      </c>
      <c r="K125" s="222">
        <f>IFERROR(VLOOKUP(A125,'Прайс-лист общий'!A:J,10,0),"")</f>
        <v>0</v>
      </c>
      <c r="L125" s="216"/>
      <c r="M125" s="212">
        <f>IF(K125&lt;&gt;$K$1,K125*L125,IF($J$1=$G$2,G125*L125,IF($J$1=$H$2,H125*L125,IF($J$1=$I$2,I125*L125,IF($J$1=$J$2,J125*L125,"Выберите колонку")))))</f>
        <v>0</v>
      </c>
      <c r="N125" s="185">
        <f>IFERROR(VLOOKUP($A125,'Прайс-лист общий'!$A:K,11,0),"")</f>
        <v>100</v>
      </c>
      <c r="O125" s="186" t="str">
        <f>IFERROR(VLOOKUP($A125,'Прайс-лист общий'!$A:L,12,0),"")</f>
        <v>90*70*25</v>
      </c>
      <c r="P125" s="186">
        <f>IFERROR(VLOOKUP($A125,'Прайс-лист общий'!$A:M,13,0),"")</f>
        <v>0.09</v>
      </c>
      <c r="Q125" s="186" t="str">
        <f>IFERROR(VLOOKUP($A125,'Прайс-лист общий'!$A:O,14,0),"")</f>
        <v>450*360*180</v>
      </c>
      <c r="R125" s="186">
        <f>IFERROR(VLOOKUP($A125,'Прайс-лист общий'!$A:O,15,0),"")</f>
        <v>9.1999999999999993</v>
      </c>
    </row>
    <row r="126" spans="1:18" s="208" customFormat="1" ht="15" customHeight="1">
      <c r="A126" s="193" t="s">
        <v>5076</v>
      </c>
      <c r="B126" s="195"/>
      <c r="C126" s="187" t="str">
        <f>HYPERLINK(VLOOKUP(A126,Фото!C:D,2,0),VLOOKUP(A126,'Прайс-лист общий'!A:B,2,0))</f>
        <v>Защелка межкомнатная TIXX, пластиковый язычок, золото матовое сатинированное</v>
      </c>
      <c r="D126" s="188">
        <f>IFERROR(VLOOKUP($A126,'Прайс-лист общий'!A:C,3,0),"")</f>
        <v>4</v>
      </c>
      <c r="E126" s="189" t="str">
        <f>IFERROR(VLOOKUP($A126,'Прайс-лист общий'!$A:D,4,0),"")</f>
        <v>Новинка</v>
      </c>
      <c r="F126" s="210">
        <f>IFERROR(VLOOKUP($A126,'Прайс-лист общий'!$A:E,5,0),"")</f>
        <v>162</v>
      </c>
      <c r="G126" s="210">
        <f>IFERROR(VLOOKUP($A126,'Прайс-лист общий'!$A:F,6,0),"")</f>
        <v>102</v>
      </c>
      <c r="H126" s="210">
        <f>IFERROR(VLOOKUP($A126,'Прайс-лист общий'!$A:G,7,0),"")</f>
        <v>96</v>
      </c>
      <c r="I126" s="210">
        <f>IFERROR(VLOOKUP($A126,'Прайс-лист общий'!$A:H,8,0),"")</f>
        <v>89</v>
      </c>
      <c r="J126" s="210">
        <f>IFERROR(VLOOKUP($A126,'Прайс-лист общий'!$A:I,9,0),"")</f>
        <v>81</v>
      </c>
      <c r="K126" s="220">
        <f>IFERROR(VLOOKUP(A126,'Прайс-лист общий'!A:J,10,0),"")</f>
        <v>0</v>
      </c>
      <c r="L126" s="216"/>
      <c r="M126" s="213">
        <f>IF(K126&lt;&gt;$K$1,K126*L126,IF($J$1=$G$2,G126*L126,IF($J$1=$H$2,H126*L126,IF($J$1=$I$2,I126*L126,IF($J$1=$J$2,J126*L126,"Выберите колонку")))))</f>
        <v>0</v>
      </c>
      <c r="N126" s="190">
        <f>IFERROR(VLOOKUP($A126,'Прайс-лист общий'!$A:K,11,0),"")</f>
        <v>100</v>
      </c>
      <c r="O126" s="191" t="str">
        <f>IFERROR(VLOOKUP($A126,'Прайс-лист общий'!$A:L,12,0),"")</f>
        <v>90*70*25</v>
      </c>
      <c r="P126" s="191">
        <f>IFERROR(VLOOKUP($A126,'Прайс-лист общий'!$A:M,13,0),"")</f>
        <v>0.09</v>
      </c>
      <c r="Q126" s="191" t="str">
        <f>IFERROR(VLOOKUP($A126,'Прайс-лист общий'!$A:O,14,0),"")</f>
        <v>450*360*180</v>
      </c>
      <c r="R126" s="191">
        <f>IFERROR(VLOOKUP($A126,'Прайс-лист общий'!$A:O,15,0),"")</f>
        <v>9.1999999999999993</v>
      </c>
    </row>
    <row r="127" spans="1:18" s="2" customFormat="1" ht="18" customHeight="1">
      <c r="A127" s="235" t="s">
        <v>4998</v>
      </c>
      <c r="B127" s="236"/>
      <c r="C127" s="237"/>
      <c r="D127" s="198"/>
      <c r="E127" s="199"/>
      <c r="F127" s="200"/>
      <c r="G127" s="200"/>
      <c r="H127" s="200"/>
      <c r="I127" s="200"/>
      <c r="J127" s="200"/>
      <c r="K127" s="200"/>
      <c r="L127" s="200"/>
      <c r="M127" s="200"/>
      <c r="N127" s="201"/>
      <c r="O127" s="196"/>
      <c r="P127" s="196"/>
      <c r="Q127" s="196"/>
      <c r="R127" s="196"/>
    </row>
    <row r="128" spans="1:18" s="208" customFormat="1" ht="21" customHeight="1">
      <c r="A128" s="192" t="s">
        <v>4077</v>
      </c>
      <c r="B128" s="194"/>
      <c r="C128" s="177" t="str">
        <f>HYPERLINK(VLOOKUP(A128,Фото!C:D,2,0),VLOOKUP(A128,'Прайс-лист общий'!A:B,2,0))</f>
        <v>Защелка межкомнатная, пластиковый язычок, никель матовый</v>
      </c>
      <c r="D128" s="178">
        <f>IFERROR(VLOOKUP($A128,'Прайс-лист общий'!A:C,3,0),"")</f>
        <v>4</v>
      </c>
      <c r="E128" s="179">
        <f>IFERROR(VLOOKUP($A128,'Прайс-лист общий'!$A:D,4,0),"")</f>
        <v>0</v>
      </c>
      <c r="F128" s="292">
        <f>IFERROR(VLOOKUP($A128,'Прайс-лист общий'!$A:E,5,0),"")</f>
        <v>135</v>
      </c>
      <c r="G128" s="292">
        <f>IFERROR(VLOOKUP($A128,'Прайс-лист общий'!$A:F,6,0),"")</f>
        <v>81.3</v>
      </c>
      <c r="H128" s="292">
        <f>IFERROR(VLOOKUP($A128,'Прайс-лист общий'!$A:G,7,0),"")</f>
        <v>77.430000000000007</v>
      </c>
      <c r="I128" s="292">
        <f>IFERROR(VLOOKUP($A128,'Прайс-лист общий'!$A:H,8,0),"")</f>
        <v>73.739999999999995</v>
      </c>
      <c r="J128" s="292">
        <f>IFERROR(VLOOKUP($A128,'Прайс-лист общий'!$A:I,9,0),"")</f>
        <v>68.59</v>
      </c>
      <c r="K128" s="293">
        <f>IFERROR(VLOOKUP(A128,'Прайс-лист общий'!A:J,10,0),"")</f>
        <v>0</v>
      </c>
      <c r="L128" s="215"/>
      <c r="M128" s="296">
        <f>IF(K128&lt;&gt;'Ручки B2B'!$K$1,K128*L128,IF('Ручки B2B'!$J$1='Ручки B2B'!$G$2,G128*L128,IF('Ручки B2B'!$J$1='Ручки B2B'!$H$2,H128*L128,IF('Ручки B2B'!$J$1='Ручки B2B'!$I$2,I128*L128,IF('Ручки B2B'!$J$1='Ручки B2B'!$J$2,J128*L128,"Выберите колонку")))))</f>
        <v>0</v>
      </c>
      <c r="N128" s="180">
        <f>IFERROR(VLOOKUP($A128,'Прайс-лист общий'!$A:K,11,0),"")</f>
        <v>100</v>
      </c>
      <c r="O128" s="181" t="str">
        <f>IFERROR(VLOOKUP($A128,'Прайс-лист общий'!$A:L,12,0),"")</f>
        <v>90*70*25</v>
      </c>
      <c r="P128" s="181">
        <f>IFERROR(VLOOKUP($A128,'Прайс-лист общий'!$A:M,13,0),"")</f>
        <v>0.09</v>
      </c>
      <c r="Q128" s="181" t="str">
        <f>IFERROR(VLOOKUP($A128,'Прайс-лист общий'!$A:O,14,0),"")</f>
        <v>450*360*180</v>
      </c>
      <c r="R128" s="181">
        <f>IFERROR(VLOOKUP($A128,'Прайс-лист общий'!$A:O,15,0),"")</f>
        <v>9.1999999999999993</v>
      </c>
    </row>
    <row r="129" spans="1:18" s="208" customFormat="1" ht="21" customHeight="1">
      <c r="A129" s="193" t="s">
        <v>4078</v>
      </c>
      <c r="B129" s="195"/>
      <c r="C129" s="187" t="str">
        <f>HYPERLINK(VLOOKUP(A129,Фото!C:D,2,0),VLOOKUP(A129,'Прайс-лист общий'!A:B,2,0))</f>
        <v>Защелка межкомнатная, пластиковый язычок, черный</v>
      </c>
      <c r="D129" s="188">
        <f>IFERROR(VLOOKUP($A129,'Прайс-лист общий'!A:C,3,0),"")</f>
        <v>3</v>
      </c>
      <c r="E129" s="189">
        <f>IFERROR(VLOOKUP($A129,'Прайс-лист общий'!$A:D,4,0),"")</f>
        <v>0</v>
      </c>
      <c r="F129" s="294">
        <f>IFERROR(VLOOKUP($A129,'Прайс-лист общий'!$A:E,5,0),"")</f>
        <v>117</v>
      </c>
      <c r="G129" s="294">
        <f>IFERROR(VLOOKUP($A129,'Прайс-лист общий'!$A:F,6,0),"")</f>
        <v>70.55</v>
      </c>
      <c r="H129" s="294">
        <f>IFERROR(VLOOKUP($A129,'Прайс-лист общий'!$A:G,7,0),"")</f>
        <v>67.19</v>
      </c>
      <c r="I129" s="294">
        <f>IFERROR(VLOOKUP($A129,'Прайс-лист общий'!$A:H,8,0),"")</f>
        <v>63.99</v>
      </c>
      <c r="J129" s="294">
        <f>IFERROR(VLOOKUP($A129,'Прайс-лист общий'!$A:I,9,0),"")</f>
        <v>59.53</v>
      </c>
      <c r="K129" s="295">
        <f>IFERROR(VLOOKUP(A129,'Прайс-лист общий'!A:J,10,0),"")</f>
        <v>0</v>
      </c>
      <c r="L129" s="217"/>
      <c r="M129" s="297">
        <f>IF(K129&lt;&gt;'Ручки B2B'!$K$1,K129*L129,IF('Ручки B2B'!$J$1='Ручки B2B'!$G$2,G129*L129,IF('Ручки B2B'!$J$1='Ручки B2B'!$H$2,H129*L129,IF('Ручки B2B'!$J$1='Ручки B2B'!$I$2,I129*L129,IF('Ручки B2B'!$J$1='Ручки B2B'!$J$2,J129*L129,"Выберите колонку")))))</f>
        <v>0</v>
      </c>
      <c r="N129" s="190">
        <f>IFERROR(VLOOKUP($A129,'Прайс-лист общий'!$A:K,11,0),"")</f>
        <v>100</v>
      </c>
      <c r="O129" s="191" t="str">
        <f>IFERROR(VLOOKUP($A129,'Прайс-лист общий'!$A:L,12,0),"")</f>
        <v>90*70*25</v>
      </c>
      <c r="P129" s="191">
        <f>IFERROR(VLOOKUP($A129,'Прайс-лист общий'!$A:M,13,0),"")</f>
        <v>0.09</v>
      </c>
      <c r="Q129" s="191" t="str">
        <f>IFERROR(VLOOKUP($A129,'Прайс-лист общий'!$A:O,14,0),"")</f>
        <v>450*360*180</v>
      </c>
      <c r="R129" s="191">
        <f>IFERROR(VLOOKUP($A129,'Прайс-лист общий'!$A:O,15,0),"")</f>
        <v>9.1999999999999993</v>
      </c>
    </row>
    <row r="130" spans="1:18" s="2" customFormat="1" ht="18" customHeight="1">
      <c r="A130" s="202" t="s">
        <v>1899</v>
      </c>
      <c r="B130" s="196"/>
      <c r="C130" s="233"/>
      <c r="D130" s="198"/>
      <c r="E130" s="199"/>
      <c r="F130" s="200"/>
      <c r="G130" s="200"/>
      <c r="H130" s="200"/>
      <c r="I130" s="200"/>
      <c r="J130" s="200"/>
      <c r="K130" s="200"/>
      <c r="L130" s="200"/>
      <c r="M130" s="200"/>
      <c r="N130" s="201"/>
      <c r="O130" s="196"/>
      <c r="P130" s="196"/>
      <c r="Q130" s="196"/>
      <c r="R130" s="196"/>
    </row>
    <row r="131" spans="1:18" s="208" customFormat="1" ht="15" customHeight="1">
      <c r="A131" s="205" t="s">
        <v>948</v>
      </c>
      <c r="B131" s="194"/>
      <c r="C131" s="182" t="str">
        <f>HYPERLINK(VLOOKUP(A131,Фото!C:D,2,0),VLOOKUP(A131,'Прайс-лист общий'!A:B,2,0))</f>
        <v>Защелка межкомнатная РЕНЦ, бронза античная</v>
      </c>
      <c r="D131" s="183">
        <f>IFERROR(VLOOKUP($A131,'Прайс-лист общий'!A:C,3,0),"")</f>
        <v>4</v>
      </c>
      <c r="E131" s="184">
        <f>IFERROR(VLOOKUP($A131,'Прайс-лист общий'!$A:D,4,0),"")</f>
        <v>0</v>
      </c>
      <c r="F131" s="209">
        <f>IFERROR(VLOOKUP($A131,'Прайс-лист общий'!$A:E,5,0),"")</f>
        <v>215</v>
      </c>
      <c r="G131" s="209">
        <f>IFERROR(VLOOKUP($A131,'Прайс-лист общий'!$A:F,6,0),"")</f>
        <v>130</v>
      </c>
      <c r="H131" s="209">
        <f>IFERROR(VLOOKUP($A131,'Прайс-лист общий'!$A:G,7,0),"")</f>
        <v>118</v>
      </c>
      <c r="I131" s="209">
        <f>IFERROR(VLOOKUP($A131,'Прайс-лист общий'!$A:H,8,0),"")</f>
        <v>107</v>
      </c>
      <c r="J131" s="209">
        <f>IFERROR(VLOOKUP($A131,'Прайс-лист общий'!$A:I,9,0),"")</f>
        <v>93</v>
      </c>
      <c r="K131" s="222">
        <f>IFERROR(VLOOKUP(A131,'Прайс-лист общий'!A:J,10,0),"")</f>
        <v>0</v>
      </c>
      <c r="L131" s="216"/>
      <c r="M131" s="212">
        <f t="shared" ref="M131:M140" si="13">IF(K131&lt;&gt;$K$1,K131*L131,IF($J$1=$G$2,G131*L131,IF($J$1=$H$2,H131*L131,IF($J$1=$I$2,I131*L131,IF($J$1=$J$2,J131*L131,"Выберите колонку")))))</f>
        <v>0</v>
      </c>
      <c r="N131" s="185">
        <f>IFERROR(VLOOKUP($A131,'Прайс-лист общий'!$A:K,11,0),"")</f>
        <v>100</v>
      </c>
      <c r="O131" s="186" t="str">
        <f>IFERROR(VLOOKUP($A131,'Прайс-лист общий'!$A:L,12,0),"")</f>
        <v>84*62*30</v>
      </c>
      <c r="P131" s="186">
        <f>IFERROR(VLOOKUP($A131,'Прайс-лист общий'!$A:M,13,0),"")</f>
        <v>0.12</v>
      </c>
      <c r="Q131" s="186" t="str">
        <f>IFERROR(VLOOKUP($A131,'Прайс-лист общий'!$A:O,14,0),"")</f>
        <v>420*365*145</v>
      </c>
      <c r="R131" s="186">
        <f>IFERROR(VLOOKUP($A131,'Прайс-лист общий'!$A:O,15,0),"")</f>
        <v>12.7</v>
      </c>
    </row>
    <row r="132" spans="1:18" s="208" customFormat="1" ht="15" customHeight="1">
      <c r="A132" s="205" t="s">
        <v>945</v>
      </c>
      <c r="B132" s="206"/>
      <c r="C132" s="182" t="str">
        <f>HYPERLINK(VLOOKUP(A132,Фото!C:D,2,0),VLOOKUP(A132,'Прайс-лист общий'!A:B,2,0))</f>
        <v>Защелка межкомнатная РЕНЦ, латунь блестящая</v>
      </c>
      <c r="D132" s="183">
        <f>IFERROR(VLOOKUP($A132,'Прайс-лист общий'!A:C,3,0),"")</f>
        <v>4</v>
      </c>
      <c r="E132" s="184">
        <f>IFERROR(VLOOKUP($A132,'Прайс-лист общий'!$A:D,4,0),"")</f>
        <v>0</v>
      </c>
      <c r="F132" s="209">
        <f>IFERROR(VLOOKUP($A132,'Прайс-лист общий'!$A:E,5,0),"")</f>
        <v>215</v>
      </c>
      <c r="G132" s="209">
        <f>IFERROR(VLOOKUP($A132,'Прайс-лист общий'!$A:F,6,0),"")</f>
        <v>130</v>
      </c>
      <c r="H132" s="209">
        <f>IFERROR(VLOOKUP($A132,'Прайс-лист общий'!$A:G,7,0),"")</f>
        <v>118</v>
      </c>
      <c r="I132" s="209">
        <f>IFERROR(VLOOKUP($A132,'Прайс-лист общий'!$A:H,8,0),"")</f>
        <v>107</v>
      </c>
      <c r="J132" s="209">
        <f>IFERROR(VLOOKUP($A132,'Прайс-лист общий'!$A:I,9,0),"")</f>
        <v>93</v>
      </c>
      <c r="K132" s="222">
        <f>IFERROR(VLOOKUP(A132,'Прайс-лист общий'!A:J,10,0),"")</f>
        <v>0</v>
      </c>
      <c r="L132" s="216"/>
      <c r="M132" s="212">
        <f t="shared" si="13"/>
        <v>0</v>
      </c>
      <c r="N132" s="185">
        <f>IFERROR(VLOOKUP($A132,'Прайс-лист общий'!$A:K,11,0),"")</f>
        <v>100</v>
      </c>
      <c r="O132" s="186" t="str">
        <f>IFERROR(VLOOKUP($A132,'Прайс-лист общий'!$A:L,12,0),"")</f>
        <v>84*62*30</v>
      </c>
      <c r="P132" s="186">
        <f>IFERROR(VLOOKUP($A132,'Прайс-лист общий'!$A:M,13,0),"")</f>
        <v>0.12</v>
      </c>
      <c r="Q132" s="186" t="str">
        <f>IFERROR(VLOOKUP($A132,'Прайс-лист общий'!$A:O,14,0),"")</f>
        <v>420*365*145</v>
      </c>
      <c r="R132" s="186">
        <f>IFERROR(VLOOKUP($A132,'Прайс-лист общий'!$A:O,15,0),"")</f>
        <v>12.7</v>
      </c>
    </row>
    <row r="133" spans="1:18" s="208" customFormat="1" ht="15" customHeight="1">
      <c r="A133" s="205" t="s">
        <v>1367</v>
      </c>
      <c r="B133" s="206"/>
      <c r="C133" s="182" t="str">
        <f>HYPERLINK(VLOOKUP(A133,Фото!C:D,2,0),VLOOKUP(A133,'Прайс-лист общий'!A:B,2,0))</f>
        <v>Защелка межкомнатная РЕНЦ, черный</v>
      </c>
      <c r="D133" s="183">
        <f>IFERROR(VLOOKUP($A133,'Прайс-лист общий'!A:C,3,0),"")</f>
        <v>4</v>
      </c>
      <c r="E133" s="184">
        <f>IFERROR(VLOOKUP($A133,'Прайс-лист общий'!$A:D,4,0),"")</f>
        <v>0</v>
      </c>
      <c r="F133" s="209">
        <f>IFERROR(VLOOKUP($A133,'Прайс-лист общий'!$A:E,5,0),"")</f>
        <v>215</v>
      </c>
      <c r="G133" s="209">
        <f>IFERROR(VLOOKUP($A133,'Прайс-лист общий'!$A:F,6,0),"")</f>
        <v>130</v>
      </c>
      <c r="H133" s="209">
        <f>IFERROR(VLOOKUP($A133,'Прайс-лист общий'!$A:G,7,0),"")</f>
        <v>118</v>
      </c>
      <c r="I133" s="209">
        <f>IFERROR(VLOOKUP($A133,'Прайс-лист общий'!$A:H,8,0),"")</f>
        <v>107</v>
      </c>
      <c r="J133" s="209">
        <f>IFERROR(VLOOKUP($A133,'Прайс-лист общий'!$A:I,9,0),"")</f>
        <v>93</v>
      </c>
      <c r="K133" s="222">
        <f>IFERROR(VLOOKUP(A133,'Прайс-лист общий'!A:J,10,0),"")</f>
        <v>0</v>
      </c>
      <c r="L133" s="216"/>
      <c r="M133" s="212">
        <f t="shared" si="13"/>
        <v>0</v>
      </c>
      <c r="N133" s="185">
        <f>IFERROR(VLOOKUP($A133,'Прайс-лист общий'!$A:K,11,0),"")</f>
        <v>100</v>
      </c>
      <c r="O133" s="186" t="str">
        <f>IFERROR(VLOOKUP($A133,'Прайс-лист общий'!$A:L,12,0),"")</f>
        <v>84*62*30</v>
      </c>
      <c r="P133" s="186">
        <f>IFERROR(VLOOKUP($A133,'Прайс-лист общий'!$A:M,13,0),"")</f>
        <v>0.12</v>
      </c>
      <c r="Q133" s="186" t="str">
        <f>IFERROR(VLOOKUP($A133,'Прайс-лист общий'!$A:O,14,0),"")</f>
        <v>420*365*145</v>
      </c>
      <c r="R133" s="186">
        <f>IFERROR(VLOOKUP($A133,'Прайс-лист общий'!$A:O,15,0),"")</f>
        <v>12.7</v>
      </c>
    </row>
    <row r="134" spans="1:18" s="208" customFormat="1" ht="15" customHeight="1">
      <c r="A134" s="205" t="s">
        <v>947</v>
      </c>
      <c r="B134" s="206"/>
      <c r="C134" s="182" t="str">
        <f>HYPERLINK(VLOOKUP(A134,Фото!C:D,2,0),VLOOKUP(A134,'Прайс-лист общий'!A:B,2,0))</f>
        <v>Защелка межкомнатная РЕНЦ, хром блестящий</v>
      </c>
      <c r="D134" s="183">
        <f>IFERROR(VLOOKUP($A134,'Прайс-лист общий'!A:C,3,0),"")</f>
        <v>4</v>
      </c>
      <c r="E134" s="184">
        <f>IFERROR(VLOOKUP($A134,'Прайс-лист общий'!$A:D,4,0),"")</f>
        <v>0</v>
      </c>
      <c r="F134" s="209">
        <f>IFERROR(VLOOKUP($A134,'Прайс-лист общий'!$A:E,5,0),"")</f>
        <v>215</v>
      </c>
      <c r="G134" s="209">
        <f>IFERROR(VLOOKUP($A134,'Прайс-лист общий'!$A:F,6,0),"")</f>
        <v>130</v>
      </c>
      <c r="H134" s="209">
        <f>IFERROR(VLOOKUP($A134,'Прайс-лист общий'!$A:G,7,0),"")</f>
        <v>118</v>
      </c>
      <c r="I134" s="209">
        <f>IFERROR(VLOOKUP($A134,'Прайс-лист общий'!$A:H,8,0),"")</f>
        <v>107</v>
      </c>
      <c r="J134" s="209">
        <f>IFERROR(VLOOKUP($A134,'Прайс-лист общий'!$A:I,9,0),"")</f>
        <v>93</v>
      </c>
      <c r="K134" s="222">
        <f>IFERROR(VLOOKUP(A134,'Прайс-лист общий'!A:J,10,0),"")</f>
        <v>0</v>
      </c>
      <c r="L134" s="216"/>
      <c r="M134" s="212">
        <f t="shared" si="13"/>
        <v>0</v>
      </c>
      <c r="N134" s="185">
        <f>IFERROR(VLOOKUP($A134,'Прайс-лист общий'!$A:K,11,0),"")</f>
        <v>100</v>
      </c>
      <c r="O134" s="186" t="str">
        <f>IFERROR(VLOOKUP($A134,'Прайс-лист общий'!$A:L,12,0),"")</f>
        <v>84*62*30</v>
      </c>
      <c r="P134" s="186">
        <f>IFERROR(VLOOKUP($A134,'Прайс-лист общий'!$A:M,13,0),"")</f>
        <v>0.12</v>
      </c>
      <c r="Q134" s="186" t="str">
        <f>IFERROR(VLOOKUP($A134,'Прайс-лист общий'!$A:O,14,0),"")</f>
        <v>420*365*145</v>
      </c>
      <c r="R134" s="186">
        <f>IFERROR(VLOOKUP($A134,'Прайс-лист общий'!$A:O,15,0),"")</f>
        <v>12.7</v>
      </c>
    </row>
    <row r="135" spans="1:18" s="208" customFormat="1" ht="15" customHeight="1">
      <c r="A135" s="205" t="s">
        <v>950</v>
      </c>
      <c r="B135" s="206"/>
      <c r="C135" s="182" t="str">
        <f>HYPERLINK(VLOOKUP(A135,Фото!C:D,2,0),VLOOKUP(A135,'Прайс-лист общий'!A:B,2,0))</f>
        <v>Защелка межкомнатная РЕНЦ, кофе</v>
      </c>
      <c r="D135" s="183">
        <f>IFERROR(VLOOKUP($A135,'Прайс-лист общий'!A:C,3,0),"")</f>
        <v>4</v>
      </c>
      <c r="E135" s="184">
        <f>IFERROR(VLOOKUP($A135,'Прайс-лист общий'!$A:D,4,0),"")</f>
        <v>0</v>
      </c>
      <c r="F135" s="209">
        <f>IFERROR(VLOOKUP($A135,'Прайс-лист общий'!$A:E,5,0),"")</f>
        <v>215</v>
      </c>
      <c r="G135" s="209">
        <f>IFERROR(VLOOKUP($A135,'Прайс-лист общий'!$A:F,6,0),"")</f>
        <v>130</v>
      </c>
      <c r="H135" s="209">
        <f>IFERROR(VLOOKUP($A135,'Прайс-лист общий'!$A:G,7,0),"")</f>
        <v>118</v>
      </c>
      <c r="I135" s="209">
        <f>IFERROR(VLOOKUP($A135,'Прайс-лист общий'!$A:H,8,0),"")</f>
        <v>107</v>
      </c>
      <c r="J135" s="209">
        <f>IFERROR(VLOOKUP($A135,'Прайс-лист общий'!$A:I,9,0),"")</f>
        <v>93</v>
      </c>
      <c r="K135" s="222">
        <f>IFERROR(VLOOKUP(A135,'Прайс-лист общий'!A:J,10,0),"")</f>
        <v>54</v>
      </c>
      <c r="L135" s="216"/>
      <c r="M135" s="212">
        <f t="shared" si="13"/>
        <v>0</v>
      </c>
      <c r="N135" s="185">
        <f>IFERROR(VLOOKUP($A135,'Прайс-лист общий'!$A:K,11,0),"")</f>
        <v>100</v>
      </c>
      <c r="O135" s="186" t="str">
        <f>IFERROR(VLOOKUP($A135,'Прайс-лист общий'!$A:L,12,0),"")</f>
        <v>84*62*30</v>
      </c>
      <c r="P135" s="186">
        <f>IFERROR(VLOOKUP($A135,'Прайс-лист общий'!$A:M,13,0),"")</f>
        <v>0.12</v>
      </c>
      <c r="Q135" s="186" t="str">
        <f>IFERROR(VLOOKUP($A135,'Прайс-лист общий'!$A:O,14,0),"")</f>
        <v>420*365*145</v>
      </c>
      <c r="R135" s="186">
        <f>IFERROR(VLOOKUP($A135,'Прайс-лист общий'!$A:O,15,0),"")</f>
        <v>12.7</v>
      </c>
    </row>
    <row r="136" spans="1:18" s="208" customFormat="1" ht="15" customHeight="1">
      <c r="A136" s="205" t="s">
        <v>1931</v>
      </c>
      <c r="B136" s="206"/>
      <c r="C136" s="182" t="str">
        <f>HYPERLINK(VLOOKUP(A136,Фото!C:D,2,0),VLOOKUP(A136,'Прайс-лист общий'!A:B,2,0))</f>
        <v>Защелка межкомнатная РЕНЦ, матовый черный никель</v>
      </c>
      <c r="D136" s="183">
        <f>IFERROR(VLOOKUP($A136,'Прайс-лист общий'!A:C,3,0),"")</f>
        <v>4</v>
      </c>
      <c r="E136" s="184">
        <f>IFERROR(VLOOKUP($A136,'Прайс-лист общий'!$A:D,4,0),"")</f>
        <v>0</v>
      </c>
      <c r="F136" s="209">
        <f>IFERROR(VLOOKUP($A136,'Прайс-лист общий'!$A:E,5,0),"")</f>
        <v>215</v>
      </c>
      <c r="G136" s="209">
        <f>IFERROR(VLOOKUP($A136,'Прайс-лист общий'!$A:F,6,0),"")</f>
        <v>130</v>
      </c>
      <c r="H136" s="209">
        <f>IFERROR(VLOOKUP($A136,'Прайс-лист общий'!$A:G,7,0),"")</f>
        <v>118</v>
      </c>
      <c r="I136" s="209">
        <f>IFERROR(VLOOKUP($A136,'Прайс-лист общий'!$A:H,8,0),"")</f>
        <v>107</v>
      </c>
      <c r="J136" s="209">
        <f>IFERROR(VLOOKUP($A136,'Прайс-лист общий'!$A:I,9,0),"")</f>
        <v>93</v>
      </c>
      <c r="K136" s="222">
        <f>IFERROR(VLOOKUP(A136,'Прайс-лист общий'!A:J,10,0),"")</f>
        <v>0</v>
      </c>
      <c r="L136" s="216"/>
      <c r="M136" s="212">
        <f t="shared" si="13"/>
        <v>0</v>
      </c>
      <c r="N136" s="185">
        <f>IFERROR(VLOOKUP($A136,'Прайс-лист общий'!$A:K,11,0),"")</f>
        <v>100</v>
      </c>
      <c r="O136" s="186" t="str">
        <f>IFERROR(VLOOKUP($A136,'Прайс-лист общий'!$A:L,12,0),"")</f>
        <v>84*62*30</v>
      </c>
      <c r="P136" s="186">
        <f>IFERROR(VLOOKUP($A136,'Прайс-лист общий'!$A:M,13,0),"")</f>
        <v>0.12</v>
      </c>
      <c r="Q136" s="186" t="str">
        <f>IFERROR(VLOOKUP($A136,'Прайс-лист общий'!$A:O,14,0),"")</f>
        <v>420*365*145</v>
      </c>
      <c r="R136" s="186">
        <f>IFERROR(VLOOKUP($A136,'Прайс-лист общий'!$A:O,15,0),"")</f>
        <v>12.7</v>
      </c>
    </row>
    <row r="137" spans="1:18" s="208" customFormat="1" ht="15" customHeight="1">
      <c r="A137" s="205" t="s">
        <v>4165</v>
      </c>
      <c r="B137" s="206"/>
      <c r="C137" s="182" t="str">
        <f>HYPERLINK(VLOOKUP(A137,Фото!C:D,2,0),VLOOKUP(A137,'Прайс-лист общий'!A:B,2,0))</f>
        <v>Защелка межкомнатная РЕНЦ, никель супер матовый</v>
      </c>
      <c r="D137" s="183">
        <f>IFERROR(VLOOKUP($A137,'Прайс-лист общий'!A:C,3,0),"")</f>
        <v>4</v>
      </c>
      <c r="E137" s="184">
        <f>IFERROR(VLOOKUP($A137,'Прайс-лист общий'!$A:D,4,0),"")</f>
        <v>0</v>
      </c>
      <c r="F137" s="209">
        <f>IFERROR(VLOOKUP($A137,'Прайс-лист общий'!$A:E,5,0),"")</f>
        <v>215</v>
      </c>
      <c r="G137" s="209">
        <f>IFERROR(VLOOKUP($A137,'Прайс-лист общий'!$A:F,6,0),"")</f>
        <v>130</v>
      </c>
      <c r="H137" s="209">
        <f>IFERROR(VLOOKUP($A137,'Прайс-лист общий'!$A:G,7,0),"")</f>
        <v>118</v>
      </c>
      <c r="I137" s="209">
        <f>IFERROR(VLOOKUP($A137,'Прайс-лист общий'!$A:H,8,0),"")</f>
        <v>107</v>
      </c>
      <c r="J137" s="209">
        <f>IFERROR(VLOOKUP($A137,'Прайс-лист общий'!$A:I,9,0),"")</f>
        <v>93</v>
      </c>
      <c r="K137" s="222">
        <f>IFERROR(VLOOKUP(A137,'Прайс-лист общий'!A:J,10,0),"")</f>
        <v>0</v>
      </c>
      <c r="L137" s="216"/>
      <c r="M137" s="212">
        <f t="shared" si="13"/>
        <v>0</v>
      </c>
      <c r="N137" s="185">
        <f>IFERROR(VLOOKUP($A137,'Прайс-лист общий'!$A:K,11,0),"")</f>
        <v>100</v>
      </c>
      <c r="O137" s="186" t="str">
        <f>IFERROR(VLOOKUP($A137,'Прайс-лист общий'!$A:L,12,0),"")</f>
        <v>84*62*30</v>
      </c>
      <c r="P137" s="186">
        <f>IFERROR(VLOOKUP($A137,'Прайс-лист общий'!$A:M,13,0),"")</f>
        <v>0.12</v>
      </c>
      <c r="Q137" s="186" t="str">
        <f>IFERROR(VLOOKUP($A137,'Прайс-лист общий'!$A:O,14,0),"")</f>
        <v>420*365*145</v>
      </c>
      <c r="R137" s="186">
        <f>IFERROR(VLOOKUP($A137,'Прайс-лист общий'!$A:O,15,0),"")</f>
        <v>12.7</v>
      </c>
    </row>
    <row r="138" spans="1:18" s="208" customFormat="1" ht="15" customHeight="1">
      <c r="A138" s="205" t="s">
        <v>951</v>
      </c>
      <c r="B138" s="206"/>
      <c r="C138" s="182" t="str">
        <f>HYPERLINK(VLOOKUP(A138,Фото!C:D,2,0),VLOOKUP(A138,'Прайс-лист общий'!A:B,2,0))</f>
        <v>Защелка межкомнатная РЕНЦ, никель матовый</v>
      </c>
      <c r="D138" s="183">
        <f>IFERROR(VLOOKUP($A138,'Прайс-лист общий'!A:C,3,0),"")</f>
        <v>4</v>
      </c>
      <c r="E138" s="184">
        <f>IFERROR(VLOOKUP($A138,'Прайс-лист общий'!$A:D,4,0),"")</f>
        <v>0</v>
      </c>
      <c r="F138" s="209">
        <f>IFERROR(VLOOKUP($A138,'Прайс-лист общий'!$A:E,5,0),"")</f>
        <v>215</v>
      </c>
      <c r="G138" s="209">
        <f>IFERROR(VLOOKUP($A138,'Прайс-лист общий'!$A:F,6,0),"")</f>
        <v>130</v>
      </c>
      <c r="H138" s="209">
        <f>IFERROR(VLOOKUP($A138,'Прайс-лист общий'!$A:G,7,0),"")</f>
        <v>118</v>
      </c>
      <c r="I138" s="209">
        <f>IFERROR(VLOOKUP($A138,'Прайс-лист общий'!$A:H,8,0),"")</f>
        <v>107</v>
      </c>
      <c r="J138" s="209">
        <f>IFERROR(VLOOKUP($A138,'Прайс-лист общий'!$A:I,9,0),"")</f>
        <v>93</v>
      </c>
      <c r="K138" s="222">
        <f>IFERROR(VLOOKUP(A138,'Прайс-лист общий'!A:J,10,0),"")</f>
        <v>0</v>
      </c>
      <c r="L138" s="216"/>
      <c r="M138" s="212">
        <f t="shared" si="13"/>
        <v>0</v>
      </c>
      <c r="N138" s="185">
        <f>IFERROR(VLOOKUP($A138,'Прайс-лист общий'!$A:K,11,0),"")</f>
        <v>100</v>
      </c>
      <c r="O138" s="186" t="str">
        <f>IFERROR(VLOOKUP($A138,'Прайс-лист общий'!$A:L,12,0),"")</f>
        <v>84*62*30</v>
      </c>
      <c r="P138" s="186">
        <f>IFERROR(VLOOKUP($A138,'Прайс-лист общий'!$A:M,13,0),"")</f>
        <v>0.12</v>
      </c>
      <c r="Q138" s="186" t="str">
        <f>IFERROR(VLOOKUP($A138,'Прайс-лист общий'!$A:O,14,0),"")</f>
        <v>420*365*145</v>
      </c>
      <c r="R138" s="186">
        <f>IFERROR(VLOOKUP($A138,'Прайс-лист общий'!$A:O,15,0),"")</f>
        <v>12.7</v>
      </c>
    </row>
    <row r="139" spans="1:18" s="208" customFormat="1" ht="15" customHeight="1">
      <c r="A139" s="205" t="s">
        <v>4840</v>
      </c>
      <c r="B139" s="206"/>
      <c r="C139" s="182" t="str">
        <f>HYPERLINK(VLOOKUP(A139,Фото!C:D,2,0),VLOOKUP(A139,'Прайс-лист общий'!A:B,2,0))</f>
        <v>Защелка межкомнатная РЕНЦ, золото матовое сатинированное</v>
      </c>
      <c r="D139" s="183">
        <f>IFERROR(VLOOKUP($A139,'Прайс-лист общий'!A:C,3,0),"")</f>
        <v>4</v>
      </c>
      <c r="E139" s="184">
        <f>IFERROR(VLOOKUP($A139,'Прайс-лист общий'!$A:D,4,0),"")</f>
        <v>0</v>
      </c>
      <c r="F139" s="209">
        <f>IFERROR(VLOOKUP($A139,'Прайс-лист общий'!$A:E,5,0),"")</f>
        <v>215</v>
      </c>
      <c r="G139" s="209">
        <f>IFERROR(VLOOKUP($A139,'Прайс-лист общий'!$A:F,6,0),"")</f>
        <v>130</v>
      </c>
      <c r="H139" s="209">
        <f>IFERROR(VLOOKUP($A139,'Прайс-лист общий'!$A:G,7,0),"")</f>
        <v>118</v>
      </c>
      <c r="I139" s="209">
        <f>IFERROR(VLOOKUP($A139,'Прайс-лист общий'!$A:H,8,0),"")</f>
        <v>107</v>
      </c>
      <c r="J139" s="209">
        <f>IFERROR(VLOOKUP($A139,'Прайс-лист общий'!$A:I,9,0),"")</f>
        <v>93</v>
      </c>
      <c r="K139" s="222">
        <f>IFERROR(VLOOKUP(A139,'Прайс-лист общий'!A:J,10,0),"")</f>
        <v>0</v>
      </c>
      <c r="L139" s="216"/>
      <c r="M139" s="212">
        <f t="shared" si="13"/>
        <v>0</v>
      </c>
      <c r="N139" s="185">
        <f>IFERROR(VLOOKUP($A139,'Прайс-лист общий'!$A:K,11,0),"")</f>
        <v>100</v>
      </c>
      <c r="O139" s="186" t="str">
        <f>IFERROR(VLOOKUP($A139,'Прайс-лист общий'!$A:L,12,0),"")</f>
        <v>84*62*30</v>
      </c>
      <c r="P139" s="186">
        <f>IFERROR(VLOOKUP($A139,'Прайс-лист общий'!$A:M,13,0),"")</f>
        <v>0.12</v>
      </c>
      <c r="Q139" s="186" t="str">
        <f>IFERROR(VLOOKUP($A139,'Прайс-лист общий'!$A:O,14,0),"")</f>
        <v>420*365*145</v>
      </c>
      <c r="R139" s="186">
        <f>IFERROR(VLOOKUP($A139,'Прайс-лист общий'!$A:O,15,0),"")</f>
        <v>12.7</v>
      </c>
    </row>
    <row r="140" spans="1:18" s="208" customFormat="1" ht="15" customHeight="1">
      <c r="A140" s="193" t="s">
        <v>1362</v>
      </c>
      <c r="B140" s="195"/>
      <c r="C140" s="187" t="str">
        <f>HYPERLINK(VLOOKUP(A140,Фото!C:D,2,0),VLOOKUP(A140,'Прайс-лист общий'!A:B,2,0))</f>
        <v>Защелка межкомнатная РЕНЦ, белый</v>
      </c>
      <c r="D140" s="188">
        <f>IFERROR(VLOOKUP($A140,'Прайс-лист общий'!A:C,3,0),"")</f>
        <v>4</v>
      </c>
      <c r="E140" s="189">
        <f>IFERROR(VLOOKUP($A140,'Прайс-лист общий'!$A:D,4,0),"")</f>
        <v>0</v>
      </c>
      <c r="F140" s="210">
        <f>IFERROR(VLOOKUP($A140,'Прайс-лист общий'!$A:E,5,0),"")</f>
        <v>215</v>
      </c>
      <c r="G140" s="210">
        <f>IFERROR(VLOOKUP($A140,'Прайс-лист общий'!$A:F,6,0),"")</f>
        <v>130</v>
      </c>
      <c r="H140" s="210">
        <f>IFERROR(VLOOKUP($A140,'Прайс-лист общий'!$A:G,7,0),"")</f>
        <v>118</v>
      </c>
      <c r="I140" s="210">
        <f>IFERROR(VLOOKUP($A140,'Прайс-лист общий'!$A:H,8,0),"")</f>
        <v>107</v>
      </c>
      <c r="J140" s="210">
        <f>IFERROR(VLOOKUP($A140,'Прайс-лист общий'!$A:I,9,0),"")</f>
        <v>93</v>
      </c>
      <c r="K140" s="220">
        <f>IFERROR(VLOOKUP(A140,'Прайс-лист общий'!A:J,10,0),"")</f>
        <v>0</v>
      </c>
      <c r="L140" s="217"/>
      <c r="M140" s="213">
        <f t="shared" si="13"/>
        <v>0</v>
      </c>
      <c r="N140" s="190">
        <f>IFERROR(VLOOKUP($A140,'Прайс-лист общий'!$A:K,11,0),"")</f>
        <v>100</v>
      </c>
      <c r="O140" s="191" t="str">
        <f>IFERROR(VLOOKUP($A140,'Прайс-лист общий'!$A:L,12,0),"")</f>
        <v>84*62*30</v>
      </c>
      <c r="P140" s="191">
        <f>IFERROR(VLOOKUP($A140,'Прайс-лист общий'!$A:M,13,0),"")</f>
        <v>0.12</v>
      </c>
      <c r="Q140" s="191" t="str">
        <f>IFERROR(VLOOKUP($A140,'Прайс-лист общий'!$A:O,14,0),"")</f>
        <v>420*365*145</v>
      </c>
      <c r="R140" s="191">
        <f>IFERROR(VLOOKUP($A140,'Прайс-лист общий'!$A:O,15,0),"")</f>
        <v>12.7</v>
      </c>
    </row>
    <row r="141" spans="1:18" s="2" customFormat="1" ht="18" customHeight="1">
      <c r="A141" s="202" t="s">
        <v>4997</v>
      </c>
      <c r="B141" s="196"/>
      <c r="C141" s="233"/>
      <c r="D141" s="198"/>
      <c r="E141" s="199"/>
      <c r="F141" s="200"/>
      <c r="G141" s="200"/>
      <c r="H141" s="200"/>
      <c r="I141" s="200"/>
      <c r="J141" s="200"/>
      <c r="K141" s="200"/>
      <c r="L141" s="200"/>
      <c r="M141" s="200"/>
      <c r="N141" s="201"/>
      <c r="O141" s="196"/>
      <c r="P141" s="196"/>
      <c r="Q141" s="196"/>
      <c r="R141" s="196"/>
    </row>
    <row r="142" spans="1:18" s="208" customFormat="1" ht="15" customHeight="1">
      <c r="A142" s="205" t="s">
        <v>960</v>
      </c>
      <c r="B142" s="194"/>
      <c r="C142" s="182" t="str">
        <f>HYPERLINK(VLOOKUP(A142,Фото!C:D,2,0),VLOOKUP(A142,'Прайс-лист общий'!A:B,2,0))</f>
        <v>Защелка межкомнатная Puerto, бронза античная</v>
      </c>
      <c r="D142" s="183">
        <f>IFERROR(VLOOKUP($A142,'Прайс-лист общий'!A:C,3,0),"")</f>
        <v>4</v>
      </c>
      <c r="E142" s="184">
        <f>IFERROR(VLOOKUP($A142,'Прайс-лист общий'!$A:D,4,0),"")</f>
        <v>0</v>
      </c>
      <c r="F142" s="209">
        <f>IFERROR(VLOOKUP($A142,'Прайс-лист общий'!$A:E,5,0),"")</f>
        <v>187</v>
      </c>
      <c r="G142" s="209">
        <f>IFERROR(VLOOKUP($A142,'Прайс-лист общий'!$A:F,6,0),"")</f>
        <v>113</v>
      </c>
      <c r="H142" s="209">
        <f>IFERROR(VLOOKUP($A142,'Прайс-лист общий'!$A:G,7,0),"")</f>
        <v>103</v>
      </c>
      <c r="I142" s="209">
        <f>IFERROR(VLOOKUP($A142,'Прайс-лист общий'!$A:H,8,0),"")</f>
        <v>94</v>
      </c>
      <c r="J142" s="209">
        <f>IFERROR(VLOOKUP($A142,'Прайс-лист общий'!$A:I,9,0),"")</f>
        <v>81</v>
      </c>
      <c r="K142" s="222">
        <f>IFERROR(VLOOKUP(A142,'Прайс-лист общий'!A:J,10,0),"")</f>
        <v>0</v>
      </c>
      <c r="L142" s="216"/>
      <c r="M142" s="212">
        <f t="shared" ref="M142:M146" si="14">IF(K142&lt;&gt;$K$1,K142*L142,IF($J$1=$G$2,G142*L142,IF($J$1=$H$2,H142*L142,IF($J$1=$I$2,I142*L142,IF($J$1=$J$2,J142*L142,"Выберите колонку")))))</f>
        <v>0</v>
      </c>
      <c r="N142" s="185">
        <f>IFERROR(VLOOKUP($A142,'Прайс-лист общий'!$A:K,11,0),"")</f>
        <v>100</v>
      </c>
      <c r="O142" s="186" t="str">
        <f>IFERROR(VLOOKUP($A142,'Прайс-лист общий'!$A:L,12,0),"")</f>
        <v>83*61*30</v>
      </c>
      <c r="P142" s="186">
        <f>IFERROR(VLOOKUP($A142,'Прайс-лист общий'!$A:M,13,0),"")</f>
        <v>0.11700000000000001</v>
      </c>
      <c r="Q142" s="186" t="str">
        <f>IFERROR(VLOOKUP($A142,'Прайс-лист общий'!$A:O,14,0),"")</f>
        <v>355*320*170</v>
      </c>
      <c r="R142" s="186">
        <f>IFERROR(VLOOKUP($A142,'Прайс-лист общий'!$A:O,15,0),"")</f>
        <v>11.9</v>
      </c>
    </row>
    <row r="143" spans="1:18" s="208" customFormat="1" ht="15" customHeight="1">
      <c r="A143" s="205" t="s">
        <v>961</v>
      </c>
      <c r="B143" s="206"/>
      <c r="C143" s="182" t="str">
        <f>HYPERLINK(VLOOKUP(A143,Фото!C:D,2,0),VLOOKUP(A143,'Прайс-лист общий'!A:B,2,0))</f>
        <v>Защелка межкомнатная Puerto, латунь блестящая</v>
      </c>
      <c r="D143" s="183">
        <f>IFERROR(VLOOKUP($A143,'Прайс-лист общий'!A:C,3,0),"")</f>
        <v>4</v>
      </c>
      <c r="E143" s="184">
        <f>IFERROR(VLOOKUP($A143,'Прайс-лист общий'!$A:D,4,0),"")</f>
        <v>0</v>
      </c>
      <c r="F143" s="209">
        <f>IFERROR(VLOOKUP($A143,'Прайс-лист общий'!$A:E,5,0),"")</f>
        <v>187</v>
      </c>
      <c r="G143" s="209">
        <f>IFERROR(VLOOKUP($A143,'Прайс-лист общий'!$A:F,6,0),"")</f>
        <v>113</v>
      </c>
      <c r="H143" s="209">
        <f>IFERROR(VLOOKUP($A143,'Прайс-лист общий'!$A:G,7,0),"")</f>
        <v>103</v>
      </c>
      <c r="I143" s="209">
        <f>IFERROR(VLOOKUP($A143,'Прайс-лист общий'!$A:H,8,0),"")</f>
        <v>94</v>
      </c>
      <c r="J143" s="209">
        <f>IFERROR(VLOOKUP($A143,'Прайс-лист общий'!$A:I,9,0),"")</f>
        <v>81</v>
      </c>
      <c r="K143" s="222">
        <f>IFERROR(VLOOKUP(A143,'Прайс-лист общий'!A:J,10,0),"")</f>
        <v>78</v>
      </c>
      <c r="L143" s="216"/>
      <c r="M143" s="212">
        <f t="shared" si="14"/>
        <v>0</v>
      </c>
      <c r="N143" s="185">
        <f>IFERROR(VLOOKUP($A143,'Прайс-лист общий'!$A:K,11,0),"")</f>
        <v>100</v>
      </c>
      <c r="O143" s="186" t="str">
        <f>IFERROR(VLOOKUP($A143,'Прайс-лист общий'!$A:L,12,0),"")</f>
        <v>83*61*30</v>
      </c>
      <c r="P143" s="186">
        <f>IFERROR(VLOOKUP($A143,'Прайс-лист общий'!$A:M,13,0),"")</f>
        <v>0.12</v>
      </c>
      <c r="Q143" s="186" t="str">
        <f>IFERROR(VLOOKUP($A143,'Прайс-лист общий'!$A:O,14,0),"")</f>
        <v>355*320*170</v>
      </c>
      <c r="R143" s="186">
        <f>IFERROR(VLOOKUP($A143,'Прайс-лист общий'!$A:O,15,0),"")</f>
        <v>11.9</v>
      </c>
    </row>
    <row r="144" spans="1:18" s="208" customFormat="1" ht="15" customHeight="1">
      <c r="A144" s="205" t="s">
        <v>1361</v>
      </c>
      <c r="B144" s="206"/>
      <c r="C144" s="182" t="str">
        <f>HYPERLINK(VLOOKUP(A144,Фото!C:D,2,0),VLOOKUP(A144,'Прайс-лист общий'!A:B,2,0))</f>
        <v>Защелка межкомнатная Puerto, черный</v>
      </c>
      <c r="D144" s="183">
        <f>IFERROR(VLOOKUP($A144,'Прайс-лист общий'!A:C,3,0),"")</f>
        <v>4</v>
      </c>
      <c r="E144" s="184">
        <f>IFERROR(VLOOKUP($A144,'Прайс-лист общий'!$A:D,4,0),"")</f>
        <v>0</v>
      </c>
      <c r="F144" s="209">
        <f>IFERROR(VLOOKUP($A144,'Прайс-лист общий'!$A:E,5,0),"")</f>
        <v>187</v>
      </c>
      <c r="G144" s="209">
        <f>IFERROR(VLOOKUP($A144,'Прайс-лист общий'!$A:F,6,0),"")</f>
        <v>113</v>
      </c>
      <c r="H144" s="209">
        <f>IFERROR(VLOOKUP($A144,'Прайс-лист общий'!$A:G,7,0),"")</f>
        <v>103</v>
      </c>
      <c r="I144" s="209">
        <f>IFERROR(VLOOKUP($A144,'Прайс-лист общий'!$A:H,8,0),"")</f>
        <v>94</v>
      </c>
      <c r="J144" s="209">
        <f>IFERROR(VLOOKUP($A144,'Прайс-лист общий'!$A:I,9,0),"")</f>
        <v>81</v>
      </c>
      <c r="K144" s="222">
        <f>IFERROR(VLOOKUP(A144,'Прайс-лист общий'!A:J,10,0),"")</f>
        <v>0</v>
      </c>
      <c r="L144" s="216"/>
      <c r="M144" s="212">
        <f t="shared" si="14"/>
        <v>0</v>
      </c>
      <c r="N144" s="185">
        <f>IFERROR(VLOOKUP($A144,'Прайс-лист общий'!$A:K,11,0),"")</f>
        <v>100</v>
      </c>
      <c r="O144" s="186" t="str">
        <f>IFERROR(VLOOKUP($A144,'Прайс-лист общий'!$A:L,12,0),"")</f>
        <v>83*61*30</v>
      </c>
      <c r="P144" s="186">
        <f>IFERROR(VLOOKUP($A144,'Прайс-лист общий'!$A:M,13,0),"")</f>
        <v>0.11700000000000001</v>
      </c>
      <c r="Q144" s="186" t="str">
        <f>IFERROR(VLOOKUP($A144,'Прайс-лист общий'!$A:O,14,0),"")</f>
        <v>355*320*170</v>
      </c>
      <c r="R144" s="186">
        <f>IFERROR(VLOOKUP($A144,'Прайс-лист общий'!$A:O,15,0),"")</f>
        <v>11.9</v>
      </c>
    </row>
    <row r="145" spans="1:18" s="208" customFormat="1" ht="15" customHeight="1">
      <c r="A145" s="205" t="s">
        <v>962</v>
      </c>
      <c r="B145" s="206"/>
      <c r="C145" s="182" t="str">
        <f>HYPERLINK(VLOOKUP(A145,Фото!C:D,2,0),VLOOKUP(A145,'Прайс-лист общий'!A:B,2,0))</f>
        <v>Защелка межкомнатная Puerto, хром блестящий</v>
      </c>
      <c r="D145" s="183">
        <f>IFERROR(VLOOKUP($A145,'Прайс-лист общий'!A:C,3,0),"")</f>
        <v>4</v>
      </c>
      <c r="E145" s="184">
        <f>IFERROR(VLOOKUP($A145,'Прайс-лист общий'!$A:D,4,0),"")</f>
        <v>0</v>
      </c>
      <c r="F145" s="209">
        <f>IFERROR(VLOOKUP($A145,'Прайс-лист общий'!$A:E,5,0),"")</f>
        <v>187</v>
      </c>
      <c r="G145" s="209">
        <f>IFERROR(VLOOKUP($A145,'Прайс-лист общий'!$A:F,6,0),"")</f>
        <v>113</v>
      </c>
      <c r="H145" s="209">
        <f>IFERROR(VLOOKUP($A145,'Прайс-лист общий'!$A:G,7,0),"")</f>
        <v>103</v>
      </c>
      <c r="I145" s="209">
        <f>IFERROR(VLOOKUP($A145,'Прайс-лист общий'!$A:H,8,0),"")</f>
        <v>94</v>
      </c>
      <c r="J145" s="209">
        <f>IFERROR(VLOOKUP($A145,'Прайс-лист общий'!$A:I,9,0),"")</f>
        <v>81</v>
      </c>
      <c r="K145" s="222">
        <f>IFERROR(VLOOKUP(A145,'Прайс-лист общий'!A:J,10,0),"")</f>
        <v>0</v>
      </c>
      <c r="L145" s="216"/>
      <c r="M145" s="212">
        <f t="shared" si="14"/>
        <v>0</v>
      </c>
      <c r="N145" s="185">
        <f>IFERROR(VLOOKUP($A145,'Прайс-лист общий'!$A:K,11,0),"")</f>
        <v>100</v>
      </c>
      <c r="O145" s="186" t="str">
        <f>IFERROR(VLOOKUP($A145,'Прайс-лист общий'!$A:L,12,0),"")</f>
        <v>83*61*30</v>
      </c>
      <c r="P145" s="186">
        <f>IFERROR(VLOOKUP($A145,'Прайс-лист общий'!$A:M,13,0),"")</f>
        <v>0.12</v>
      </c>
      <c r="Q145" s="186" t="str">
        <f>IFERROR(VLOOKUP($A145,'Прайс-лист общий'!$A:O,14,0),"")</f>
        <v>355*320*170</v>
      </c>
      <c r="R145" s="186">
        <f>IFERROR(VLOOKUP($A145,'Прайс-лист общий'!$A:O,15,0),"")</f>
        <v>11.9</v>
      </c>
    </row>
    <row r="146" spans="1:18" s="208" customFormat="1" ht="15" customHeight="1">
      <c r="A146" s="205" t="s">
        <v>959</v>
      </c>
      <c r="B146" s="206"/>
      <c r="C146" s="182" t="str">
        <f>HYPERLINK(VLOOKUP(A146,Фото!C:D,2,0),VLOOKUP(A146,'Прайс-лист общий'!A:B,2,0))</f>
        <v>Защелка межкомнатная Puerto, никель матовый</v>
      </c>
      <c r="D146" s="183">
        <f>IFERROR(VLOOKUP($A146,'Прайс-лист общий'!A:C,3,0),"")</f>
        <v>4</v>
      </c>
      <c r="E146" s="184">
        <f>IFERROR(VLOOKUP($A146,'Прайс-лист общий'!$A:D,4,0),"")</f>
        <v>0</v>
      </c>
      <c r="F146" s="209">
        <f>IFERROR(VLOOKUP($A146,'Прайс-лист общий'!$A:E,5,0),"")</f>
        <v>187</v>
      </c>
      <c r="G146" s="209">
        <f>IFERROR(VLOOKUP($A146,'Прайс-лист общий'!$A:F,6,0),"")</f>
        <v>113</v>
      </c>
      <c r="H146" s="209">
        <f>IFERROR(VLOOKUP($A146,'Прайс-лист общий'!$A:G,7,0),"")</f>
        <v>103</v>
      </c>
      <c r="I146" s="209">
        <f>IFERROR(VLOOKUP($A146,'Прайс-лист общий'!$A:H,8,0),"")</f>
        <v>94</v>
      </c>
      <c r="J146" s="209">
        <f>IFERROR(VLOOKUP($A146,'Прайс-лист общий'!$A:I,9,0),"")</f>
        <v>81</v>
      </c>
      <c r="K146" s="222">
        <f>IFERROR(VLOOKUP(A146,'Прайс-лист общий'!A:J,10,0),"")</f>
        <v>0</v>
      </c>
      <c r="L146" s="216"/>
      <c r="M146" s="212">
        <f t="shared" si="14"/>
        <v>0</v>
      </c>
      <c r="N146" s="185">
        <f>IFERROR(VLOOKUP($A146,'Прайс-лист общий'!$A:K,11,0),"")</f>
        <v>100</v>
      </c>
      <c r="O146" s="186" t="str">
        <f>IFERROR(VLOOKUP($A146,'Прайс-лист общий'!$A:L,12,0),"")</f>
        <v>83*61*30</v>
      </c>
      <c r="P146" s="186">
        <f>IFERROR(VLOOKUP($A146,'Прайс-лист общий'!$A:M,13,0),"")</f>
        <v>0.11700000000000001</v>
      </c>
      <c r="Q146" s="186" t="str">
        <f>IFERROR(VLOOKUP($A146,'Прайс-лист общий'!$A:O,14,0),"")</f>
        <v>355*320*170</v>
      </c>
      <c r="R146" s="186">
        <f>IFERROR(VLOOKUP($A146,'Прайс-лист общий'!$A:O,15,0),"")</f>
        <v>11.9</v>
      </c>
    </row>
    <row r="147" spans="1:18" s="2" customFormat="1" ht="18" customHeight="1">
      <c r="A147" s="202" t="s">
        <v>4999</v>
      </c>
      <c r="B147" s="196"/>
      <c r="C147" s="233"/>
      <c r="D147" s="198"/>
      <c r="E147" s="199"/>
      <c r="F147" s="200"/>
      <c r="G147" s="200"/>
      <c r="H147" s="200"/>
      <c r="I147" s="200"/>
      <c r="J147" s="200"/>
      <c r="K147" s="200"/>
      <c r="L147" s="200"/>
      <c r="M147" s="200"/>
      <c r="N147" s="201"/>
      <c r="O147" s="196"/>
      <c r="P147" s="196"/>
      <c r="Q147" s="196"/>
      <c r="R147" s="196"/>
    </row>
    <row r="148" spans="1:18" s="208" customFormat="1" ht="15" customHeight="1">
      <c r="A148" s="205" t="s">
        <v>969</v>
      </c>
      <c r="B148" s="194"/>
      <c r="C148" s="182" t="str">
        <f>HYPERLINK(VLOOKUP(A148,Фото!C:D,2,0),VLOOKUP(A148,'Прайс-лист общий'!A:B,2,0))</f>
        <v>Задвижка межкомнатная РЕНЦ, бронза античная</v>
      </c>
      <c r="D148" s="183">
        <f>IFERROR(VLOOKUP($A148,'Прайс-лист общий'!A:C,3,0),"")</f>
        <v>4</v>
      </c>
      <c r="E148" s="184">
        <f>IFERROR(VLOOKUP($A148,'Прайс-лист общий'!$A:D,4,0),"")</f>
        <v>0</v>
      </c>
      <c r="F148" s="209">
        <f>IFERROR(VLOOKUP($A148,'Прайс-лист общий'!$A:E,5,0),"")</f>
        <v>215</v>
      </c>
      <c r="G148" s="209">
        <f>IFERROR(VLOOKUP($A148,'Прайс-лист общий'!$A:F,6,0),"")</f>
        <v>130</v>
      </c>
      <c r="H148" s="209">
        <f>IFERROR(VLOOKUP($A148,'Прайс-лист общий'!$A:G,7,0),"")</f>
        <v>118</v>
      </c>
      <c r="I148" s="209">
        <f>IFERROR(VLOOKUP($A148,'Прайс-лист общий'!$A:H,8,0),"")</f>
        <v>107</v>
      </c>
      <c r="J148" s="209">
        <f>IFERROR(VLOOKUP($A148,'Прайс-лист общий'!$A:I,9,0),"")</f>
        <v>93</v>
      </c>
      <c r="K148" s="222">
        <f>IFERROR(VLOOKUP(A148,'Прайс-лист общий'!A:J,10,0),"")</f>
        <v>0</v>
      </c>
      <c r="L148" s="216"/>
      <c r="M148" s="212">
        <f t="shared" ref="M148:M156" si="15">IF(K148&lt;&gt;$K$1,K148*L148,IF($J$1=$G$2,G148*L148,IF($J$1=$H$2,H148*L148,IF($J$1=$I$2,I148*L148,IF($J$1=$J$2,J148*L148,"Выберите колонку")))))</f>
        <v>0</v>
      </c>
      <c r="N148" s="185">
        <f>IFERROR(VLOOKUP($A148,'Прайс-лист общий'!$A:K,11,0),"")</f>
        <v>100</v>
      </c>
      <c r="O148" s="186" t="str">
        <f>IFERROR(VLOOKUP($A148,'Прайс-лист общий'!$A:L,12,0),"")</f>
        <v>84*62*30</v>
      </c>
      <c r="P148" s="186">
        <f>IFERROR(VLOOKUP($A148,'Прайс-лист общий'!$A:M,13,0),"")</f>
        <v>0.114</v>
      </c>
      <c r="Q148" s="186" t="str">
        <f>IFERROR(VLOOKUP($A148,'Прайс-лист общий'!$A:O,14,0),"")</f>
        <v>420*365*145</v>
      </c>
      <c r="R148" s="186">
        <f>IFERROR(VLOOKUP($A148,'Прайс-лист общий'!$A:O,15,0),"")</f>
        <v>12</v>
      </c>
    </row>
    <row r="149" spans="1:18" s="208" customFormat="1" ht="15" customHeight="1">
      <c r="A149" s="205" t="s">
        <v>970</v>
      </c>
      <c r="B149" s="206"/>
      <c r="C149" s="182" t="str">
        <f>HYPERLINK(VLOOKUP(A149,Фото!C:D,2,0),VLOOKUP(A149,'Прайс-лист общий'!A:B,2,0))</f>
        <v>Задвижка межкомнатная РЕНЦ, медь античная</v>
      </c>
      <c r="D149" s="183">
        <f>IFERROR(VLOOKUP($A149,'Прайс-лист общий'!A:C,3,0),"")</f>
        <v>4</v>
      </c>
      <c r="E149" s="184">
        <f>IFERROR(VLOOKUP($A149,'Прайс-лист общий'!$A:D,4,0),"")</f>
        <v>0</v>
      </c>
      <c r="F149" s="209">
        <f>IFERROR(VLOOKUP($A149,'Прайс-лист общий'!$A:E,5,0),"")</f>
        <v>215</v>
      </c>
      <c r="G149" s="209">
        <f>IFERROR(VLOOKUP($A149,'Прайс-лист общий'!$A:F,6,0),"")</f>
        <v>130</v>
      </c>
      <c r="H149" s="209">
        <f>IFERROR(VLOOKUP($A149,'Прайс-лист общий'!$A:G,7,0),"")</f>
        <v>118</v>
      </c>
      <c r="I149" s="209">
        <f>IFERROR(VLOOKUP($A149,'Прайс-лист общий'!$A:H,8,0),"")</f>
        <v>107</v>
      </c>
      <c r="J149" s="209">
        <f>IFERROR(VLOOKUP($A149,'Прайс-лист общий'!$A:I,9,0),"")</f>
        <v>93</v>
      </c>
      <c r="K149" s="222">
        <f>IFERROR(VLOOKUP(A149,'Прайс-лист общий'!A:J,10,0),"")</f>
        <v>67</v>
      </c>
      <c r="L149" s="216"/>
      <c r="M149" s="212">
        <f t="shared" si="15"/>
        <v>0</v>
      </c>
      <c r="N149" s="185">
        <f>IFERROR(VLOOKUP($A149,'Прайс-лист общий'!$A:K,11,0),"")</f>
        <v>100</v>
      </c>
      <c r="O149" s="186" t="str">
        <f>IFERROR(VLOOKUP($A149,'Прайс-лист общий'!$A:L,12,0),"")</f>
        <v>84*62*30</v>
      </c>
      <c r="P149" s="186">
        <f>IFERROR(VLOOKUP($A149,'Прайс-лист общий'!$A:M,13,0),"")</f>
        <v>0.114</v>
      </c>
      <c r="Q149" s="186" t="str">
        <f>IFERROR(VLOOKUP($A149,'Прайс-лист общий'!$A:O,14,0),"")</f>
        <v>420*365*145</v>
      </c>
      <c r="R149" s="186">
        <f>IFERROR(VLOOKUP($A149,'Прайс-лист общий'!$A:O,15,0),"")</f>
        <v>12</v>
      </c>
    </row>
    <row r="150" spans="1:18" s="208" customFormat="1" ht="15" customHeight="1">
      <c r="A150" s="205" t="s">
        <v>1352</v>
      </c>
      <c r="B150" s="206"/>
      <c r="C150" s="182" t="str">
        <f>HYPERLINK(VLOOKUP(A150,Фото!C:D,2,0),VLOOKUP(A150,'Прайс-лист общий'!A:B,2,0))</f>
        <v>Задвижка межкомнатная РЕНЦ, черный</v>
      </c>
      <c r="D150" s="183">
        <f>IFERROR(VLOOKUP($A150,'Прайс-лист общий'!A:C,3,0),"")</f>
        <v>4</v>
      </c>
      <c r="E150" s="184">
        <f>IFERROR(VLOOKUP($A150,'Прайс-лист общий'!$A:D,4,0),"")</f>
        <v>0</v>
      </c>
      <c r="F150" s="209">
        <f>IFERROR(VLOOKUP($A150,'Прайс-лист общий'!$A:E,5,0),"")</f>
        <v>215</v>
      </c>
      <c r="G150" s="209">
        <f>IFERROR(VLOOKUP($A150,'Прайс-лист общий'!$A:F,6,0),"")</f>
        <v>130</v>
      </c>
      <c r="H150" s="209">
        <f>IFERROR(VLOOKUP($A150,'Прайс-лист общий'!$A:G,7,0),"")</f>
        <v>118</v>
      </c>
      <c r="I150" s="209">
        <f>IFERROR(VLOOKUP($A150,'Прайс-лист общий'!$A:H,8,0),"")</f>
        <v>107</v>
      </c>
      <c r="J150" s="209">
        <f>IFERROR(VLOOKUP($A150,'Прайс-лист общий'!$A:I,9,0),"")</f>
        <v>93</v>
      </c>
      <c r="K150" s="222">
        <f>IFERROR(VLOOKUP(A150,'Прайс-лист общий'!A:J,10,0),"")</f>
        <v>0</v>
      </c>
      <c r="L150" s="216"/>
      <c r="M150" s="212">
        <f t="shared" si="15"/>
        <v>0</v>
      </c>
      <c r="N150" s="185">
        <f>IFERROR(VLOOKUP($A150,'Прайс-лист общий'!$A:K,11,0),"")</f>
        <v>100</v>
      </c>
      <c r="O150" s="186" t="str">
        <f>IFERROR(VLOOKUP($A150,'Прайс-лист общий'!$A:L,12,0),"")</f>
        <v>84*62*30</v>
      </c>
      <c r="P150" s="186">
        <f>IFERROR(VLOOKUP($A150,'Прайс-лист общий'!$A:M,13,0),"")</f>
        <v>0.114</v>
      </c>
      <c r="Q150" s="186" t="str">
        <f>IFERROR(VLOOKUP($A150,'Прайс-лист общий'!$A:O,14,0),"")</f>
        <v>420*365*145</v>
      </c>
      <c r="R150" s="186">
        <f>IFERROR(VLOOKUP($A150,'Прайс-лист общий'!$A:O,15,0),"")</f>
        <v>12</v>
      </c>
    </row>
    <row r="151" spans="1:18" s="208" customFormat="1" ht="15" customHeight="1">
      <c r="A151" s="205" t="s">
        <v>968</v>
      </c>
      <c r="B151" s="206"/>
      <c r="C151" s="182" t="str">
        <f>HYPERLINK(VLOOKUP(A151,Фото!C:D,2,0),VLOOKUP(A151,'Прайс-лист общий'!A:B,2,0))</f>
        <v>Задвижка межкомнатная РЕНЦ, хром блестящий</v>
      </c>
      <c r="D151" s="183">
        <f>IFERROR(VLOOKUP($A151,'Прайс-лист общий'!A:C,3,0),"")</f>
        <v>4</v>
      </c>
      <c r="E151" s="184">
        <f>IFERROR(VLOOKUP($A151,'Прайс-лист общий'!$A:D,4,0),"")</f>
        <v>0</v>
      </c>
      <c r="F151" s="209">
        <f>IFERROR(VLOOKUP($A151,'Прайс-лист общий'!$A:E,5,0),"")</f>
        <v>215</v>
      </c>
      <c r="G151" s="209">
        <f>IFERROR(VLOOKUP($A151,'Прайс-лист общий'!$A:F,6,0),"")</f>
        <v>130</v>
      </c>
      <c r="H151" s="209">
        <f>IFERROR(VLOOKUP($A151,'Прайс-лист общий'!$A:G,7,0),"")</f>
        <v>118</v>
      </c>
      <c r="I151" s="209">
        <f>IFERROR(VLOOKUP($A151,'Прайс-лист общий'!$A:H,8,0),"")</f>
        <v>107</v>
      </c>
      <c r="J151" s="209">
        <f>IFERROR(VLOOKUP($A151,'Прайс-лист общий'!$A:I,9,0),"")</f>
        <v>93</v>
      </c>
      <c r="K151" s="222">
        <f>IFERROR(VLOOKUP(A151,'Прайс-лист общий'!A:J,10,0),"")</f>
        <v>0</v>
      </c>
      <c r="L151" s="216"/>
      <c r="M151" s="212">
        <f t="shared" si="15"/>
        <v>0</v>
      </c>
      <c r="N151" s="185">
        <f>IFERROR(VLOOKUP($A151,'Прайс-лист общий'!$A:K,11,0),"")</f>
        <v>100</v>
      </c>
      <c r="O151" s="186" t="str">
        <f>IFERROR(VLOOKUP($A151,'Прайс-лист общий'!$A:L,12,0),"")</f>
        <v>84*62*30</v>
      </c>
      <c r="P151" s="186">
        <f>IFERROR(VLOOKUP($A151,'Прайс-лист общий'!$A:M,13,0),"")</f>
        <v>0.114</v>
      </c>
      <c r="Q151" s="186" t="str">
        <f>IFERROR(VLOOKUP($A151,'Прайс-лист общий'!$A:O,14,0),"")</f>
        <v>420*365*145</v>
      </c>
      <c r="R151" s="186">
        <f>IFERROR(VLOOKUP($A151,'Прайс-лист общий'!$A:O,15,0),"")</f>
        <v>12</v>
      </c>
    </row>
    <row r="152" spans="1:18" s="208" customFormat="1" ht="15" customHeight="1">
      <c r="A152" s="205" t="s">
        <v>1933</v>
      </c>
      <c r="B152" s="206"/>
      <c r="C152" s="182" t="str">
        <f>HYPERLINK(VLOOKUP(A152,Фото!C:D,2,0),VLOOKUP(A152,'Прайс-лист общий'!A:B,2,0))</f>
        <v>Задвижка межкомнатная РЕНЦ, матовый черный никель</v>
      </c>
      <c r="D152" s="183">
        <f>IFERROR(VLOOKUP($A152,'Прайс-лист общий'!A:C,3,0),"")</f>
        <v>4</v>
      </c>
      <c r="E152" s="184">
        <f>IFERROR(VLOOKUP($A152,'Прайс-лист общий'!$A:D,4,0),"")</f>
        <v>0</v>
      </c>
      <c r="F152" s="209">
        <f>IFERROR(VLOOKUP($A152,'Прайс-лист общий'!$A:E,5,0),"")</f>
        <v>215</v>
      </c>
      <c r="G152" s="209">
        <f>IFERROR(VLOOKUP($A152,'Прайс-лист общий'!$A:F,6,0),"")</f>
        <v>130</v>
      </c>
      <c r="H152" s="209">
        <f>IFERROR(VLOOKUP($A152,'Прайс-лист общий'!$A:G,7,0),"")</f>
        <v>118</v>
      </c>
      <c r="I152" s="209">
        <f>IFERROR(VLOOKUP($A152,'Прайс-лист общий'!$A:H,8,0),"")</f>
        <v>107</v>
      </c>
      <c r="J152" s="209">
        <f>IFERROR(VLOOKUP($A152,'Прайс-лист общий'!$A:I,9,0),"")</f>
        <v>93</v>
      </c>
      <c r="K152" s="222">
        <f>IFERROR(VLOOKUP(A152,'Прайс-лист общий'!A:J,10,0),"")</f>
        <v>0</v>
      </c>
      <c r="L152" s="216"/>
      <c r="M152" s="212">
        <f t="shared" si="15"/>
        <v>0</v>
      </c>
      <c r="N152" s="185">
        <f>IFERROR(VLOOKUP($A152,'Прайс-лист общий'!$A:K,11,0),"")</f>
        <v>100</v>
      </c>
      <c r="O152" s="186" t="str">
        <f>IFERROR(VLOOKUP($A152,'Прайс-лист общий'!$A:L,12,0),"")</f>
        <v>84*62*30</v>
      </c>
      <c r="P152" s="186">
        <f>IFERROR(VLOOKUP($A152,'Прайс-лист общий'!$A:M,13,0),"")</f>
        <v>0.114</v>
      </c>
      <c r="Q152" s="186" t="str">
        <f>IFERROR(VLOOKUP($A152,'Прайс-лист общий'!$A:O,14,0),"")</f>
        <v>420*365*145</v>
      </c>
      <c r="R152" s="186">
        <f>IFERROR(VLOOKUP($A152,'Прайс-лист общий'!$A:O,15,0),"")</f>
        <v>12</v>
      </c>
    </row>
    <row r="153" spans="1:18" s="208" customFormat="1" ht="15" customHeight="1">
      <c r="A153" s="205" t="s">
        <v>4167</v>
      </c>
      <c r="B153" s="206"/>
      <c r="C153" s="182" t="str">
        <f>HYPERLINK(VLOOKUP(A153,Фото!C:D,2,0),VLOOKUP(A153,'Прайс-лист общий'!A:B,2,0))</f>
        <v>Задвижка межкомнатная РЕНЦ, никель супер матовый</v>
      </c>
      <c r="D153" s="183">
        <f>IFERROR(VLOOKUP($A153,'Прайс-лист общий'!A:C,3,0),"")</f>
        <v>4</v>
      </c>
      <c r="E153" s="184">
        <f>IFERROR(VLOOKUP($A153,'Прайс-лист общий'!$A:D,4,0),"")</f>
        <v>0</v>
      </c>
      <c r="F153" s="209">
        <f>IFERROR(VLOOKUP($A153,'Прайс-лист общий'!$A:E,5,0),"")</f>
        <v>215</v>
      </c>
      <c r="G153" s="209">
        <f>IFERROR(VLOOKUP($A153,'Прайс-лист общий'!$A:F,6,0),"")</f>
        <v>130</v>
      </c>
      <c r="H153" s="209">
        <f>IFERROR(VLOOKUP($A153,'Прайс-лист общий'!$A:G,7,0),"")</f>
        <v>118</v>
      </c>
      <c r="I153" s="209">
        <f>IFERROR(VLOOKUP($A153,'Прайс-лист общий'!$A:H,8,0),"")</f>
        <v>107</v>
      </c>
      <c r="J153" s="209">
        <f>IFERROR(VLOOKUP($A153,'Прайс-лист общий'!$A:I,9,0),"")</f>
        <v>93</v>
      </c>
      <c r="K153" s="222">
        <f>IFERROR(VLOOKUP(A153,'Прайс-лист общий'!A:J,10,0),"")</f>
        <v>0</v>
      </c>
      <c r="L153" s="216"/>
      <c r="M153" s="212">
        <f t="shared" si="15"/>
        <v>0</v>
      </c>
      <c r="N153" s="185">
        <f>IFERROR(VLOOKUP($A153,'Прайс-лист общий'!$A:K,11,0),"")</f>
        <v>100</v>
      </c>
      <c r="O153" s="186" t="str">
        <f>IFERROR(VLOOKUP($A153,'Прайс-лист общий'!$A:L,12,0),"")</f>
        <v>84*62*30</v>
      </c>
      <c r="P153" s="186">
        <f>IFERROR(VLOOKUP($A153,'Прайс-лист общий'!$A:M,13,0),"")</f>
        <v>0.114</v>
      </c>
      <c r="Q153" s="186" t="str">
        <f>IFERROR(VLOOKUP($A153,'Прайс-лист общий'!$A:O,14,0),"")</f>
        <v>420*365*145</v>
      </c>
      <c r="R153" s="186">
        <f>IFERROR(VLOOKUP($A153,'Прайс-лист общий'!$A:O,15,0),"")</f>
        <v>12</v>
      </c>
    </row>
    <row r="154" spans="1:18" s="208" customFormat="1" ht="15" customHeight="1">
      <c r="A154" s="205" t="s">
        <v>1350</v>
      </c>
      <c r="B154" s="206"/>
      <c r="C154" s="182" t="str">
        <f>HYPERLINK(VLOOKUP(A154,Фото!C:D,2,0),VLOOKUP(A154,'Прайс-лист общий'!A:B,2,0))</f>
        <v>Задвижка межкомнатная РЕНЦ, никель матовый</v>
      </c>
      <c r="D154" s="183">
        <f>IFERROR(VLOOKUP($A154,'Прайс-лист общий'!A:C,3,0),"")</f>
        <v>4</v>
      </c>
      <c r="E154" s="184">
        <f>IFERROR(VLOOKUP($A154,'Прайс-лист общий'!$A:D,4,0),"")</f>
        <v>0</v>
      </c>
      <c r="F154" s="209">
        <f>IFERROR(VLOOKUP($A154,'Прайс-лист общий'!$A:E,5,0),"")</f>
        <v>215</v>
      </c>
      <c r="G154" s="209">
        <f>IFERROR(VLOOKUP($A154,'Прайс-лист общий'!$A:F,6,0),"")</f>
        <v>130</v>
      </c>
      <c r="H154" s="209">
        <f>IFERROR(VLOOKUP($A154,'Прайс-лист общий'!$A:G,7,0),"")</f>
        <v>118</v>
      </c>
      <c r="I154" s="209">
        <f>IFERROR(VLOOKUP($A154,'Прайс-лист общий'!$A:H,8,0),"")</f>
        <v>107</v>
      </c>
      <c r="J154" s="209">
        <f>IFERROR(VLOOKUP($A154,'Прайс-лист общий'!$A:I,9,0),"")</f>
        <v>93</v>
      </c>
      <c r="K154" s="222">
        <f>IFERROR(VLOOKUP(A154,'Прайс-лист общий'!A:J,10,0),"")</f>
        <v>0</v>
      </c>
      <c r="L154" s="216"/>
      <c r="M154" s="212">
        <f t="shared" si="15"/>
        <v>0</v>
      </c>
      <c r="N154" s="185">
        <f>IFERROR(VLOOKUP($A154,'Прайс-лист общий'!$A:K,11,0),"")</f>
        <v>100</v>
      </c>
      <c r="O154" s="186" t="str">
        <f>IFERROR(VLOOKUP($A154,'Прайс-лист общий'!$A:L,12,0),"")</f>
        <v>84*62*30</v>
      </c>
      <c r="P154" s="186">
        <f>IFERROR(VLOOKUP($A154,'Прайс-лист общий'!$A:M,13,0),"")</f>
        <v>0.114</v>
      </c>
      <c r="Q154" s="186" t="str">
        <f>IFERROR(VLOOKUP($A154,'Прайс-лист общий'!$A:O,14,0),"")</f>
        <v>420*365*145</v>
      </c>
      <c r="R154" s="186">
        <f>IFERROR(VLOOKUP($A154,'Прайс-лист общий'!$A:O,15,0),"")</f>
        <v>12</v>
      </c>
    </row>
    <row r="155" spans="1:18" s="208" customFormat="1" ht="15" customHeight="1">
      <c r="A155" s="205" t="s">
        <v>4841</v>
      </c>
      <c r="B155" s="206"/>
      <c r="C155" s="182" t="str">
        <f>HYPERLINK(VLOOKUP(A155,Фото!C:D,2,0),VLOOKUP(A155,'Прайс-лист общий'!A:B,2,0))</f>
        <v>Задвижка межкомнатная РЕНЦ, золото матовое сатинированное</v>
      </c>
      <c r="D155" s="183">
        <f>IFERROR(VLOOKUP($A155,'Прайс-лист общий'!A:C,3,0),"")</f>
        <v>4</v>
      </c>
      <c r="E155" s="184">
        <f>IFERROR(VLOOKUP($A155,'Прайс-лист общий'!$A:D,4,0),"")</f>
        <v>0</v>
      </c>
      <c r="F155" s="209">
        <f>IFERROR(VLOOKUP($A155,'Прайс-лист общий'!$A:E,5,0),"")</f>
        <v>215</v>
      </c>
      <c r="G155" s="209">
        <f>IFERROR(VLOOKUP($A155,'Прайс-лист общий'!$A:F,6,0),"")</f>
        <v>130</v>
      </c>
      <c r="H155" s="209">
        <f>IFERROR(VLOOKUP($A155,'Прайс-лист общий'!$A:G,7,0),"")</f>
        <v>118</v>
      </c>
      <c r="I155" s="209">
        <f>IFERROR(VLOOKUP($A155,'Прайс-лист общий'!$A:H,8,0),"")</f>
        <v>107</v>
      </c>
      <c r="J155" s="209">
        <f>IFERROR(VLOOKUP($A155,'Прайс-лист общий'!$A:I,9,0),"")</f>
        <v>93</v>
      </c>
      <c r="K155" s="222">
        <f>IFERROR(VLOOKUP(A155,'Прайс-лист общий'!A:J,10,0),"")</f>
        <v>0</v>
      </c>
      <c r="L155" s="216"/>
      <c r="M155" s="212">
        <f t="shared" ref="M155" si="16">IF(K155&lt;&gt;$K$1,K155*L155,IF($J$1=$G$2,G155*L155,IF($J$1=$H$2,H155*L155,IF($J$1=$I$2,I155*L155,IF($J$1=$J$2,J155*L155,"Выберите колонку")))))</f>
        <v>0</v>
      </c>
      <c r="N155" s="185">
        <f>IFERROR(VLOOKUP($A155,'Прайс-лист общий'!$A:K,11,0),"")</f>
        <v>100</v>
      </c>
      <c r="O155" s="186" t="str">
        <f>IFERROR(VLOOKUP($A155,'Прайс-лист общий'!$A:L,12,0),"")</f>
        <v>84*62*30</v>
      </c>
      <c r="P155" s="186">
        <f>IFERROR(VLOOKUP($A155,'Прайс-лист общий'!$A:M,13,0),"")</f>
        <v>0.114</v>
      </c>
      <c r="Q155" s="186" t="str">
        <f>IFERROR(VLOOKUP($A155,'Прайс-лист общий'!$A:O,14,0),"")</f>
        <v>420*365*145</v>
      </c>
      <c r="R155" s="186">
        <f>IFERROR(VLOOKUP($A155,'Прайс-лист общий'!$A:O,15,0),"")</f>
        <v>12</v>
      </c>
    </row>
    <row r="156" spans="1:18" s="208" customFormat="1" ht="15" customHeight="1">
      <c r="A156" s="193" t="s">
        <v>1348</v>
      </c>
      <c r="B156" s="195"/>
      <c r="C156" s="187" t="str">
        <f>HYPERLINK(VLOOKUP(A156,Фото!C:D,2,0),VLOOKUP(A156,'Прайс-лист общий'!A:B,2,0))</f>
        <v>Задвижка межкомнатная РЕНЦ, белый</v>
      </c>
      <c r="D156" s="188">
        <f>IFERROR(VLOOKUP($A156,'Прайс-лист общий'!A:C,3,0),"")</f>
        <v>4</v>
      </c>
      <c r="E156" s="189">
        <f>IFERROR(VLOOKUP($A156,'Прайс-лист общий'!$A:D,4,0),"")</f>
        <v>0</v>
      </c>
      <c r="F156" s="210">
        <f>IFERROR(VLOOKUP($A156,'Прайс-лист общий'!$A:E,5,0),"")</f>
        <v>215</v>
      </c>
      <c r="G156" s="210">
        <f>IFERROR(VLOOKUP($A156,'Прайс-лист общий'!$A:F,6,0),"")</f>
        <v>130</v>
      </c>
      <c r="H156" s="210">
        <f>IFERROR(VLOOKUP($A156,'Прайс-лист общий'!$A:G,7,0),"")</f>
        <v>118</v>
      </c>
      <c r="I156" s="210">
        <f>IFERROR(VLOOKUP($A156,'Прайс-лист общий'!$A:H,8,0),"")</f>
        <v>107</v>
      </c>
      <c r="J156" s="210">
        <f>IFERROR(VLOOKUP($A156,'Прайс-лист общий'!$A:I,9,0),"")</f>
        <v>93</v>
      </c>
      <c r="K156" s="220">
        <f>IFERROR(VLOOKUP(A156,'Прайс-лист общий'!A:J,10,0),"")</f>
        <v>0</v>
      </c>
      <c r="L156" s="217"/>
      <c r="M156" s="213">
        <f t="shared" si="15"/>
        <v>0</v>
      </c>
      <c r="N156" s="190">
        <f>IFERROR(VLOOKUP($A156,'Прайс-лист общий'!$A:K,11,0),"")</f>
        <v>100</v>
      </c>
      <c r="O156" s="191" t="str">
        <f>IFERROR(VLOOKUP($A156,'Прайс-лист общий'!$A:L,12,0),"")</f>
        <v>84*62*30</v>
      </c>
      <c r="P156" s="191">
        <f>IFERROR(VLOOKUP($A156,'Прайс-лист общий'!$A:M,13,0),"")</f>
        <v>0.114</v>
      </c>
      <c r="Q156" s="191" t="str">
        <f>IFERROR(VLOOKUP($A156,'Прайс-лист общий'!$A:O,14,0),"")</f>
        <v>420*365*145</v>
      </c>
      <c r="R156" s="191">
        <f>IFERROR(VLOOKUP($A156,'Прайс-лист общий'!$A:O,15,0),"")</f>
        <v>12</v>
      </c>
    </row>
    <row r="157" spans="1:18">
      <c r="B157" s="9"/>
    </row>
    <row r="158" spans="1:18">
      <c r="A158" s="9" t="str">
        <f>'Прайс-лист общий'!$A$1138</f>
        <v>INM 1</v>
      </c>
      <c r="B158" s="9"/>
      <c r="C158" s="1"/>
      <c r="E158" s="13"/>
      <c r="F158" s="59"/>
      <c r="G158" s="59"/>
      <c r="H158" s="73"/>
      <c r="I158" s="60"/>
      <c r="J158" s="23"/>
      <c r="K158" s="23"/>
      <c r="L158" s="57"/>
      <c r="N158" s="79"/>
    </row>
    <row r="159" spans="1:18">
      <c r="A159" s="285" t="str">
        <f>'Прайс-лист общий'!$A$1139</f>
        <v>INM 2</v>
      </c>
      <c r="B159" s="10"/>
      <c r="C159" s="1"/>
      <c r="E159" s="13"/>
      <c r="F159" s="59"/>
      <c r="G159" s="59"/>
      <c r="H159" s="73"/>
      <c r="I159" s="60"/>
      <c r="J159" s="23"/>
      <c r="K159" s="23"/>
      <c r="L159" s="57"/>
      <c r="N159" s="79"/>
    </row>
    <row r="160" spans="1:18" s="33" customFormat="1">
      <c r="A160" s="285" t="str">
        <f>'Прайс-лист общий'!$A$1140</f>
        <v>INН-3-К</v>
      </c>
      <c r="B160" s="38"/>
      <c r="D160" s="148"/>
      <c r="E160" s="34"/>
      <c r="F160" s="76"/>
      <c r="G160" s="76"/>
      <c r="H160" s="78"/>
      <c r="I160" s="77"/>
      <c r="J160" s="77"/>
      <c r="K160" s="74"/>
      <c r="L160" s="99"/>
      <c r="M160" s="75"/>
      <c r="N160" s="136"/>
      <c r="O160" s="39"/>
      <c r="P160" s="19"/>
      <c r="Q160" s="40"/>
      <c r="R160" s="40"/>
    </row>
    <row r="161" spans="1:11">
      <c r="A161" s="285" t="str">
        <f>'Прайс-лист общий'!$A$1141</f>
        <v>Ручки для раздвижных дверей</v>
      </c>
      <c r="B161" s="9"/>
      <c r="C161" s="1"/>
      <c r="E161" s="13"/>
      <c r="F161" s="59"/>
      <c r="G161" s="59"/>
      <c r="H161" s="73"/>
      <c r="I161" s="60"/>
      <c r="J161" s="23"/>
      <c r="K161" s="23"/>
    </row>
    <row r="162" spans="1:11">
      <c r="A162" s="285" t="str">
        <f>'Прайс-лист общий'!$A$1142</f>
        <v>INSDH 603 SN</v>
      </c>
      <c r="B162" s="10"/>
      <c r="C162" s="17"/>
      <c r="E162" s="13"/>
      <c r="F162" s="59"/>
      <c r="G162" s="59"/>
      <c r="H162" s="73"/>
      <c r="I162" s="60"/>
      <c r="J162" s="23"/>
      <c r="K162" s="23"/>
    </row>
  </sheetData>
  <sheetProtection sort="0" autoFilter="0"/>
  <protectedRanges>
    <protectedRange sqref="L99:L103 L148:L65396 L105:L112 L114:L122 L92:L97 L61:L65 L85:L90 L54:L59 L77:L80 L142:L146 L131:L140 L4:L15 L24:L30 L39:L45 L50:L52 L70:L72 L124:L126" name="Диапазон1"/>
    <protectedRange sqref="L1" name="Диапазон1_2_1_1"/>
    <protectedRange sqref="L2" name="Диапазон1_2"/>
    <protectedRange sqref="L21:L22" name="Диапазон1_1"/>
    <protectedRange sqref="L36:L37" name="Диапазон1_3"/>
    <protectedRange sqref="L47:L48" name="Диапазон1_4"/>
    <protectedRange sqref="L67:L68" name="Диапазон1_5"/>
    <protectedRange sqref="L74:L75" name="Диапазон1_6"/>
    <protectedRange sqref="L82:L83" name="Диапазон1_7"/>
    <protectedRange sqref="L128:L129" name="Диапазон1_9"/>
    <protectedRange sqref="L17:L19 L32:L34" name="Диапазон1_4_1"/>
  </protectedRanges>
  <autoFilter ref="A2:R156" xr:uid="{00000000-0009-0000-0000-00000A000000}"/>
  <sortState xmlns:xlrd2="http://schemas.microsoft.com/office/spreadsheetml/2017/richdata2" ref="A85:A89">
    <sortCondition ref="A85"/>
  </sortState>
  <customSheetViews>
    <customSheetView guid="{69598D06-4881-4E41-A0B0-3C783215F203}" scale="99" showGridLines="0" fitToPage="1">
      <pane xSplit="8.921875" ySplit="2" topLeftCell="J3" activePane="bottomRight" state="frozen"/>
      <selection pane="bottomRight" activeCell="C2" sqref="C2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35">
    <cfRule type="containsText" dxfId="25" priority="6" operator="containsText" text="Новинка">
      <formula>NOT(ISERROR(SEARCH("Новинка",E1)))</formula>
    </cfRule>
    <cfRule type="cellIs" dxfId="24" priority="5" operator="equal">
      <formula>"Цена снижена"</formula>
    </cfRule>
  </conditionalFormatting>
  <conditionalFormatting sqref="E23:E30">
    <cfRule type="cellIs" dxfId="23" priority="129" operator="equal">
      <formula>"Цена снижена"</formula>
    </cfRule>
    <cfRule type="containsText" dxfId="22" priority="130" operator="containsText" text="Новинка">
      <formula>NOT(ISERROR(SEARCH("Новинка",E23)))</formula>
    </cfRule>
  </conditionalFormatting>
  <conditionalFormatting sqref="E35:E46">
    <cfRule type="cellIs" dxfId="21" priority="84" operator="equal">
      <formula>"Цена снижена"</formula>
    </cfRule>
    <cfRule type="containsText" dxfId="20" priority="85" operator="containsText" text="Новинка">
      <formula>NOT(ISERROR(SEARCH("Новинка",E35)))</formula>
    </cfRule>
  </conditionalFormatting>
  <conditionalFormatting sqref="E38:E53">
    <cfRule type="cellIs" dxfId="19" priority="34" operator="equal">
      <formula>"Цена снижена"</formula>
    </cfRule>
    <cfRule type="containsText" dxfId="18" priority="35" operator="containsText" text="Новинка">
      <formula>NOT(ISERROR(SEARCH("Новинка",E38)))</formula>
    </cfRule>
  </conditionalFormatting>
  <conditionalFormatting sqref="E49:E103">
    <cfRule type="containsText" dxfId="17" priority="41" operator="containsText" text="Новинка">
      <formula>NOT(ISERROR(SEARCH("Новинка",E49)))</formula>
    </cfRule>
    <cfRule type="cellIs" dxfId="16" priority="40" operator="equal">
      <formula>"Цена снижена"</formula>
    </cfRule>
  </conditionalFormatting>
  <conditionalFormatting sqref="E69:E73 E98:E127">
    <cfRule type="cellIs" dxfId="15" priority="173" operator="equal">
      <formula>"Цена снижена"</formula>
    </cfRule>
    <cfRule type="containsText" dxfId="14" priority="174" operator="containsText" text="Новинка">
      <formula>NOT(ISERROR(SEARCH("Новинка",E69)))</formula>
    </cfRule>
  </conditionalFormatting>
  <conditionalFormatting sqref="E124:E126">
    <cfRule type="containsText" dxfId="13" priority="2" operator="containsText" text="Новинка">
      <formula>NOT(ISERROR(SEARCH("Новинка",E124)))</formula>
    </cfRule>
    <cfRule type="cellIs" dxfId="12" priority="1" operator="equal">
      <formula>"Цена снижена"</formula>
    </cfRule>
  </conditionalFormatting>
  <conditionalFormatting sqref="E128:E1048576">
    <cfRule type="containsText" dxfId="11" priority="28" operator="containsText" text="Новинка">
      <formula>NOT(ISERROR(SEARCH("Новинка",E128)))</formula>
    </cfRule>
    <cfRule type="cellIs" dxfId="10" priority="27" operator="equal">
      <formula>"Цена снижена"</formula>
    </cfRule>
  </conditionalFormatting>
  <conditionalFormatting sqref="F1:J1048576">
    <cfRule type="expression" dxfId="9" priority="4">
      <formula>AND(ISNUMBER(F1),F$2=$J$1)</formula>
    </cfRule>
  </conditionalFormatting>
  <conditionalFormatting sqref="K1:K1048576">
    <cfRule type="expression" dxfId="8" priority="3">
      <formula>AND(ISNUMBER(K1),K1&gt;0)</formula>
    </cfRule>
  </conditionalFormatting>
  <dataValidations count="2">
    <dataValidation type="custom" allowBlank="1" showInputMessage="1" showErrorMessage="1" errorTitle="Заказ кратно коробке" error="заказываемое количество должно быть кратно 50 штукам" promptTitle="Заказ кратно коробке" prompt="заказываемое количество должно быть кратно 50 штукам" sqref="L82:L83 L53 L73:L75 L21:L23 L35:L38 L46:L49 L67:L69" xr:uid="{98A5A1B4-7B27-44CC-AEC6-DE9767D12DB2}">
      <formula1>L21=ROUND(L21/50,)*50</formula1>
    </dataValidation>
    <dataValidation type="custom" allowBlank="1" showInputMessage="1" showErrorMessage="1" errorTitle="Заказ кратно коробке" error="заказываемое количество должно быть кратно 100 штукам" promptTitle="Заказ кратно коробке" prompt="заказываемое количество должно быть кратно 100 штукам" sqref="L128:L129" xr:uid="{8DAAC7FE-025B-4611-9913-59254DA2A69A}">
      <formula1>L128=ROUND(L128/100,)*100</formula1>
    </dataValidation>
  </dataValidations>
  <hyperlinks>
    <hyperlink ref="L1" location="Корзина!A1" display="Корзина!A1" xr:uid="{EB5869EC-093B-4A61-B268-EA47DDA804D6}"/>
  </hyperlinks>
  <pageMargins left="0.27559055118110237" right="0.15748031496062992" top="0.35433070866141736" bottom="0.31496062992125984" header="0.19685039370078741" footer="0.15748031496062992"/>
  <pageSetup paperSize="9" scale="41" fitToHeight="16" orientation="portrait" r:id="rId1"/>
  <headerFooter alignWithMargins="0">
    <oddHeader>&amp;R&amp;D</oddHeader>
    <oddFooter>&amp;R&amp;P из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6" id="{84A4928D-9A06-4B54-9421-A502CA9E577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D14:D15</xm:sqref>
        </x14:conditionalFormatting>
        <x14:conditionalFormatting xmlns:xm="http://schemas.microsoft.com/office/excel/2006/main">
          <x14:cfRule type="iconSet" priority="26" id="{FF10A334-13AC-49A5-B47F-1772B00ED684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D16</xm:sqref>
        </x14:conditionalFormatting>
        <x14:conditionalFormatting xmlns:xm="http://schemas.microsoft.com/office/excel/2006/main">
          <x14:cfRule type="iconSet" priority="20" id="{B840C032-D76E-4AAB-AB73-27D512C3E451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D17:D19</xm:sqref>
        </x14:conditionalFormatting>
        <x14:conditionalFormatting xmlns:xm="http://schemas.microsoft.com/office/excel/2006/main">
          <x14:cfRule type="iconSet" priority="94" id="{D3B0E9BA-781B-4013-8537-D6477E3316C1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D20</xm:sqref>
        </x14:conditionalFormatting>
        <x14:conditionalFormatting xmlns:xm="http://schemas.microsoft.com/office/excel/2006/main">
          <x14:cfRule type="iconSet" priority="100" id="{B4E5C7CB-B98E-47E0-890D-3660D9A61556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D21:D22</xm:sqref>
        </x14:conditionalFormatting>
        <x14:conditionalFormatting xmlns:xm="http://schemas.microsoft.com/office/excel/2006/main">
          <x14:cfRule type="iconSet" priority="133" id="{2B22A390-70D1-48B5-A04C-A29DAACA415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D24:D30</xm:sqref>
        </x14:conditionalFormatting>
        <x14:conditionalFormatting xmlns:xm="http://schemas.microsoft.com/office/excel/2006/main">
          <x14:cfRule type="iconSet" priority="15" id="{8840B3CD-7157-4DA9-9976-EB6B27A3AF1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D31</xm:sqref>
        </x14:conditionalFormatting>
        <x14:conditionalFormatting xmlns:xm="http://schemas.microsoft.com/office/excel/2006/main">
          <x14:cfRule type="iconSet" priority="9" id="{D654BE1B-06F5-4C4C-A78D-F197A3F69426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D32:D34</xm:sqref>
        </x14:conditionalFormatting>
        <x14:conditionalFormatting xmlns:xm="http://schemas.microsoft.com/office/excel/2006/main">
          <x14:cfRule type="iconSet" priority="83" id="{D95697DC-D49D-430A-A2B0-2440E75B7B3B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D35</xm:sqref>
        </x14:conditionalFormatting>
        <x14:conditionalFormatting xmlns:xm="http://schemas.microsoft.com/office/excel/2006/main">
          <x14:cfRule type="iconSet" priority="87" id="{DD7BBAEB-ACAC-42D3-900D-66E91E8542F4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D36:D37</xm:sqref>
        </x14:conditionalFormatting>
        <x14:conditionalFormatting xmlns:xm="http://schemas.microsoft.com/office/excel/2006/main">
          <x14:cfRule type="iconSet" priority="71" id="{76D2C365-511A-4DB6-B482-DCEB0A129C2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D47:D48</xm:sqref>
        </x14:conditionalFormatting>
        <x14:conditionalFormatting xmlns:xm="http://schemas.microsoft.com/office/excel/2006/main">
          <x14:cfRule type="iconSet" priority="116" id="{5598257B-B74A-4D2B-AD7C-608C3B1B4C13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D59</xm:sqref>
        </x14:conditionalFormatting>
        <x14:conditionalFormatting xmlns:xm="http://schemas.microsoft.com/office/excel/2006/main">
          <x14:cfRule type="iconSet" priority="54" id="{BC342877-9819-43D6-BFF9-EC48577F18D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D67:D68</xm:sqref>
        </x14:conditionalFormatting>
        <x14:conditionalFormatting xmlns:xm="http://schemas.microsoft.com/office/excel/2006/main">
          <x14:cfRule type="iconSet" priority="49" id="{9D7F749D-16E5-4C49-9900-82475763D0E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D74:D75</xm:sqref>
        </x14:conditionalFormatting>
        <x14:conditionalFormatting xmlns:xm="http://schemas.microsoft.com/office/excel/2006/main">
          <x14:cfRule type="iconSet" priority="43" id="{6E085077-AB90-404C-9411-E133D3C818F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D82:D83</xm:sqref>
        </x14:conditionalFormatting>
        <x14:conditionalFormatting xmlns:xm="http://schemas.microsoft.com/office/excel/2006/main">
          <x14:cfRule type="iconSet" priority="295" id="{E28502DC-C2BE-4368-96C8-4F9B7B69718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D90</xm:sqref>
        </x14:conditionalFormatting>
        <x14:conditionalFormatting xmlns:xm="http://schemas.microsoft.com/office/excel/2006/main">
          <x14:cfRule type="iconSet" priority="121" id="{BB3828E2-7C8E-4C94-AA3F-2D51B579DCF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D96:D97</xm:sqref>
        </x14:conditionalFormatting>
        <x14:conditionalFormatting xmlns:xm="http://schemas.microsoft.com/office/excel/2006/main">
          <x14:cfRule type="iconSet" priority="30" id="{CA69A7DE-0A36-486C-A2B9-1E8A3C2244F2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D128:D129</xm:sqref>
        </x14:conditionalFormatting>
        <x14:conditionalFormatting xmlns:xm="http://schemas.microsoft.com/office/excel/2006/main">
          <x14:cfRule type="iconSet" priority="365" id="{D8E872A1-7B19-4EE9-A23B-A8394FDB71B0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D130:D1048576 D91:D95 D1:D13 D23 D38:D46 D60:D66 D69:D73 D76:D81 D84:D89 D49:D58 D98:D127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4">
    <tabColor theme="0"/>
    <pageSetUpPr fitToPage="1"/>
  </sheetPr>
  <dimension ref="A1:R48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13" sqref="A13"/>
    </sheetView>
  </sheetViews>
  <sheetFormatPr defaultColWidth="11.42578125" defaultRowHeight="12"/>
  <cols>
    <col min="1" max="1" width="27.28515625" style="8" customWidth="1"/>
    <col min="2" max="2" width="20.7109375" style="8" customWidth="1"/>
    <col min="3" max="3" width="49.28515625" style="8" customWidth="1"/>
    <col min="4" max="4" width="10.7109375" style="146" customWidth="1"/>
    <col min="5" max="5" width="12.7109375" style="9" customWidth="1"/>
    <col min="6" max="8" width="10" style="55" customWidth="1"/>
    <col min="9" max="9" width="10" style="56" customWidth="1"/>
    <col min="10" max="10" width="10" style="22" customWidth="1"/>
    <col min="11" max="11" width="10.7109375" style="22" customWidth="1"/>
    <col min="12" max="12" width="8.5703125" style="81" customWidth="1"/>
    <col min="13" max="13" width="12.28515625" style="58" customWidth="1"/>
    <col min="14" max="14" width="5.7109375" style="138" customWidth="1"/>
    <col min="15" max="15" width="11.28515625" style="8" customWidth="1"/>
    <col min="16" max="16" width="8.5703125" style="17" customWidth="1"/>
    <col min="17" max="17" width="11.28515625" style="21" customWidth="1"/>
    <col min="18" max="18" width="8.5703125" style="21" customWidth="1"/>
    <col min="19" max="16384" width="11.42578125" style="1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1900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42" customHeight="1">
      <c r="A4" s="193" t="s">
        <v>1978</v>
      </c>
      <c r="B4" s="195"/>
      <c r="C4" s="187" t="str">
        <f>HYPERLINK(VLOOKUP(A4,Фото!C:D,2,0),VLOOKUP(A4,'Прайс-лист общий'!A:B,2,0))</f>
        <v>Комплект роликов для раздвижных дверей с двумя доводчиками</v>
      </c>
      <c r="D4" s="188">
        <f>IFERROR(VLOOKUP($A4,'Прайс-лист общий'!A:C,3,0),"")</f>
        <v>4</v>
      </c>
      <c r="E4" s="189">
        <f>IFERROR(VLOOKUP($A4,'Прайс-лист общий'!$A:D,4,0),"")</f>
        <v>0</v>
      </c>
      <c r="F4" s="210">
        <f>IFERROR(VLOOKUP($A4,'Прайс-лист общий'!$A:E,5,0),"")</f>
        <v>3218</v>
      </c>
      <c r="G4" s="210">
        <f>IFERROR(VLOOKUP($A4,'Прайс-лист общий'!$A:F,6,0),"")</f>
        <v>1944</v>
      </c>
      <c r="H4" s="210">
        <f>IFERROR(VLOOKUP($A4,'Прайс-лист общий'!$A:G,7,0),"")</f>
        <v>1767</v>
      </c>
      <c r="I4" s="210">
        <f>IFERROR(VLOOKUP($A4,'Прайс-лист общий'!$A:H,8,0),"")</f>
        <v>1606</v>
      </c>
      <c r="J4" s="210">
        <f>IFERROR(VLOOKUP($A4,'Прайс-лист общий'!$A:I,9,0),"")</f>
        <v>1397</v>
      </c>
      <c r="K4" s="220">
        <f>IFERROR(VLOOKUP(A4,'Прайс-лист общий'!A:J,10,0),"")</f>
        <v>0</v>
      </c>
      <c r="L4" s="217"/>
      <c r="M4" s="213">
        <f>IF(K4&lt;&gt;$K$1,K4*L4,IF($J$1=$G$2,G4*L4,IF($J$1=$H$2,H4*L4,IF($J$1=$I$2,I4*L4,IF($J$1=$J$2,J4*L4,"Выберите колонку")))))</f>
        <v>0</v>
      </c>
      <c r="N4" s="190">
        <f>IFERROR(VLOOKUP($A4,'Прайс-лист общий'!$A:K,11,0),"")</f>
        <v>20</v>
      </c>
      <c r="O4" s="191" t="str">
        <f>IFERROR(VLOOKUP($A4,'Прайс-лист общий'!$A:L,12,0),"")</f>
        <v>300*80*30</v>
      </c>
      <c r="P4" s="191">
        <f>IFERROR(VLOOKUP($A4,'Прайс-лист общий'!$A:M,13,0),"")</f>
        <v>0.7</v>
      </c>
      <c r="Q4" s="191" t="str">
        <f>IFERROR(VLOOKUP($A4,'Прайс-лист общий'!$A:O,14,0),"")</f>
        <v>330*310*160</v>
      </c>
      <c r="R4" s="191">
        <f>IFERROR(VLOOKUP($A4,'Прайс-лист общий'!$A:O,15,0),"")</f>
        <v>14</v>
      </c>
    </row>
    <row r="5" spans="1:18" s="208" customFormat="1" ht="42" customHeight="1">
      <c r="A5" s="193" t="s">
        <v>1111</v>
      </c>
      <c r="B5" s="195"/>
      <c r="C5" s="187" t="str">
        <f>HYPERLINK(VLOOKUP(A5,Фото!C:D,2,0),VLOOKUP(A5,'Прайс-лист общий'!A:B,2,0))</f>
        <v>Комплект роликов для раздвижных дверей</v>
      </c>
      <c r="D5" s="188">
        <f>IFERROR(VLOOKUP($A5,'Прайс-лист общий'!A:C,3,0),"")</f>
        <v>4</v>
      </c>
      <c r="E5" s="189">
        <f>IFERROR(VLOOKUP($A5,'Прайс-лист общий'!$A:D,4,0),"")</f>
        <v>0</v>
      </c>
      <c r="F5" s="210">
        <f>IFERROR(VLOOKUP($A5,'Прайс-лист общий'!$A:E,5,0),"")</f>
        <v>1593</v>
      </c>
      <c r="G5" s="210">
        <f>IFERROR(VLOOKUP($A5,'Прайс-лист общий'!$A:F,6,0),"")</f>
        <v>962</v>
      </c>
      <c r="H5" s="210">
        <f>IFERROR(VLOOKUP($A5,'Прайс-лист общий'!$A:G,7,0),"")</f>
        <v>874</v>
      </c>
      <c r="I5" s="210">
        <f>IFERROR(VLOOKUP($A5,'Прайс-лист общий'!$A:H,8,0),"")</f>
        <v>795</v>
      </c>
      <c r="J5" s="210">
        <f>IFERROR(VLOOKUP($A5,'Прайс-лист общий'!$A:I,9,0),"")</f>
        <v>691</v>
      </c>
      <c r="K5" s="220">
        <f>IFERROR(VLOOKUP(A5,'Прайс-лист общий'!A:J,10,0),"")</f>
        <v>0</v>
      </c>
      <c r="L5" s="217"/>
      <c r="M5" s="213">
        <f>IF(K5&lt;&gt;$K$1,K5*L5,IF($J$1=$G$2,G5*L5,IF($J$1=$H$2,H5*L5,IF($J$1=$I$2,I5*L5,IF($J$1=$J$2,J5*L5,"Выберите колонку")))))</f>
        <v>0</v>
      </c>
      <c r="N5" s="190">
        <f>IFERROR(VLOOKUP($A5,'Прайс-лист общий'!$A:K,11,0),"")</f>
        <v>40</v>
      </c>
      <c r="O5" s="191" t="str">
        <f>IFERROR(VLOOKUP($A5,'Прайс-лист общий'!$A:L,12,0),"")</f>
        <v>155*120*30</v>
      </c>
      <c r="P5" s="191">
        <f>IFERROR(VLOOKUP($A5,'Прайс-лист общий'!$A:M,13,0),"")</f>
        <v>0.45</v>
      </c>
      <c r="Q5" s="191" t="str">
        <f>IFERROR(VLOOKUP($A5,'Прайс-лист общий'!$A:O,14,0),"")</f>
        <v>500*315*155</v>
      </c>
      <c r="R5" s="191">
        <f>IFERROR(VLOOKUP($A5,'Прайс-лист общий'!$A:O,15,0),"")</f>
        <v>18.5</v>
      </c>
    </row>
    <row r="6" spans="1:18" s="208" customFormat="1" ht="42" customHeight="1">
      <c r="A6" s="193" t="s">
        <v>1112</v>
      </c>
      <c r="B6" s="195"/>
      <c r="C6" s="187" t="str">
        <f>HYPERLINK(VLOOKUP(A6,Фото!C:D,2,0),VLOOKUP(A6,'Прайс-лист общий'!A:B,2,0))</f>
        <v>Комплект роликов для раздвижных дверей</v>
      </c>
      <c r="D6" s="188">
        <f>IFERROR(VLOOKUP($A6,'Прайс-лист общий'!A:C,3,0),"")</f>
        <v>4</v>
      </c>
      <c r="E6" s="189">
        <f>IFERROR(VLOOKUP($A6,'Прайс-лист общий'!$A:D,4,0),"")</f>
        <v>0</v>
      </c>
      <c r="F6" s="210">
        <f>IFERROR(VLOOKUP($A6,'Прайс-лист общий'!$A:E,5,0),"")</f>
        <v>1418</v>
      </c>
      <c r="G6" s="210">
        <f>IFERROR(VLOOKUP($A6,'Прайс-лист общий'!$A:F,6,0),"")</f>
        <v>856</v>
      </c>
      <c r="H6" s="210">
        <f>IFERROR(VLOOKUP($A6,'Прайс-лист общий'!$A:G,7,0),"")</f>
        <v>778</v>
      </c>
      <c r="I6" s="210">
        <f>IFERROR(VLOOKUP($A6,'Прайс-лист общий'!$A:H,8,0),"")</f>
        <v>707</v>
      </c>
      <c r="J6" s="210">
        <f>IFERROR(VLOOKUP($A6,'Прайс-лист общий'!$A:I,9,0),"")</f>
        <v>614</v>
      </c>
      <c r="K6" s="220">
        <f>IFERROR(VLOOKUP(A6,'Прайс-лист общий'!A:J,10,0),"")</f>
        <v>0</v>
      </c>
      <c r="L6" s="217"/>
      <c r="M6" s="213">
        <f>IF(K6&lt;&gt;$K$1,K6*L6,IF($J$1=$G$2,G6*L6,IF($J$1=$H$2,H6*L6,IF($J$1=$I$2,I6*L6,IF($J$1=$J$2,J6*L6,"Выберите колонку")))))</f>
        <v>0</v>
      </c>
      <c r="N6" s="190">
        <f>IFERROR(VLOOKUP($A6,'Прайс-лист общий'!$A:K,11,0),"")</f>
        <v>40</v>
      </c>
      <c r="O6" s="191" t="str">
        <f>IFERROR(VLOOKUP($A6,'Прайс-лист общий'!$A:L,12,0),"")</f>
        <v>155*120*30</v>
      </c>
      <c r="P6" s="191">
        <f>IFERROR(VLOOKUP($A6,'Прайс-лист общий'!$A:M,13,0),"")</f>
        <v>0.36299999999999999</v>
      </c>
      <c r="Q6" s="191" t="str">
        <f>IFERROR(VLOOKUP($A6,'Прайс-лист общий'!$A:O,14,0),"")</f>
        <v>500*315*155</v>
      </c>
      <c r="R6" s="191">
        <f>IFERROR(VLOOKUP($A6,'Прайс-лист общий'!$A:O,15,0),"")</f>
        <v>14.5</v>
      </c>
    </row>
    <row r="7" spans="1:18" s="208" customFormat="1" ht="42" customHeight="1">
      <c r="A7" s="193" t="s">
        <v>1113</v>
      </c>
      <c r="B7" s="195"/>
      <c r="C7" s="187" t="str">
        <f>HYPERLINK(VLOOKUP(A7,Фото!C:D,2,0),VLOOKUP(A7,'Прайс-лист общий'!A:B,2,0))</f>
        <v>Комплект роликов для раздвижных дверей</v>
      </c>
      <c r="D7" s="188">
        <f>IFERROR(VLOOKUP($A7,'Прайс-лист общий'!A:C,3,0),"")</f>
        <v>4</v>
      </c>
      <c r="E7" s="189">
        <f>IFERROR(VLOOKUP($A7,'Прайс-лист общий'!$A:D,4,0),"")</f>
        <v>0</v>
      </c>
      <c r="F7" s="210">
        <f>IFERROR(VLOOKUP($A7,'Прайс-лист общий'!$A:E,5,0),"")</f>
        <v>1561</v>
      </c>
      <c r="G7" s="210">
        <f>IFERROR(VLOOKUP($A7,'Прайс-лист общий'!$A:F,6,0),"")</f>
        <v>943</v>
      </c>
      <c r="H7" s="210">
        <f>IFERROR(VLOOKUP($A7,'Прайс-лист общий'!$A:G,7,0),"")</f>
        <v>858</v>
      </c>
      <c r="I7" s="210">
        <f>IFERROR(VLOOKUP($A7,'Прайс-лист общий'!$A:H,8,0),"")</f>
        <v>780</v>
      </c>
      <c r="J7" s="210">
        <f>IFERROR(VLOOKUP($A7,'Прайс-лист общий'!$A:I,9,0),"")</f>
        <v>678</v>
      </c>
      <c r="K7" s="220">
        <f>IFERROR(VLOOKUP(A7,'Прайс-лист общий'!A:J,10,0),"")</f>
        <v>0</v>
      </c>
      <c r="L7" s="217"/>
      <c r="M7" s="213">
        <f>IF(K7&lt;&gt;$K$1,K7*L7,IF($J$1=$G$2,G7*L7,IF($J$1=$H$2,H7*L7,IF($J$1=$I$2,I7*L7,IF($J$1=$J$2,J7*L7,"Выберите колонку")))))</f>
        <v>0</v>
      </c>
      <c r="N7" s="190">
        <f>IFERROR(VLOOKUP($A7,'Прайс-лист общий'!$A:K,11,0),"")</f>
        <v>40</v>
      </c>
      <c r="O7" s="191" t="str">
        <f>IFERROR(VLOOKUP($A7,'Прайс-лист общий'!$A:L,12,0),"")</f>
        <v>155*120*30</v>
      </c>
      <c r="P7" s="191">
        <f>IFERROR(VLOOKUP($A7,'Прайс-лист общий'!$A:M,13,0),"")</f>
        <v>0.46</v>
      </c>
      <c r="Q7" s="191" t="str">
        <f>IFERROR(VLOOKUP($A7,'Прайс-лист общий'!$A:O,14,0),"")</f>
        <v>500*315*155</v>
      </c>
      <c r="R7" s="191">
        <f>IFERROR(VLOOKUP($A7,'Прайс-лист общий'!$A:O,15,0),"")</f>
        <v>19</v>
      </c>
    </row>
    <row r="8" spans="1:18" s="2" customFormat="1" ht="18" customHeight="1">
      <c r="A8" s="202" t="s">
        <v>1901</v>
      </c>
      <c r="B8" s="196"/>
      <c r="C8" s="233"/>
      <c r="D8" s="198"/>
      <c r="E8" s="199"/>
      <c r="F8" s="200"/>
      <c r="G8" s="200"/>
      <c r="H8" s="200"/>
      <c r="I8" s="200"/>
      <c r="J8" s="200"/>
      <c r="K8" s="200"/>
      <c r="L8" s="200"/>
      <c r="M8" s="200"/>
      <c r="N8" s="201"/>
      <c r="O8" s="196"/>
      <c r="P8" s="196"/>
      <c r="Q8" s="196"/>
      <c r="R8" s="196"/>
    </row>
    <row r="9" spans="1:18" s="208" customFormat="1" ht="21" customHeight="1">
      <c r="A9" s="192" t="s">
        <v>1973</v>
      </c>
      <c r="B9" s="194"/>
      <c r="C9" s="177" t="str">
        <f>HYPERLINK(VLOOKUP(A9,Фото!C:D,2,0),VLOOKUP(A9,'Прайс-лист общий'!A:B,2,0))</f>
        <v>Направляющая для раздвижных дверей с доводчиками, длина 2 м</v>
      </c>
      <c r="D9" s="178">
        <f>IFERROR(VLOOKUP($A9,'Прайс-лист общий'!A:C,3,0),"")</f>
        <v>4</v>
      </c>
      <c r="E9" s="179">
        <f>IFERROR(VLOOKUP($A9,'Прайс-лист общий'!$A:D,4,0),"")</f>
        <v>0</v>
      </c>
      <c r="F9" s="211">
        <f>IFERROR(VLOOKUP($A9,'Прайс-лист общий'!$A:E,5,0),"")</f>
        <v>1665</v>
      </c>
      <c r="G9" s="211">
        <f>IFERROR(VLOOKUP($A9,'Прайс-лист общий'!$A:F,6,0),"")</f>
        <v>1005</v>
      </c>
      <c r="H9" s="211">
        <f>IFERROR(VLOOKUP($A9,'Прайс-лист общий'!$A:G,7,0),"")</f>
        <v>914</v>
      </c>
      <c r="I9" s="211">
        <f>IFERROR(VLOOKUP($A9,'Прайс-лист общий'!$A:H,8,0),"")</f>
        <v>831</v>
      </c>
      <c r="J9" s="211">
        <f>IFERROR(VLOOKUP($A9,'Прайс-лист общий'!$A:I,9,0),"")</f>
        <v>722</v>
      </c>
      <c r="K9" s="221">
        <f>IFERROR(VLOOKUP(A9,'Прайс-лист общий'!A:J,10,0),"")</f>
        <v>0</v>
      </c>
      <c r="L9" s="215"/>
      <c r="M9" s="214">
        <f t="shared" ref="M9:M19" si="0">IF(K9&lt;&gt;$K$1,K9*L9,IF($J$1=$G$2,G9*L9,IF($J$1=$H$2,H9*L9,IF($J$1=$I$2,I9*L9,IF($J$1=$J$2,J9*L9,"Выберите колонку")))))</f>
        <v>0</v>
      </c>
      <c r="N9" s="180">
        <f>IFERROR(VLOOKUP($A9,'Прайс-лист общий'!$A:K,11,0),"")</f>
        <v>10</v>
      </c>
      <c r="O9" s="181">
        <f>IFERROR(VLOOKUP($A9,'Прайс-лист общий'!$A:L,12,0),"")</f>
        <v>0</v>
      </c>
      <c r="P9" s="181">
        <f>IFERROR(VLOOKUP($A9,'Прайс-лист общий'!$A:M,13,0),"")</f>
        <v>1.3</v>
      </c>
      <c r="Q9" s="181">
        <f>IFERROR(VLOOKUP($A9,'Прайс-лист общий'!$A:O,14,0),"")</f>
        <v>0</v>
      </c>
      <c r="R9" s="181">
        <f>IFERROR(VLOOKUP($A9,'Прайс-лист общий'!$A:O,15,0),"")</f>
        <v>0</v>
      </c>
    </row>
    <row r="10" spans="1:18" s="208" customFormat="1" ht="21" customHeight="1">
      <c r="A10" s="193" t="s">
        <v>1974</v>
      </c>
      <c r="B10" s="195"/>
      <c r="C10" s="187" t="str">
        <f>HYPERLINK(VLOOKUP(A10,Фото!C:D,2,0),VLOOKUP(A10,'Прайс-лист общий'!A:B,2,0))</f>
        <v>Направляющая для раздвижных дверей с доводчиками, длина 3 м</v>
      </c>
      <c r="D10" s="188">
        <f>IFERROR(VLOOKUP($A10,'Прайс-лист общий'!A:C,3,0),"")</f>
        <v>4</v>
      </c>
      <c r="E10" s="189">
        <f>IFERROR(VLOOKUP($A10,'Прайс-лист общий'!$A:D,4,0),"")</f>
        <v>0</v>
      </c>
      <c r="F10" s="210">
        <f>IFERROR(VLOOKUP($A10,'Прайс-лист общий'!$A:E,5,0),"")</f>
        <v>2486</v>
      </c>
      <c r="G10" s="210">
        <f>IFERROR(VLOOKUP($A10,'Прайс-лист общий'!$A:F,6,0),"")</f>
        <v>1502</v>
      </c>
      <c r="H10" s="210">
        <f>IFERROR(VLOOKUP($A10,'Прайс-лист общий'!$A:G,7,0),"")</f>
        <v>1365</v>
      </c>
      <c r="I10" s="210">
        <f>IFERROR(VLOOKUP($A10,'Прайс-лист общий'!$A:H,8,0),"")</f>
        <v>1241</v>
      </c>
      <c r="J10" s="210">
        <f>IFERROR(VLOOKUP($A10,'Прайс-лист общий'!$A:I,9,0),"")</f>
        <v>1080</v>
      </c>
      <c r="K10" s="220">
        <f>IFERROR(VLOOKUP(A10,'Прайс-лист общий'!A:J,10,0),"")</f>
        <v>0</v>
      </c>
      <c r="L10" s="217"/>
      <c r="M10" s="213">
        <f t="shared" si="0"/>
        <v>0</v>
      </c>
      <c r="N10" s="190">
        <f>IFERROR(VLOOKUP($A10,'Прайс-лист общий'!$A:K,11,0),"")</f>
        <v>10</v>
      </c>
      <c r="O10" s="191">
        <f>IFERROR(VLOOKUP($A10,'Прайс-лист общий'!$A:L,12,0),"")</f>
        <v>0</v>
      </c>
      <c r="P10" s="191">
        <f>IFERROR(VLOOKUP($A10,'Прайс-лист общий'!$A:M,13,0),"")</f>
        <v>1.95</v>
      </c>
      <c r="Q10" s="191">
        <f>IFERROR(VLOOKUP($A10,'Прайс-лист общий'!$A:O,14,0),"")</f>
        <v>0</v>
      </c>
      <c r="R10" s="191">
        <f>IFERROR(VLOOKUP($A10,'Прайс-лист общий'!$A:O,15,0),"")</f>
        <v>0</v>
      </c>
    </row>
    <row r="11" spans="1:18" s="208" customFormat="1" ht="21" customHeight="1">
      <c r="A11" s="192" t="s">
        <v>4962</v>
      </c>
      <c r="B11" s="194"/>
      <c r="C11" s="177" t="str">
        <f>HYPERLINK(VLOOKUP(A11,Фото!C:D,2,0),VLOOKUP(A11,'Прайс-лист общий'!A:B,2,0))</f>
        <v>Направляющая для раздвижных дверей, сталь, длина 2 м</v>
      </c>
      <c r="D11" s="178">
        <f>IFERROR(VLOOKUP($A11,'Прайс-лист общий'!A:C,3,0),"")</f>
        <v>4</v>
      </c>
      <c r="E11" s="179" t="str">
        <f>IFERROR(VLOOKUP($A11,'Прайс-лист общий'!$A:D,4,0),"")</f>
        <v>Новинка</v>
      </c>
      <c r="F11" s="211">
        <f>IFERROR(VLOOKUP($A11,'Прайс-лист общий'!$A:E,5,0),"")</f>
        <v>1042</v>
      </c>
      <c r="G11" s="211">
        <f>IFERROR(VLOOKUP($A11,'Прайс-лист общий'!$A:F,6,0),"")</f>
        <v>629</v>
      </c>
      <c r="H11" s="211">
        <f>IFERROR(VLOOKUP($A11,'Прайс-лист общий'!$A:G,7,0),"")</f>
        <v>572</v>
      </c>
      <c r="I11" s="211">
        <f>IFERROR(VLOOKUP($A11,'Прайс-лист общий'!$A:H,8,0),"")</f>
        <v>520</v>
      </c>
      <c r="J11" s="211">
        <f>IFERROR(VLOOKUP($A11,'Прайс-лист общий'!$A:I,9,0),"")</f>
        <v>452</v>
      </c>
      <c r="K11" s="221">
        <f>IFERROR(VLOOKUP(A11,'Прайс-лист общий'!A:J,10,0),"")</f>
        <v>0</v>
      </c>
      <c r="L11" s="215"/>
      <c r="M11" s="214">
        <f t="shared" ref="M11:M12" si="1">IF(K11&lt;&gt;$K$1,K11*L11,IF($J$1=$G$2,G11*L11,IF($J$1=$H$2,H11*L11,IF($J$1=$I$2,I11*L11,IF($J$1=$J$2,J11*L11,"Выберите колонку")))))</f>
        <v>0</v>
      </c>
      <c r="N11" s="180">
        <f>IFERROR(VLOOKUP($A11,'Прайс-лист общий'!$A:K,11,0),"")</f>
        <v>10</v>
      </c>
      <c r="O11" s="181">
        <f>IFERROR(VLOOKUP($A11,'Прайс-лист общий'!$A:L,12,0),"")</f>
        <v>0</v>
      </c>
      <c r="P11" s="181">
        <f>IFERROR(VLOOKUP($A11,'Прайс-лист общий'!$A:M,13,0),"")</f>
        <v>1.88</v>
      </c>
      <c r="Q11" s="181">
        <f>IFERROR(VLOOKUP($A11,'Прайс-лист общий'!$A:O,14,0),"")</f>
        <v>0</v>
      </c>
      <c r="R11" s="181">
        <f>IFERROR(VLOOKUP($A11,'Прайс-лист общий'!$A:O,15,0),"")</f>
        <v>0</v>
      </c>
    </row>
    <row r="12" spans="1:18" s="208" customFormat="1" ht="21" customHeight="1">
      <c r="A12" s="193" t="s">
        <v>4963</v>
      </c>
      <c r="B12" s="195"/>
      <c r="C12" s="187" t="str">
        <f>HYPERLINK(VLOOKUP(A12,Фото!C:D,2,0),VLOOKUP(A12,'Прайс-лист общий'!A:B,2,0))</f>
        <v>Направляющая для раздвижных дверей, сталь, длина 3 м</v>
      </c>
      <c r="D12" s="188">
        <f>IFERROR(VLOOKUP($A12,'Прайс-лист общий'!A:C,3,0),"")</f>
        <v>4</v>
      </c>
      <c r="E12" s="189" t="str">
        <f>IFERROR(VLOOKUP($A12,'Прайс-лист общий'!$A:D,4,0),"")</f>
        <v>Новинка</v>
      </c>
      <c r="F12" s="210">
        <f>IFERROR(VLOOKUP($A12,'Прайс-лист общий'!$A:E,5,0),"")</f>
        <v>1563</v>
      </c>
      <c r="G12" s="210">
        <f>IFERROR(VLOOKUP($A12,'Прайс-лист общий'!$A:F,6,0),"")</f>
        <v>944</v>
      </c>
      <c r="H12" s="210">
        <f>IFERROR(VLOOKUP($A12,'Прайс-лист общий'!$A:G,7,0),"")</f>
        <v>858</v>
      </c>
      <c r="I12" s="210">
        <f>IFERROR(VLOOKUP($A12,'Прайс-лист общий'!$A:H,8,0),"")</f>
        <v>780</v>
      </c>
      <c r="J12" s="210">
        <f>IFERROR(VLOOKUP($A12,'Прайс-лист общий'!$A:I,9,0),"")</f>
        <v>678</v>
      </c>
      <c r="K12" s="220">
        <f>IFERROR(VLOOKUP(A12,'Прайс-лист общий'!A:J,10,0),"")</f>
        <v>0</v>
      </c>
      <c r="L12" s="217"/>
      <c r="M12" s="213">
        <f t="shared" si="1"/>
        <v>0</v>
      </c>
      <c r="N12" s="190">
        <f>IFERROR(VLOOKUP($A12,'Прайс-лист общий'!$A:K,11,0),"")</f>
        <v>10</v>
      </c>
      <c r="O12" s="191">
        <f>IFERROR(VLOOKUP($A12,'Прайс-лист общий'!$A:L,12,0),"")</f>
        <v>0</v>
      </c>
      <c r="P12" s="191">
        <f>IFERROR(VLOOKUP($A12,'Прайс-лист общий'!$A:M,13,0),"")</f>
        <v>2.83</v>
      </c>
      <c r="Q12" s="191">
        <f>IFERROR(VLOOKUP($A12,'Прайс-лист общий'!$A:O,14,0),"")</f>
        <v>0</v>
      </c>
      <c r="R12" s="191">
        <f>IFERROR(VLOOKUP($A12,'Прайс-лист общий'!$A:O,15,0),"")</f>
        <v>0</v>
      </c>
    </row>
    <row r="13" spans="1:18" s="208" customFormat="1" ht="21" customHeight="1">
      <c r="A13" s="192" t="s">
        <v>1115</v>
      </c>
      <c r="B13" s="194"/>
      <c r="C13" s="177" t="str">
        <f>HYPERLINK(VLOOKUP(A13,Фото!C:D,2,0),VLOOKUP(A13,'Прайс-лист общий'!A:B,2,0))</f>
        <v>Направляющая для раздвижных дверей, длина 2 м.</v>
      </c>
      <c r="D13" s="178">
        <f>IFERROR(VLOOKUP($A13,'Прайс-лист общий'!A:C,3,0),"")</f>
        <v>4</v>
      </c>
      <c r="E13" s="179">
        <f>IFERROR(VLOOKUP($A13,'Прайс-лист общий'!$A:D,4,0),"")</f>
        <v>0</v>
      </c>
      <c r="F13" s="211">
        <f>IFERROR(VLOOKUP($A13,'Прайс-лист общий'!$A:E,5,0),"")</f>
        <v>1301</v>
      </c>
      <c r="G13" s="211">
        <f>IFERROR(VLOOKUP($A13,'Прайс-лист общий'!$A:F,6,0),"")</f>
        <v>786</v>
      </c>
      <c r="H13" s="211">
        <f>IFERROR(VLOOKUP($A13,'Прайс-лист общий'!$A:G,7,0),"")</f>
        <v>715</v>
      </c>
      <c r="I13" s="211">
        <f>IFERROR(VLOOKUP($A13,'Прайс-лист общий'!$A:H,8,0),"")</f>
        <v>650</v>
      </c>
      <c r="J13" s="211">
        <f>IFERROR(VLOOKUP($A13,'Прайс-лист общий'!$A:I,9,0),"")</f>
        <v>565</v>
      </c>
      <c r="K13" s="221">
        <f>IFERROR(VLOOKUP(A13,'Прайс-лист общий'!A:J,10,0),"")</f>
        <v>0</v>
      </c>
      <c r="L13" s="215"/>
      <c r="M13" s="214">
        <f t="shared" si="0"/>
        <v>0</v>
      </c>
      <c r="N13" s="180">
        <f>IFERROR(VLOOKUP($A13,'Прайс-лист общий'!$A:K,11,0),"")</f>
        <v>10</v>
      </c>
      <c r="O13" s="181">
        <f>IFERROR(VLOOKUP($A13,'Прайс-лист общий'!$A:L,12,0),"")</f>
        <v>0</v>
      </c>
      <c r="P13" s="181">
        <f>IFERROR(VLOOKUP($A13,'Прайс-лист общий'!$A:M,13,0),"")</f>
        <v>1</v>
      </c>
      <c r="Q13" s="181">
        <f>IFERROR(VLOOKUP($A13,'Прайс-лист общий'!$A:O,14,0),"")</f>
        <v>0</v>
      </c>
      <c r="R13" s="181">
        <f>IFERROR(VLOOKUP($A13,'Прайс-лист общий'!$A:O,15,0),"")</f>
        <v>0</v>
      </c>
    </row>
    <row r="14" spans="1:18" s="208" customFormat="1" ht="21" customHeight="1">
      <c r="A14" s="193" t="s">
        <v>1116</v>
      </c>
      <c r="B14" s="195"/>
      <c r="C14" s="187" t="str">
        <f>HYPERLINK(VLOOKUP(A14,Фото!C:D,2,0),VLOOKUP(A14,'Прайс-лист общий'!A:B,2,0))</f>
        <v>Направляющая для раздвижных дверей, длина 3 м.</v>
      </c>
      <c r="D14" s="188">
        <f>IFERROR(VLOOKUP($A14,'Прайс-лист общий'!A:C,3,0),"")</f>
        <v>4</v>
      </c>
      <c r="E14" s="189">
        <f>IFERROR(VLOOKUP($A14,'Прайс-лист общий'!$A:D,4,0),"")</f>
        <v>0</v>
      </c>
      <c r="F14" s="210">
        <f>IFERROR(VLOOKUP($A14,'Прайс-лист общий'!$A:E,5,0),"")</f>
        <v>1951</v>
      </c>
      <c r="G14" s="210">
        <f>IFERROR(VLOOKUP($A14,'Прайс-лист общий'!$A:F,6,0),"")</f>
        <v>1178</v>
      </c>
      <c r="H14" s="210">
        <f>IFERROR(VLOOKUP($A14,'Прайс-лист общий'!$A:G,7,0),"")</f>
        <v>1072</v>
      </c>
      <c r="I14" s="210">
        <f>IFERROR(VLOOKUP($A14,'Прайс-лист общий'!$A:H,8,0),"")</f>
        <v>974</v>
      </c>
      <c r="J14" s="210">
        <f>IFERROR(VLOOKUP($A14,'Прайс-лист общий'!$A:I,9,0),"")</f>
        <v>847</v>
      </c>
      <c r="K14" s="220">
        <f>IFERROR(VLOOKUP(A14,'Прайс-лист общий'!A:J,10,0),"")</f>
        <v>0</v>
      </c>
      <c r="L14" s="217"/>
      <c r="M14" s="213">
        <f t="shared" si="0"/>
        <v>0</v>
      </c>
      <c r="N14" s="190">
        <f>IFERROR(VLOOKUP($A14,'Прайс-лист общий'!$A:K,11,0),"")</f>
        <v>10</v>
      </c>
      <c r="O14" s="191">
        <f>IFERROR(VLOOKUP($A14,'Прайс-лист общий'!$A:L,12,0),"")</f>
        <v>0</v>
      </c>
      <c r="P14" s="191">
        <f>IFERROR(VLOOKUP($A14,'Прайс-лист общий'!$A:M,13,0),"")</f>
        <v>1.48</v>
      </c>
      <c r="Q14" s="191">
        <f>IFERROR(VLOOKUP($A14,'Прайс-лист общий'!$A:O,14,0),"")</f>
        <v>0</v>
      </c>
      <c r="R14" s="191">
        <f>IFERROR(VLOOKUP($A14,'Прайс-лист общий'!$A:O,15,0),"")</f>
        <v>0</v>
      </c>
    </row>
    <row r="15" spans="1:18" s="208" customFormat="1" ht="21" customHeight="1">
      <c r="A15" s="192" t="s">
        <v>1117</v>
      </c>
      <c r="B15" s="194"/>
      <c r="C15" s="177" t="str">
        <f>HYPERLINK(VLOOKUP(A15,Фото!C:D,2,0),VLOOKUP(A15,'Прайс-лист общий'!A:B,2,0))</f>
        <v>Направляющая НИЖНЯЯ для раздвижных дверей, длина 1 м.</v>
      </c>
      <c r="D15" s="178">
        <f>IFERROR(VLOOKUP($A15,'Прайс-лист общий'!A:C,3,0),"")</f>
        <v>3</v>
      </c>
      <c r="E15" s="179">
        <f>IFERROR(VLOOKUP($A15,'Прайс-лист общий'!$A:D,4,0),"")</f>
        <v>0</v>
      </c>
      <c r="F15" s="211">
        <f>IFERROR(VLOOKUP($A15,'Прайс-лист общий'!$A:E,5,0),"")</f>
        <v>364</v>
      </c>
      <c r="G15" s="211">
        <f>IFERROR(VLOOKUP($A15,'Прайс-лист общий'!$A:F,6,0),"")</f>
        <v>220</v>
      </c>
      <c r="H15" s="211">
        <f>IFERROR(VLOOKUP($A15,'Прайс-лист общий'!$A:G,7,0),"")</f>
        <v>199</v>
      </c>
      <c r="I15" s="211">
        <f>IFERROR(VLOOKUP($A15,'Прайс-лист общий'!$A:H,8,0),"")</f>
        <v>181</v>
      </c>
      <c r="J15" s="211">
        <f>IFERROR(VLOOKUP($A15,'Прайс-лист общий'!$A:I,9,0),"")</f>
        <v>158</v>
      </c>
      <c r="K15" s="221">
        <f>IFERROR(VLOOKUP(A15,'Прайс-лист общий'!A:J,10,0),"")</f>
        <v>0</v>
      </c>
      <c r="L15" s="215"/>
      <c r="M15" s="214">
        <f t="shared" si="0"/>
        <v>0</v>
      </c>
      <c r="N15" s="180">
        <f>IFERROR(VLOOKUP($A15,'Прайс-лист общий'!$A:K,11,0),"")</f>
        <v>10</v>
      </c>
      <c r="O15" s="181">
        <f>IFERROR(VLOOKUP($A15,'Прайс-лист общий'!$A:L,12,0),"")</f>
        <v>0</v>
      </c>
      <c r="P15" s="181">
        <f>IFERROR(VLOOKUP($A15,'Прайс-лист общий'!$A:M,13,0),"")</f>
        <v>0.18</v>
      </c>
      <c r="Q15" s="181">
        <f>IFERROR(VLOOKUP($A15,'Прайс-лист общий'!$A:O,14,0),"")</f>
        <v>0</v>
      </c>
      <c r="R15" s="181">
        <f>IFERROR(VLOOKUP($A15,'Прайс-лист общий'!$A:O,15,0),"")</f>
        <v>0</v>
      </c>
    </row>
    <row r="16" spans="1:18" s="208" customFormat="1" ht="21" customHeight="1">
      <c r="A16" s="193" t="s">
        <v>1118</v>
      </c>
      <c r="B16" s="195"/>
      <c r="C16" s="187" t="str">
        <f>HYPERLINK(VLOOKUP(A16,Фото!C:D,2,0),VLOOKUP(A16,'Прайс-лист общий'!A:B,2,0))</f>
        <v>Направляющая НИЖНЯЯ для раздвижных дверей, длина 2 м.</v>
      </c>
      <c r="D16" s="188">
        <f>IFERROR(VLOOKUP($A16,'Прайс-лист общий'!A:C,3,0),"")</f>
        <v>3</v>
      </c>
      <c r="E16" s="189">
        <f>IFERROR(VLOOKUP($A16,'Прайс-лист общий'!$A:D,4,0),"")</f>
        <v>0</v>
      </c>
      <c r="F16" s="210">
        <f>IFERROR(VLOOKUP($A16,'Прайс-лист общий'!$A:E,5,0),"")</f>
        <v>717</v>
      </c>
      <c r="G16" s="210">
        <f>IFERROR(VLOOKUP($A16,'Прайс-лист общий'!$A:F,6,0),"")</f>
        <v>433</v>
      </c>
      <c r="H16" s="210">
        <f>IFERROR(VLOOKUP($A16,'Прайс-лист общий'!$A:G,7,0),"")</f>
        <v>393</v>
      </c>
      <c r="I16" s="210">
        <f>IFERROR(VLOOKUP($A16,'Прайс-лист общий'!$A:H,8,0),"")</f>
        <v>358</v>
      </c>
      <c r="J16" s="210">
        <f>IFERROR(VLOOKUP($A16,'Прайс-лист общий'!$A:I,9,0),"")</f>
        <v>311</v>
      </c>
      <c r="K16" s="220">
        <f>IFERROR(VLOOKUP(A16,'Прайс-лист общий'!A:J,10,0),"")</f>
        <v>0</v>
      </c>
      <c r="L16" s="217"/>
      <c r="M16" s="213">
        <f t="shared" si="0"/>
        <v>0</v>
      </c>
      <c r="N16" s="190">
        <f>IFERROR(VLOOKUP($A16,'Прайс-лист общий'!$A:K,11,0),"")</f>
        <v>10</v>
      </c>
      <c r="O16" s="191">
        <f>IFERROR(VLOOKUP($A16,'Прайс-лист общий'!$A:L,12,0),"")</f>
        <v>0</v>
      </c>
      <c r="P16" s="191">
        <f>IFERROR(VLOOKUP($A16,'Прайс-лист общий'!$A:M,13,0),"")</f>
        <v>0.36</v>
      </c>
      <c r="Q16" s="191">
        <f>IFERROR(VLOOKUP($A16,'Прайс-лист общий'!$A:O,14,0),"")</f>
        <v>0</v>
      </c>
      <c r="R16" s="191">
        <f>IFERROR(VLOOKUP($A16,'Прайс-лист общий'!$A:O,15,0),"")</f>
        <v>0</v>
      </c>
    </row>
    <row r="17" spans="1:18" s="208" customFormat="1" ht="21" customHeight="1">
      <c r="A17" s="192" t="s">
        <v>4878</v>
      </c>
      <c r="B17" s="194"/>
      <c r="C17" s="177" t="str">
        <f>HYPERLINK(VLOOKUP(A17,Фото!C:D,2,0),VLOOKUP(A17,'Прайс-лист общий'!A:B,2,0))</f>
        <v>Направляющая НИЖНЯЯ для раздвижных дверей "П"-образная, длина 1 м.</v>
      </c>
      <c r="D17" s="178">
        <f>IFERROR(VLOOKUP($A17,'Прайс-лист общий'!A:C,3,0),"")</f>
        <v>4</v>
      </c>
      <c r="E17" s="179">
        <f>IFERROR(VLOOKUP($A17,'Прайс-лист общий'!$A:D,4,0),"")</f>
        <v>0</v>
      </c>
      <c r="F17" s="211">
        <f>IFERROR(VLOOKUP($A17,'Прайс-лист общий'!$A:E,5,0),"")</f>
        <v>190</v>
      </c>
      <c r="G17" s="211">
        <f>IFERROR(VLOOKUP($A17,'Прайс-лист общий'!$A:F,6,0),"")</f>
        <v>115</v>
      </c>
      <c r="H17" s="211">
        <f>IFERROR(VLOOKUP($A17,'Прайс-лист общий'!$A:G,7,0),"")</f>
        <v>105</v>
      </c>
      <c r="I17" s="211">
        <f>IFERROR(VLOOKUP($A17,'Прайс-лист общий'!$A:H,8,0),"")</f>
        <v>95</v>
      </c>
      <c r="J17" s="211">
        <f>IFERROR(VLOOKUP($A17,'Прайс-лист общий'!$A:I,9,0),"")</f>
        <v>82</v>
      </c>
      <c r="K17" s="221">
        <f>IFERROR(VLOOKUP(A17,'Прайс-лист общий'!A:J,10,0),"")</f>
        <v>0</v>
      </c>
      <c r="L17" s="215"/>
      <c r="M17" s="214">
        <f t="shared" ref="M17" si="2">IF(K17&lt;&gt;$K$1,K17*L17,IF($J$1=$G$2,G17*L17,IF($J$1=$H$2,H17*L17,IF($J$1=$I$2,I17*L17,IF($J$1=$J$2,J17*L17,"Выберите колонку")))))</f>
        <v>0</v>
      </c>
      <c r="N17" s="180">
        <f>IFERROR(VLOOKUP($A17,'Прайс-лист общий'!$A:K,11,0),"")</f>
        <v>10</v>
      </c>
      <c r="O17" s="181">
        <f>IFERROR(VLOOKUP($A17,'Прайс-лист общий'!$A:L,12,0),"")</f>
        <v>0</v>
      </c>
      <c r="P17" s="181">
        <f>IFERROR(VLOOKUP($A17,'Прайс-лист общий'!$A:M,13,0),"")</f>
        <v>0.15</v>
      </c>
      <c r="Q17" s="181">
        <f>IFERROR(VLOOKUP($A17,'Прайс-лист общий'!$A:O,14,0),"")</f>
        <v>0</v>
      </c>
      <c r="R17" s="181">
        <f>IFERROR(VLOOKUP($A17,'Прайс-лист общий'!$A:O,15,0),"")</f>
        <v>0</v>
      </c>
    </row>
    <row r="18" spans="1:18" s="208" customFormat="1" ht="21" customHeight="1">
      <c r="A18" s="193" t="s">
        <v>1119</v>
      </c>
      <c r="B18" s="195"/>
      <c r="C18" s="187" t="str">
        <f>HYPERLINK(VLOOKUP(A18,Фото!C:D,2,0),VLOOKUP(A18,'Прайс-лист общий'!A:B,2,0))</f>
        <v>Направляющая НИЖНЯЯ для раздвижных дверей "П"-образная, длина 2 м.</v>
      </c>
      <c r="D18" s="188">
        <f>IFERROR(VLOOKUP($A18,'Прайс-лист общий'!A:C,3,0),"")</f>
        <v>4</v>
      </c>
      <c r="E18" s="189">
        <f>IFERROR(VLOOKUP($A18,'Прайс-лист общий'!$A:D,4,0),"")</f>
        <v>0</v>
      </c>
      <c r="F18" s="210">
        <f>IFERROR(VLOOKUP($A18,'Прайс-лист общий'!$A:E,5,0),"")</f>
        <v>380</v>
      </c>
      <c r="G18" s="210">
        <f>IFERROR(VLOOKUP($A18,'Прайс-лист общий'!$A:F,6,0),"")</f>
        <v>230</v>
      </c>
      <c r="H18" s="210">
        <f>IFERROR(VLOOKUP($A18,'Прайс-лист общий'!$A:G,7,0),"")</f>
        <v>208</v>
      </c>
      <c r="I18" s="210">
        <f>IFERROR(VLOOKUP($A18,'Прайс-лист общий'!$A:H,8,0),"")</f>
        <v>189</v>
      </c>
      <c r="J18" s="210">
        <f>IFERROR(VLOOKUP($A18,'Прайс-лист общий'!$A:I,9,0),"")</f>
        <v>165</v>
      </c>
      <c r="K18" s="220">
        <f>IFERROR(VLOOKUP(A18,'Прайс-лист общий'!A:J,10,0),"")</f>
        <v>0</v>
      </c>
      <c r="L18" s="217"/>
      <c r="M18" s="213">
        <f t="shared" si="0"/>
        <v>0</v>
      </c>
      <c r="N18" s="190">
        <f>IFERROR(VLOOKUP($A18,'Прайс-лист общий'!$A:K,11,0),"")</f>
        <v>10</v>
      </c>
      <c r="O18" s="191">
        <f>IFERROR(VLOOKUP($A18,'Прайс-лист общий'!$A:L,12,0),"")</f>
        <v>0</v>
      </c>
      <c r="P18" s="191">
        <f>IFERROR(VLOOKUP($A18,'Прайс-лист общий'!$A:M,13,0),"")</f>
        <v>0.3</v>
      </c>
      <c r="Q18" s="191">
        <f>IFERROR(VLOOKUP($A18,'Прайс-лист общий'!$A:O,14,0),"")</f>
        <v>0</v>
      </c>
      <c r="R18" s="191">
        <f>IFERROR(VLOOKUP($A18,'Прайс-лист общий'!$A:O,15,0),"")</f>
        <v>0</v>
      </c>
    </row>
    <row r="19" spans="1:18" s="208" customFormat="1" ht="42" customHeight="1">
      <c r="A19" s="193" t="s">
        <v>1120</v>
      </c>
      <c r="B19" s="195"/>
      <c r="C19" s="187" t="str">
        <f>HYPERLINK(VLOOKUP(A19,Фото!C:D,2,0),VLOOKUP(A19,'Прайс-лист общий'!A:B,2,0))</f>
        <v>Кронштейн для верхней направляющей Н-3</v>
      </c>
      <c r="D19" s="188">
        <f>IFERROR(VLOOKUP($A19,'Прайс-лист общий'!A:C,3,0),"")</f>
        <v>4</v>
      </c>
      <c r="E19" s="189">
        <f>IFERROR(VLOOKUP($A19,'Прайс-лист общий'!$A:D,4,0),"")</f>
        <v>0</v>
      </c>
      <c r="F19" s="210">
        <f>IFERROR(VLOOKUP($A19,'Прайс-лист общий'!$A:E,5,0),"")</f>
        <v>66</v>
      </c>
      <c r="G19" s="210">
        <f>IFERROR(VLOOKUP($A19,'Прайс-лист общий'!$A:F,6,0),"")</f>
        <v>40</v>
      </c>
      <c r="H19" s="210">
        <f>IFERROR(VLOOKUP($A19,'Прайс-лист общий'!$A:G,7,0),"")</f>
        <v>36</v>
      </c>
      <c r="I19" s="210">
        <f>IFERROR(VLOOKUP($A19,'Прайс-лист общий'!$A:H,8,0),"")</f>
        <v>33</v>
      </c>
      <c r="J19" s="210">
        <f>IFERROR(VLOOKUP($A19,'Прайс-лист общий'!$A:I,9,0),"")</f>
        <v>28</v>
      </c>
      <c r="K19" s="220">
        <f>IFERROR(VLOOKUP(A19,'Прайс-лист общий'!A:J,10,0),"")</f>
        <v>0</v>
      </c>
      <c r="L19" s="217"/>
      <c r="M19" s="213">
        <f t="shared" si="0"/>
        <v>0</v>
      </c>
      <c r="N19" s="190">
        <f>IFERROR(VLOOKUP($A19,'Прайс-лист общий'!$A:K,11,0),"")</f>
        <v>20</v>
      </c>
      <c r="O19" s="191">
        <f>IFERROR(VLOOKUP($A19,'Прайс-лист общий'!$A:L,12,0),"")</f>
        <v>0</v>
      </c>
      <c r="P19" s="191">
        <f>IFERROR(VLOOKUP($A19,'Прайс-лист общий'!$A:M,13,0),"")</f>
        <v>1.7999999999999999E-2</v>
      </c>
      <c r="Q19" s="191">
        <f>IFERROR(VLOOKUP($A19,'Прайс-лист общий'!$A:O,14,0),"")</f>
        <v>0</v>
      </c>
      <c r="R19" s="191">
        <f>IFERROR(VLOOKUP($A19,'Прайс-лист общий'!$A:O,15,0),"")</f>
        <v>0</v>
      </c>
    </row>
    <row r="20" spans="1:18" s="2" customFormat="1" ht="18" customHeight="1">
      <c r="A20" s="202" t="s">
        <v>79</v>
      </c>
      <c r="B20" s="196"/>
      <c r="C20" s="233"/>
      <c r="D20" s="198"/>
      <c r="E20" s="199"/>
      <c r="F20" s="200"/>
      <c r="G20" s="200"/>
      <c r="H20" s="200"/>
      <c r="I20" s="200"/>
      <c r="J20" s="200"/>
      <c r="K20" s="200"/>
      <c r="L20" s="200"/>
      <c r="M20" s="200"/>
      <c r="N20" s="201"/>
      <c r="O20" s="196"/>
      <c r="P20" s="196"/>
      <c r="Q20" s="196"/>
      <c r="R20" s="196"/>
    </row>
    <row r="21" spans="1:18" s="208" customFormat="1" ht="21" customHeight="1">
      <c r="A21" s="192" t="s">
        <v>3121</v>
      </c>
      <c r="B21" s="194"/>
      <c r="C21" s="177" t="str">
        <f>HYPERLINK(VLOOKUP(A21,Фото!C:D,2,0),VLOOKUP(A21,'Прайс-лист общий'!A:B,2,0))</f>
        <v>Ручки для раздвижных дверей РЕНЦ, никель матовый</v>
      </c>
      <c r="D21" s="178">
        <f>IFERROR(VLOOKUP($A21,'Прайс-лист общий'!A:C,3,0),"")</f>
        <v>4</v>
      </c>
      <c r="E21" s="179">
        <f>IFERROR(VLOOKUP($A21,'Прайс-лист общий'!$A:D,4,0),"")</f>
        <v>0</v>
      </c>
      <c r="F21" s="211">
        <f>IFERROR(VLOOKUP($A21,'Прайс-лист общий'!$A:E,5,0),"")</f>
        <v>534</v>
      </c>
      <c r="G21" s="211">
        <f>IFERROR(VLOOKUP($A21,'Прайс-лист общий'!$A:F,6,0),"")</f>
        <v>323</v>
      </c>
      <c r="H21" s="211">
        <f>IFERROR(VLOOKUP($A21,'Прайс-лист общий'!$A:G,7,0),"")</f>
        <v>294</v>
      </c>
      <c r="I21" s="211">
        <f>IFERROR(VLOOKUP($A21,'Прайс-лист общий'!$A:H,8,0),"")</f>
        <v>267</v>
      </c>
      <c r="J21" s="211">
        <f>IFERROR(VLOOKUP($A21,'Прайс-лист общий'!$A:I,9,0),"")</f>
        <v>233</v>
      </c>
      <c r="K21" s="221">
        <f>IFERROR(VLOOKUP(A21,'Прайс-лист общий'!A:J,10,0),"")</f>
        <v>112</v>
      </c>
      <c r="L21" s="215"/>
      <c r="M21" s="214">
        <f t="shared" ref="M21:M42" si="3">IF(K21&lt;&gt;$K$1,K21*L21,IF($J$1=$G$2,G21*L21,IF($J$1=$H$2,H21*L21,IF($J$1=$I$2,I21*L21,IF($J$1=$J$2,J21*L21,"Выберите колонку")))))</f>
        <v>0</v>
      </c>
      <c r="N21" s="180">
        <f>IFERROR(VLOOKUP($A21,'Прайс-лист общий'!$A:K,11,0),"")</f>
        <v>200</v>
      </c>
      <c r="O21" s="181" t="str">
        <f>IFERROR(VLOOKUP($A21,'Прайс-лист общий'!$A:L,12,0),"")</f>
        <v>60*60*25</v>
      </c>
      <c r="P21" s="181">
        <f>IFERROR(VLOOKUP($A21,'Прайс-лист общий'!$A:M,13,0),"")</f>
        <v>0.08</v>
      </c>
      <c r="Q21" s="181" t="str">
        <f>IFERROR(VLOOKUP($A21,'Прайс-лист общий'!$A:O,14,0),"")</f>
        <v>345*275*300</v>
      </c>
      <c r="R21" s="181">
        <f>IFERROR(VLOOKUP($A21,'Прайс-лист общий'!$A:O,15,0),"")</f>
        <v>14.8</v>
      </c>
    </row>
    <row r="22" spans="1:18" s="208" customFormat="1" ht="21" customHeight="1">
      <c r="A22" s="193" t="s">
        <v>3123</v>
      </c>
      <c r="B22" s="195"/>
      <c r="C22" s="187" t="str">
        <f>HYPERLINK(VLOOKUP(A22,Фото!C:D,2,0),VLOOKUP(A22,'Прайс-лист общий'!A:B,2,0))</f>
        <v>Ручки для раздвижных дверей РЕНЦ, белый</v>
      </c>
      <c r="D22" s="188">
        <f>IFERROR(VLOOKUP($A22,'Прайс-лист общий'!A:C,3,0),"")</f>
        <v>4</v>
      </c>
      <c r="E22" s="189">
        <f>IFERROR(VLOOKUP($A22,'Прайс-лист общий'!$A:D,4,0),"")</f>
        <v>0</v>
      </c>
      <c r="F22" s="210">
        <f>IFERROR(VLOOKUP($A22,'Прайс-лист общий'!$A:E,5,0),"")</f>
        <v>534</v>
      </c>
      <c r="G22" s="210">
        <f>IFERROR(VLOOKUP($A22,'Прайс-лист общий'!$A:F,6,0),"")</f>
        <v>323</v>
      </c>
      <c r="H22" s="210">
        <f>IFERROR(VLOOKUP($A22,'Прайс-лист общий'!$A:G,7,0),"")</f>
        <v>294</v>
      </c>
      <c r="I22" s="210">
        <f>IFERROR(VLOOKUP($A22,'Прайс-лист общий'!$A:H,8,0),"")</f>
        <v>267</v>
      </c>
      <c r="J22" s="210">
        <f>IFERROR(VLOOKUP($A22,'Прайс-лист общий'!$A:I,9,0),"")</f>
        <v>233</v>
      </c>
      <c r="K22" s="220">
        <f>IFERROR(VLOOKUP(A22,'Прайс-лист общий'!A:J,10,0),"")</f>
        <v>112</v>
      </c>
      <c r="L22" s="217"/>
      <c r="M22" s="213">
        <f t="shared" si="3"/>
        <v>0</v>
      </c>
      <c r="N22" s="190">
        <f>IFERROR(VLOOKUP($A22,'Прайс-лист общий'!$A:K,11,0),"")</f>
        <v>200</v>
      </c>
      <c r="O22" s="191" t="str">
        <f>IFERROR(VLOOKUP($A22,'Прайс-лист общий'!$A:L,12,0),"")</f>
        <v>60*60*25</v>
      </c>
      <c r="P22" s="191">
        <f>IFERROR(VLOOKUP($A22,'Прайс-лист общий'!$A:M,13,0),"")</f>
        <v>0.08</v>
      </c>
      <c r="Q22" s="191" t="str">
        <f>IFERROR(VLOOKUP($A22,'Прайс-лист общий'!$A:O,14,0),"")</f>
        <v>345*225*350</v>
      </c>
      <c r="R22" s="191">
        <f>IFERROR(VLOOKUP($A22,'Прайс-лист общий'!$A:O,15,0),"")</f>
        <v>14.8</v>
      </c>
    </row>
    <row r="23" spans="1:18" s="208" customFormat="1" ht="15" customHeight="1">
      <c r="A23" s="223" t="s">
        <v>3128</v>
      </c>
      <c r="B23" s="206"/>
      <c r="C23" s="224" t="str">
        <f>HYPERLINK(VLOOKUP(A23,Фото!C:D,2,0),VLOOKUP(A23,'Прайс-лист общий'!A:B,2,0))</f>
        <v>Ручки для раздвижных дверей РЕНЦ, никель матовый</v>
      </c>
      <c r="D23" s="225">
        <f>IFERROR(VLOOKUP($A23,'Прайс-лист общий'!A:C,3,0),"")</f>
        <v>4</v>
      </c>
      <c r="E23" s="226">
        <f>IFERROR(VLOOKUP($A23,'Прайс-лист общий'!$A:D,4,0),"")</f>
        <v>0</v>
      </c>
      <c r="F23" s="227">
        <f>IFERROR(VLOOKUP($A23,'Прайс-лист общий'!$A:E,5,0),"")</f>
        <v>630</v>
      </c>
      <c r="G23" s="227">
        <f>IFERROR(VLOOKUP($A23,'Прайс-лист общий'!$A:F,6,0),"")</f>
        <v>380</v>
      </c>
      <c r="H23" s="227">
        <f>IFERROR(VLOOKUP($A23,'Прайс-лист общий'!$A:G,7,0),"")</f>
        <v>346</v>
      </c>
      <c r="I23" s="227">
        <f>IFERROR(VLOOKUP($A23,'Прайс-лист общий'!$A:H,8,0),"")</f>
        <v>314</v>
      </c>
      <c r="J23" s="227">
        <f>IFERROR(VLOOKUP($A23,'Прайс-лист общий'!$A:I,9,0),"")</f>
        <v>273</v>
      </c>
      <c r="K23" s="228">
        <f>IFERROR(VLOOKUP(A23,'Прайс-лист общий'!A:J,10,0),"")</f>
        <v>112</v>
      </c>
      <c r="L23" s="229"/>
      <c r="M23" s="230">
        <f t="shared" si="3"/>
        <v>0</v>
      </c>
      <c r="N23" s="231">
        <f>IFERROR(VLOOKUP($A23,'Прайс-лист общий'!$A:K,11,0),"")</f>
        <v>200</v>
      </c>
      <c r="O23" s="232" t="str">
        <f>IFERROR(VLOOKUP($A23,'Прайс-лист общий'!$A:L,12,0),"")</f>
        <v>60*60*25</v>
      </c>
      <c r="P23" s="232">
        <f>IFERROR(VLOOKUP($A23,'Прайс-лист общий'!$A:M,13,0),"")</f>
        <v>0.08</v>
      </c>
      <c r="Q23" s="232" t="str">
        <f>IFERROR(VLOOKUP($A23,'Прайс-лист общий'!$A:O,14,0),"")</f>
        <v>345*225*350</v>
      </c>
      <c r="R23" s="232">
        <f>IFERROR(VLOOKUP($A23,'Прайс-лист общий'!$A:O,15,0),"")</f>
        <v>16</v>
      </c>
    </row>
    <row r="24" spans="1:18" s="208" customFormat="1" ht="15" customHeight="1">
      <c r="A24" s="223" t="s">
        <v>3129</v>
      </c>
      <c r="B24" s="206"/>
      <c r="C24" s="224" t="str">
        <f>HYPERLINK(VLOOKUP(A24,Фото!C:D,2,0),VLOOKUP(A24,'Прайс-лист общий'!A:B,2,0))</f>
        <v>Ручки для раздвижных дверей РЕНЦ, черный</v>
      </c>
      <c r="D24" s="225">
        <f>IFERROR(VLOOKUP($A24,'Прайс-лист общий'!A:C,3,0),"")</f>
        <v>4</v>
      </c>
      <c r="E24" s="226">
        <f>IFERROR(VLOOKUP($A24,'Прайс-лист общий'!$A:D,4,0),"")</f>
        <v>0</v>
      </c>
      <c r="F24" s="227">
        <f>IFERROR(VLOOKUP($A24,'Прайс-лист общий'!$A:E,5,0),"")</f>
        <v>630</v>
      </c>
      <c r="G24" s="227">
        <f>IFERROR(VLOOKUP($A24,'Прайс-лист общий'!$A:F,6,0),"")</f>
        <v>380</v>
      </c>
      <c r="H24" s="227">
        <f>IFERROR(VLOOKUP($A24,'Прайс-лист общий'!$A:G,7,0),"")</f>
        <v>346</v>
      </c>
      <c r="I24" s="227">
        <f>IFERROR(VLOOKUP($A24,'Прайс-лист общий'!$A:H,8,0),"")</f>
        <v>314</v>
      </c>
      <c r="J24" s="227">
        <f>IFERROR(VLOOKUP($A24,'Прайс-лист общий'!$A:I,9,0),"")</f>
        <v>273</v>
      </c>
      <c r="K24" s="228">
        <f>IFERROR(VLOOKUP(A24,'Прайс-лист общий'!A:J,10,0),"")</f>
        <v>112</v>
      </c>
      <c r="L24" s="229"/>
      <c r="M24" s="230">
        <f t="shared" si="3"/>
        <v>0</v>
      </c>
      <c r="N24" s="231">
        <f>IFERROR(VLOOKUP($A24,'Прайс-лист общий'!$A:K,11,0),"")</f>
        <v>200</v>
      </c>
      <c r="O24" s="232" t="str">
        <f>IFERROR(VLOOKUP($A24,'Прайс-лист общий'!$A:L,12,0),"")</f>
        <v>60*60*25</v>
      </c>
      <c r="P24" s="232">
        <f>IFERROR(VLOOKUP($A24,'Прайс-лист общий'!$A:M,13,0),"")</f>
        <v>0.08</v>
      </c>
      <c r="Q24" s="232" t="str">
        <f>IFERROR(VLOOKUP($A24,'Прайс-лист общий'!$A:O,14,0),"")</f>
        <v>345*225*350</v>
      </c>
      <c r="R24" s="232">
        <f>IFERROR(VLOOKUP($A24,'Прайс-лист общий'!$A:O,15,0),"")</f>
        <v>16</v>
      </c>
    </row>
    <row r="25" spans="1:18" s="208" customFormat="1" ht="15" customHeight="1">
      <c r="A25" s="223" t="s">
        <v>3130</v>
      </c>
      <c r="B25" s="206"/>
      <c r="C25" s="224" t="str">
        <f>HYPERLINK(VLOOKUP(A25,Фото!C:D,2,0),VLOOKUP(A25,'Прайс-лист общий'!A:B,2,0))</f>
        <v>Ручки для раздвижных дверей РЕНЦ, белый</v>
      </c>
      <c r="D25" s="225">
        <f>IFERROR(VLOOKUP($A25,'Прайс-лист общий'!A:C,3,0),"")</f>
        <v>4</v>
      </c>
      <c r="E25" s="226">
        <f>IFERROR(VLOOKUP($A25,'Прайс-лист общий'!$A:D,4,0),"")</f>
        <v>0</v>
      </c>
      <c r="F25" s="227">
        <f>IFERROR(VLOOKUP($A25,'Прайс-лист общий'!$A:E,5,0),"")</f>
        <v>630</v>
      </c>
      <c r="G25" s="227">
        <f>IFERROR(VLOOKUP($A25,'Прайс-лист общий'!$A:F,6,0),"")</f>
        <v>380</v>
      </c>
      <c r="H25" s="227">
        <f>IFERROR(VLOOKUP($A25,'Прайс-лист общий'!$A:G,7,0),"")</f>
        <v>346</v>
      </c>
      <c r="I25" s="227">
        <f>IFERROR(VLOOKUP($A25,'Прайс-лист общий'!$A:H,8,0),"")</f>
        <v>314</v>
      </c>
      <c r="J25" s="227">
        <f>IFERROR(VLOOKUP($A25,'Прайс-лист общий'!$A:I,9,0),"")</f>
        <v>273</v>
      </c>
      <c r="K25" s="228">
        <f>IFERROR(VLOOKUP(A25,'Прайс-лист общий'!A:J,10,0),"")</f>
        <v>112</v>
      </c>
      <c r="L25" s="229"/>
      <c r="M25" s="230">
        <f t="shared" si="3"/>
        <v>0</v>
      </c>
      <c r="N25" s="231">
        <f>IFERROR(VLOOKUP($A25,'Прайс-лист общий'!$A:K,11,0),"")</f>
        <v>200</v>
      </c>
      <c r="O25" s="232" t="str">
        <f>IFERROR(VLOOKUP($A25,'Прайс-лист общий'!$A:L,12,0),"")</f>
        <v>60*60*25</v>
      </c>
      <c r="P25" s="232">
        <f>IFERROR(VLOOKUP($A25,'Прайс-лист общий'!$A:M,13,0),"")</f>
        <v>0.08</v>
      </c>
      <c r="Q25" s="232" t="str">
        <f>IFERROR(VLOOKUP($A25,'Прайс-лист общий'!$A:O,14,0),"")</f>
        <v>345*225*350</v>
      </c>
      <c r="R25" s="232">
        <f>IFERROR(VLOOKUP($A25,'Прайс-лист общий'!$A:O,15,0),"")</f>
        <v>16</v>
      </c>
    </row>
    <row r="26" spans="1:18" s="208" customFormat="1" ht="21" customHeight="1">
      <c r="A26" s="192" t="s">
        <v>1124</v>
      </c>
      <c r="B26" s="194"/>
      <c r="C26" s="177" t="str">
        <f>HYPERLINK(VLOOKUP(A26,Фото!C:D,2,0),VLOOKUP(A26,'Прайс-лист общий'!A:B,2,0))</f>
        <v>Ручки для раздвижных дверей РЕНЦ, бронза античная</v>
      </c>
      <c r="D26" s="178">
        <f>IFERROR(VLOOKUP($A26,'Прайс-лист общий'!A:C,3,0),"")</f>
        <v>4</v>
      </c>
      <c r="E26" s="179">
        <f>IFERROR(VLOOKUP($A26,'Прайс-лист общий'!$A:D,4,0),"")</f>
        <v>0</v>
      </c>
      <c r="F26" s="211">
        <f>IFERROR(VLOOKUP($A26,'Прайс-лист общий'!$A:E,5,0),"")</f>
        <v>663</v>
      </c>
      <c r="G26" s="211">
        <f>IFERROR(VLOOKUP($A26,'Прайс-лист общий'!$A:F,6,0),"")</f>
        <v>401</v>
      </c>
      <c r="H26" s="211">
        <f>IFERROR(VLOOKUP($A26,'Прайс-лист общий'!$A:G,7,0),"")</f>
        <v>364</v>
      </c>
      <c r="I26" s="211">
        <f>IFERROR(VLOOKUP($A26,'Прайс-лист общий'!$A:H,8,0),"")</f>
        <v>330</v>
      </c>
      <c r="J26" s="211">
        <f>IFERROR(VLOOKUP($A26,'Прайс-лист общий'!$A:I,9,0),"")</f>
        <v>288</v>
      </c>
      <c r="K26" s="221">
        <f>IFERROR(VLOOKUP(A26,'Прайс-лист общий'!A:J,10,0),"")</f>
        <v>112</v>
      </c>
      <c r="L26" s="215"/>
      <c r="M26" s="214">
        <f t="shared" si="3"/>
        <v>0</v>
      </c>
      <c r="N26" s="180">
        <f>IFERROR(VLOOKUP($A26,'Прайс-лист общий'!$A:K,11,0),"")</f>
        <v>24</v>
      </c>
      <c r="O26" s="181" t="str">
        <f>IFERROR(VLOOKUP($A26,'Прайс-лист общий'!$A:L,12,0),"")</f>
        <v>200*100*35</v>
      </c>
      <c r="P26" s="181">
        <f>IFERROR(VLOOKUP($A26,'Прайс-лист общий'!$A:M,13,0),"")</f>
        <v>0.22</v>
      </c>
      <c r="Q26" s="181" t="str">
        <f>IFERROR(VLOOKUP($A26,'Прайс-лист общий'!$A:O,14,0),"")</f>
        <v>335*228*330</v>
      </c>
      <c r="R26" s="181">
        <f>IFERROR(VLOOKUP($A26,'Прайс-лист общий'!$A:O,15,0),"")</f>
        <v>5.8</v>
      </c>
    </row>
    <row r="27" spans="1:18" s="208" customFormat="1" ht="21" customHeight="1">
      <c r="A27" s="193" t="s">
        <v>1123</v>
      </c>
      <c r="B27" s="195"/>
      <c r="C27" s="187" t="str">
        <f>HYPERLINK(VLOOKUP(A27,Фото!C:D,2,0),VLOOKUP(A27,'Прайс-лист общий'!A:B,2,0))</f>
        <v>Ручки для раздвижных дверей РЕНЦ, латунь матовая</v>
      </c>
      <c r="D27" s="188">
        <f>IFERROR(VLOOKUP($A27,'Прайс-лист общий'!A:C,3,0),"")</f>
        <v>4</v>
      </c>
      <c r="E27" s="189">
        <f>IFERROR(VLOOKUP($A27,'Прайс-лист общий'!$A:D,4,0),"")</f>
        <v>0</v>
      </c>
      <c r="F27" s="210">
        <f>IFERROR(VLOOKUP($A27,'Прайс-лист общий'!$A:E,5,0),"")</f>
        <v>635</v>
      </c>
      <c r="G27" s="210">
        <f>IFERROR(VLOOKUP($A27,'Прайс-лист общий'!$A:F,6,0),"")</f>
        <v>383</v>
      </c>
      <c r="H27" s="210">
        <f>IFERROR(VLOOKUP($A27,'Прайс-лист общий'!$A:G,7,0),"")</f>
        <v>349</v>
      </c>
      <c r="I27" s="210">
        <f>IFERROR(VLOOKUP($A27,'Прайс-лист общий'!$A:H,8,0),"")</f>
        <v>317</v>
      </c>
      <c r="J27" s="210">
        <f>IFERROR(VLOOKUP($A27,'Прайс-лист общий'!$A:I,9,0),"")</f>
        <v>276</v>
      </c>
      <c r="K27" s="220">
        <f>IFERROR(VLOOKUP(A27,'Прайс-лист общий'!A:J,10,0),"")</f>
        <v>112</v>
      </c>
      <c r="L27" s="217"/>
      <c r="M27" s="213">
        <f t="shared" si="3"/>
        <v>0</v>
      </c>
      <c r="N27" s="190">
        <f>IFERROR(VLOOKUP($A27,'Прайс-лист общий'!$A:K,11,0),"")</f>
        <v>24</v>
      </c>
      <c r="O27" s="191" t="str">
        <f>IFERROR(VLOOKUP($A27,'Прайс-лист общий'!$A:L,12,0),"")</f>
        <v>200*100*35</v>
      </c>
      <c r="P27" s="191">
        <f>IFERROR(VLOOKUP($A27,'Прайс-лист общий'!$A:M,13,0),"")</f>
        <v>0.22</v>
      </c>
      <c r="Q27" s="191" t="str">
        <f>IFERROR(VLOOKUP($A27,'Прайс-лист общий'!$A:O,14,0),"")</f>
        <v>335*228*330</v>
      </c>
      <c r="R27" s="191">
        <f>IFERROR(VLOOKUP($A27,'Прайс-лист общий'!$A:O,15,0),"")</f>
        <v>5.8</v>
      </c>
    </row>
    <row r="28" spans="1:18" s="208" customFormat="1" ht="15" customHeight="1">
      <c r="A28" s="223" t="s">
        <v>1128</v>
      </c>
      <c r="B28" s="206"/>
      <c r="C28" s="224" t="str">
        <f>HYPERLINK(VLOOKUP(A28,Фото!C:D,2,0),VLOOKUP(A28,'Прайс-лист общий'!A:B,2,0))</f>
        <v>Ручки для раздвижных дверей TIXX, бронза античная</v>
      </c>
      <c r="D28" s="225">
        <f>IFERROR(VLOOKUP($A28,'Прайс-лист общий'!A:C,3,0),"")</f>
        <v>4</v>
      </c>
      <c r="E28" s="226">
        <f>IFERROR(VLOOKUP($A28,'Прайс-лист общий'!$A:D,4,0),"")</f>
        <v>0</v>
      </c>
      <c r="F28" s="227">
        <f>IFERROR(VLOOKUP($A28,'Прайс-лист общий'!$A:E,5,0),"")</f>
        <v>543</v>
      </c>
      <c r="G28" s="227">
        <f>IFERROR(VLOOKUP($A28,'Прайс-лист общий'!$A:F,6,0),"")</f>
        <v>328</v>
      </c>
      <c r="H28" s="227">
        <f>IFERROR(VLOOKUP($A28,'Прайс-лист общий'!$A:G,7,0),"")</f>
        <v>299</v>
      </c>
      <c r="I28" s="227">
        <f>IFERROR(VLOOKUP($A28,'Прайс-лист общий'!$A:H,8,0),"")</f>
        <v>271</v>
      </c>
      <c r="J28" s="227">
        <f>IFERROR(VLOOKUP($A28,'Прайс-лист общий'!$A:I,9,0),"")</f>
        <v>236</v>
      </c>
      <c r="K28" s="228">
        <f>IFERROR(VLOOKUP(A28,'Прайс-лист общий'!A:J,10,0),"")</f>
        <v>168</v>
      </c>
      <c r="L28" s="229"/>
      <c r="M28" s="230">
        <f t="shared" si="3"/>
        <v>0</v>
      </c>
      <c r="N28" s="231">
        <f>IFERROR(VLOOKUP($A28,'Прайс-лист общий'!$A:K,11,0),"")</f>
        <v>100</v>
      </c>
      <c r="O28" s="232" t="str">
        <f>IFERROR(VLOOKUP($A28,'Прайс-лист общий'!$A:L,12,0),"")</f>
        <v>160*30*40</v>
      </c>
      <c r="P28" s="232">
        <f>IFERROR(VLOOKUP($A28,'Прайс-лист общий'!$A:M,13,0),"")</f>
        <v>0.15</v>
      </c>
      <c r="Q28" s="232" t="str">
        <f>IFERROR(VLOOKUP($A28,'Прайс-лист общий'!$A:O,14,0),"")</f>
        <v>345*225*350</v>
      </c>
      <c r="R28" s="232">
        <f>IFERROR(VLOOKUP($A28,'Прайс-лист общий'!$A:O,15,0),"")</f>
        <v>17</v>
      </c>
    </row>
    <row r="29" spans="1:18" s="208" customFormat="1" ht="15" customHeight="1">
      <c r="A29" s="205" t="s">
        <v>1130</v>
      </c>
      <c r="B29" s="206"/>
      <c r="C29" s="182" t="str">
        <f>HYPERLINK(VLOOKUP(A29,Фото!C:D,2,0),VLOOKUP(A29,'Прайс-лист общий'!A:B,2,0))</f>
        <v>Ручки для раздвижных дверей TIXX, черный</v>
      </c>
      <c r="D29" s="183">
        <f>IFERROR(VLOOKUP($A29,'Прайс-лист общий'!A:C,3,0),"")</f>
        <v>4</v>
      </c>
      <c r="E29" s="184">
        <f>IFERROR(VLOOKUP($A29,'Прайс-лист общий'!$A:D,4,0),"")</f>
        <v>0</v>
      </c>
      <c r="F29" s="209">
        <f>IFERROR(VLOOKUP($A29,'Прайс-лист общий'!$A:E,5,0),"")</f>
        <v>520</v>
      </c>
      <c r="G29" s="209">
        <f>IFERROR(VLOOKUP($A29,'Прайс-лист общий'!$A:F,6,0),"")</f>
        <v>314</v>
      </c>
      <c r="H29" s="209">
        <f>IFERROR(VLOOKUP($A29,'Прайс-лист общий'!$A:G,7,0),"")</f>
        <v>286</v>
      </c>
      <c r="I29" s="209">
        <f>IFERROR(VLOOKUP($A29,'Прайс-лист общий'!$A:H,8,0),"")</f>
        <v>259</v>
      </c>
      <c r="J29" s="209">
        <f>IFERROR(VLOOKUP($A29,'Прайс-лист общий'!$A:I,9,0),"")</f>
        <v>226</v>
      </c>
      <c r="K29" s="222">
        <f>IFERROR(VLOOKUP(A29,'Прайс-лист общий'!A:J,10,0),"")</f>
        <v>0</v>
      </c>
      <c r="L29" s="216"/>
      <c r="M29" s="212">
        <f t="shared" si="3"/>
        <v>0</v>
      </c>
      <c r="N29" s="185">
        <f>IFERROR(VLOOKUP($A29,'Прайс-лист общий'!$A:K,11,0),"")</f>
        <v>100</v>
      </c>
      <c r="O29" s="186" t="str">
        <f>IFERROR(VLOOKUP($A29,'Прайс-лист общий'!$A:L,12,0),"")</f>
        <v>160*30*40</v>
      </c>
      <c r="P29" s="186">
        <f>IFERROR(VLOOKUP($A29,'Прайс-лист общий'!$A:M,13,0),"")</f>
        <v>0.15</v>
      </c>
      <c r="Q29" s="186" t="str">
        <f>IFERROR(VLOOKUP($A29,'Прайс-лист общий'!$A:O,14,0),"")</f>
        <v>345*225*350</v>
      </c>
      <c r="R29" s="186">
        <f>IFERROR(VLOOKUP($A29,'Прайс-лист общий'!$A:O,15,0),"")</f>
        <v>17</v>
      </c>
    </row>
    <row r="30" spans="1:18" s="208" customFormat="1" ht="15" customHeight="1">
      <c r="A30" s="205" t="s">
        <v>1125</v>
      </c>
      <c r="B30" s="206"/>
      <c r="C30" s="182" t="str">
        <f>HYPERLINK(VLOOKUP(A30,Фото!C:D,2,0),VLOOKUP(A30,'Прайс-лист общий'!A:B,2,0))</f>
        <v>Ручки для раздвижных дверей TIXX, латунь блестящая</v>
      </c>
      <c r="D30" s="183">
        <f>IFERROR(VLOOKUP($A30,'Прайс-лист общий'!A:C,3,0),"")</f>
        <v>4</v>
      </c>
      <c r="E30" s="184">
        <f>IFERROR(VLOOKUP($A30,'Прайс-лист общий'!$A:D,4,0),"")</f>
        <v>0</v>
      </c>
      <c r="F30" s="209">
        <f>IFERROR(VLOOKUP($A30,'Прайс-лист общий'!$A:E,5,0),"")</f>
        <v>543</v>
      </c>
      <c r="G30" s="209">
        <f>IFERROR(VLOOKUP($A30,'Прайс-лист общий'!$A:F,6,0),"")</f>
        <v>328</v>
      </c>
      <c r="H30" s="209">
        <f>IFERROR(VLOOKUP($A30,'Прайс-лист общий'!$A:G,7,0),"")</f>
        <v>299</v>
      </c>
      <c r="I30" s="209">
        <f>IFERROR(VLOOKUP($A30,'Прайс-лист общий'!$A:H,8,0),"")</f>
        <v>271</v>
      </c>
      <c r="J30" s="209">
        <f>IFERROR(VLOOKUP($A30,'Прайс-лист общий'!$A:I,9,0),"")</f>
        <v>236</v>
      </c>
      <c r="K30" s="222">
        <f>IFERROR(VLOOKUP(A30,'Прайс-лист общий'!A:J,10,0),"")</f>
        <v>112</v>
      </c>
      <c r="L30" s="216"/>
      <c r="M30" s="212">
        <f t="shared" si="3"/>
        <v>0</v>
      </c>
      <c r="N30" s="185">
        <f>IFERROR(VLOOKUP($A30,'Прайс-лист общий'!$A:K,11,0),"")</f>
        <v>100</v>
      </c>
      <c r="O30" s="186" t="str">
        <f>IFERROR(VLOOKUP($A30,'Прайс-лист общий'!$A:L,12,0),"")</f>
        <v>160*30*40</v>
      </c>
      <c r="P30" s="186">
        <f>IFERROR(VLOOKUP($A30,'Прайс-лист общий'!$A:M,13,0),"")</f>
        <v>0.15</v>
      </c>
      <c r="Q30" s="186" t="str">
        <f>IFERROR(VLOOKUP($A30,'Прайс-лист общий'!$A:O,14,0),"")</f>
        <v>345*225*350</v>
      </c>
      <c r="R30" s="186">
        <f>IFERROR(VLOOKUP($A30,'Прайс-лист общий'!$A:O,15,0),"")</f>
        <v>17</v>
      </c>
    </row>
    <row r="31" spans="1:18" s="208" customFormat="1" ht="15" customHeight="1">
      <c r="A31" s="205" t="s">
        <v>1126</v>
      </c>
      <c r="B31" s="206"/>
      <c r="C31" s="182" t="str">
        <f>HYPERLINK(VLOOKUP(A31,Фото!C:D,2,0),VLOOKUP(A31,'Прайс-лист общий'!A:B,2,0))</f>
        <v>Ручки для раздвижных дверей TIXX, латунь матовая</v>
      </c>
      <c r="D31" s="183">
        <f>IFERROR(VLOOKUP($A31,'Прайс-лист общий'!A:C,3,0),"")</f>
        <v>4</v>
      </c>
      <c r="E31" s="184">
        <f>IFERROR(VLOOKUP($A31,'Прайс-лист общий'!$A:D,4,0),"")</f>
        <v>0</v>
      </c>
      <c r="F31" s="209">
        <f>IFERROR(VLOOKUP($A31,'Прайс-лист общий'!$A:E,5,0),"")</f>
        <v>543</v>
      </c>
      <c r="G31" s="209">
        <f>IFERROR(VLOOKUP($A31,'Прайс-лист общий'!$A:F,6,0),"")</f>
        <v>328</v>
      </c>
      <c r="H31" s="209">
        <f>IFERROR(VLOOKUP($A31,'Прайс-лист общий'!$A:G,7,0),"")</f>
        <v>299</v>
      </c>
      <c r="I31" s="209">
        <f>IFERROR(VLOOKUP($A31,'Прайс-лист общий'!$A:H,8,0),"")</f>
        <v>271</v>
      </c>
      <c r="J31" s="209">
        <f>IFERROR(VLOOKUP($A31,'Прайс-лист общий'!$A:I,9,0),"")</f>
        <v>236</v>
      </c>
      <c r="K31" s="222">
        <f>IFERROR(VLOOKUP(A31,'Прайс-лист общий'!A:J,10,0),"")</f>
        <v>112</v>
      </c>
      <c r="L31" s="216"/>
      <c r="M31" s="212">
        <f t="shared" si="3"/>
        <v>0</v>
      </c>
      <c r="N31" s="185">
        <f>IFERROR(VLOOKUP($A31,'Прайс-лист общий'!$A:K,11,0),"")</f>
        <v>100</v>
      </c>
      <c r="O31" s="186" t="str">
        <f>IFERROR(VLOOKUP($A31,'Прайс-лист общий'!$A:L,12,0),"")</f>
        <v>160*30*40</v>
      </c>
      <c r="P31" s="186">
        <f>IFERROR(VLOOKUP($A31,'Прайс-лист общий'!$A:M,13,0),"")</f>
        <v>0.15</v>
      </c>
      <c r="Q31" s="186" t="str">
        <f>IFERROR(VLOOKUP($A31,'Прайс-лист общий'!$A:O,14,0),"")</f>
        <v>345*225*350</v>
      </c>
      <c r="R31" s="186">
        <f>IFERROR(VLOOKUP($A31,'Прайс-лист общий'!$A:O,15,0),"")</f>
        <v>17</v>
      </c>
    </row>
    <row r="32" spans="1:18" s="208" customFormat="1" ht="15" customHeight="1">
      <c r="A32" s="205" t="s">
        <v>1127</v>
      </c>
      <c r="B32" s="206"/>
      <c r="C32" s="182" t="str">
        <f>HYPERLINK(VLOOKUP(A32,Фото!C:D,2,0),VLOOKUP(A32,'Прайс-лист общий'!A:B,2,0))</f>
        <v>Ручки для раздвижных дверей TIXX, никель матовый</v>
      </c>
      <c r="D32" s="183">
        <f>IFERROR(VLOOKUP($A32,'Прайс-лист общий'!A:C,3,0),"")</f>
        <v>4</v>
      </c>
      <c r="E32" s="184">
        <f>IFERROR(VLOOKUP($A32,'Прайс-лист общий'!$A:D,4,0),"")</f>
        <v>0</v>
      </c>
      <c r="F32" s="209">
        <f>IFERROR(VLOOKUP($A32,'Прайс-лист общий'!$A:E,5,0),"")</f>
        <v>543</v>
      </c>
      <c r="G32" s="209">
        <f>IFERROR(VLOOKUP($A32,'Прайс-лист общий'!$A:F,6,0),"")</f>
        <v>328</v>
      </c>
      <c r="H32" s="209">
        <f>IFERROR(VLOOKUP($A32,'Прайс-лист общий'!$A:G,7,0),"")</f>
        <v>299</v>
      </c>
      <c r="I32" s="209">
        <f>IFERROR(VLOOKUP($A32,'Прайс-лист общий'!$A:H,8,0),"")</f>
        <v>271</v>
      </c>
      <c r="J32" s="209">
        <f>IFERROR(VLOOKUP($A32,'Прайс-лист общий'!$A:I,9,0),"")</f>
        <v>236</v>
      </c>
      <c r="K32" s="222">
        <f>IFERROR(VLOOKUP(A32,'Прайс-лист общий'!A:J,10,0),"")</f>
        <v>0</v>
      </c>
      <c r="L32" s="216"/>
      <c r="M32" s="212">
        <f t="shared" si="3"/>
        <v>0</v>
      </c>
      <c r="N32" s="185">
        <f>IFERROR(VLOOKUP($A32,'Прайс-лист общий'!$A:K,11,0),"")</f>
        <v>100</v>
      </c>
      <c r="O32" s="186" t="str">
        <f>IFERROR(VLOOKUP($A32,'Прайс-лист общий'!$A:L,12,0),"")</f>
        <v>160*30*40</v>
      </c>
      <c r="P32" s="186">
        <f>IFERROR(VLOOKUP($A32,'Прайс-лист общий'!$A:M,13,0),"")</f>
        <v>0.15</v>
      </c>
      <c r="Q32" s="186" t="str">
        <f>IFERROR(VLOOKUP($A32,'Прайс-лист общий'!$A:O,14,0),"")</f>
        <v>345*225*350</v>
      </c>
      <c r="R32" s="186">
        <f>IFERROR(VLOOKUP($A32,'Прайс-лист общий'!$A:O,15,0),"")</f>
        <v>17</v>
      </c>
    </row>
    <row r="33" spans="1:18" s="208" customFormat="1" ht="15" customHeight="1">
      <c r="A33" s="193" t="s">
        <v>1129</v>
      </c>
      <c r="B33" s="195"/>
      <c r="C33" s="187" t="str">
        <f>HYPERLINK(VLOOKUP(A33,Фото!C:D,2,0),VLOOKUP(A33,'Прайс-лист общий'!A:B,2,0))</f>
        <v>Ручки для раздвижных дверей TIXX, белый</v>
      </c>
      <c r="D33" s="188">
        <f>IFERROR(VLOOKUP($A33,'Прайс-лист общий'!A:C,3,0),"")</f>
        <v>1</v>
      </c>
      <c r="E33" s="189">
        <f>IFERROR(VLOOKUP($A33,'Прайс-лист общий'!$A:D,4,0),"")</f>
        <v>0</v>
      </c>
      <c r="F33" s="210">
        <f>IFERROR(VLOOKUP($A33,'Прайс-лист общий'!$A:E,5,0),"")</f>
        <v>520</v>
      </c>
      <c r="G33" s="210">
        <f>IFERROR(VLOOKUP($A33,'Прайс-лист общий'!$A:F,6,0),"")</f>
        <v>314</v>
      </c>
      <c r="H33" s="210">
        <f>IFERROR(VLOOKUP($A33,'Прайс-лист общий'!$A:G,7,0),"")</f>
        <v>286</v>
      </c>
      <c r="I33" s="210">
        <f>IFERROR(VLOOKUP($A33,'Прайс-лист общий'!$A:H,8,0),"")</f>
        <v>259</v>
      </c>
      <c r="J33" s="210">
        <f>IFERROR(VLOOKUP($A33,'Прайс-лист общий'!$A:I,9,0),"")</f>
        <v>226</v>
      </c>
      <c r="K33" s="220">
        <f>IFERROR(VLOOKUP(A33,'Прайс-лист общий'!A:J,10,0),"")</f>
        <v>0</v>
      </c>
      <c r="L33" s="217"/>
      <c r="M33" s="213">
        <f t="shared" si="3"/>
        <v>0</v>
      </c>
      <c r="N33" s="190">
        <f>IFERROR(VLOOKUP($A33,'Прайс-лист общий'!$A:K,11,0),"")</f>
        <v>100</v>
      </c>
      <c r="O33" s="191" t="str">
        <f>IFERROR(VLOOKUP($A33,'Прайс-лист общий'!$A:L,12,0),"")</f>
        <v>160*30*40</v>
      </c>
      <c r="P33" s="191">
        <f>IFERROR(VLOOKUP($A33,'Прайс-лист общий'!$A:M,13,0),"")</f>
        <v>0.15</v>
      </c>
      <c r="Q33" s="191" t="str">
        <f>IFERROR(VLOOKUP($A33,'Прайс-лист общий'!$A:O,14,0),"")</f>
        <v>345*225*350</v>
      </c>
      <c r="R33" s="191">
        <f>IFERROR(VLOOKUP($A33,'Прайс-лист общий'!$A:O,15,0),"")</f>
        <v>17</v>
      </c>
    </row>
    <row r="34" spans="1:18" s="208" customFormat="1" ht="21" customHeight="1">
      <c r="A34" s="192" t="s">
        <v>1134</v>
      </c>
      <c r="B34" s="194"/>
      <c r="C34" s="177" t="str">
        <f>HYPERLINK(VLOOKUP(A34,Фото!C:D,2,0),VLOOKUP(A34,'Прайс-лист общий'!A:B,2,0))</f>
        <v>Ручки для раздвижных дверей TIXX, черный</v>
      </c>
      <c r="D34" s="178">
        <f>IFERROR(VLOOKUP($A34,'Прайс-лист общий'!A:C,3,0),"")</f>
        <v>4</v>
      </c>
      <c r="E34" s="179">
        <f>IFERROR(VLOOKUP($A34,'Прайс-лист общий'!$A:D,4,0),"")</f>
        <v>0</v>
      </c>
      <c r="F34" s="211">
        <f>IFERROR(VLOOKUP($A34,'Прайс-лист общий'!$A:E,5,0),"")</f>
        <v>534</v>
      </c>
      <c r="G34" s="211">
        <f>IFERROR(VLOOKUP($A34,'Прайс-лист общий'!$A:F,6,0),"")</f>
        <v>323</v>
      </c>
      <c r="H34" s="211">
        <f>IFERROR(VLOOKUP($A34,'Прайс-лист общий'!$A:G,7,0),"")</f>
        <v>294</v>
      </c>
      <c r="I34" s="211">
        <f>IFERROR(VLOOKUP($A34,'Прайс-лист общий'!$A:H,8,0),"")</f>
        <v>267</v>
      </c>
      <c r="J34" s="211">
        <f>IFERROR(VLOOKUP($A34,'Прайс-лист общий'!$A:I,9,0),"")</f>
        <v>233</v>
      </c>
      <c r="K34" s="221">
        <f>IFERROR(VLOOKUP(A34,'Прайс-лист общий'!A:J,10,0),"")</f>
        <v>0</v>
      </c>
      <c r="L34" s="215"/>
      <c r="M34" s="214">
        <f t="shared" si="3"/>
        <v>0</v>
      </c>
      <c r="N34" s="180">
        <f>IFERROR(VLOOKUP($A34,'Прайс-лист общий'!$A:K,11,0),"")</f>
        <v>100</v>
      </c>
      <c r="O34" s="181" t="str">
        <f>IFERROR(VLOOKUP($A34,'Прайс-лист общий'!$A:L,12,0),"")</f>
        <v>160*30*40</v>
      </c>
      <c r="P34" s="181">
        <f>IFERROR(VLOOKUP($A34,'Прайс-лист общий'!$A:M,13,0),"")</f>
        <v>0.16</v>
      </c>
      <c r="Q34" s="181" t="str">
        <f>IFERROR(VLOOKUP($A34,'Прайс-лист общий'!$A:O,14,0),"")</f>
        <v>345*225*350</v>
      </c>
      <c r="R34" s="181">
        <f>IFERROR(VLOOKUP($A34,'Прайс-лист общий'!$A:O,15,0),"")</f>
        <v>17</v>
      </c>
    </row>
    <row r="35" spans="1:18" s="208" customFormat="1" ht="21" customHeight="1">
      <c r="A35" s="193" t="s">
        <v>1131</v>
      </c>
      <c r="B35" s="195"/>
      <c r="C35" s="187" t="str">
        <f>HYPERLINK(VLOOKUP(A35,Фото!C:D,2,0),VLOOKUP(A35,'Прайс-лист общий'!A:B,2,0))</f>
        <v>Ручки для раздвижных дверей TIXX, никель матовый</v>
      </c>
      <c r="D35" s="188">
        <f>IFERROR(VLOOKUP($A35,'Прайс-лист общий'!A:C,3,0),"")</f>
        <v>4</v>
      </c>
      <c r="E35" s="189">
        <f>IFERROR(VLOOKUP($A35,'Прайс-лист общий'!$A:D,4,0),"")</f>
        <v>0</v>
      </c>
      <c r="F35" s="210">
        <f>IFERROR(VLOOKUP($A35,'Прайс-лист общий'!$A:E,5,0),"")</f>
        <v>558</v>
      </c>
      <c r="G35" s="210">
        <f>IFERROR(VLOOKUP($A35,'Прайс-лист общий'!$A:F,6,0),"")</f>
        <v>337</v>
      </c>
      <c r="H35" s="210">
        <f>IFERROR(VLOOKUP($A35,'Прайс-лист общий'!$A:G,7,0),"")</f>
        <v>306</v>
      </c>
      <c r="I35" s="210">
        <f>IFERROR(VLOOKUP($A35,'Прайс-лист общий'!$A:H,8,0),"")</f>
        <v>279</v>
      </c>
      <c r="J35" s="210">
        <f>IFERROR(VLOOKUP($A35,'Прайс-лист общий'!$A:I,9,0),"")</f>
        <v>242</v>
      </c>
      <c r="K35" s="220">
        <f>IFERROR(VLOOKUP(A35,'Прайс-лист общий'!A:J,10,0),"")</f>
        <v>0</v>
      </c>
      <c r="L35" s="217"/>
      <c r="M35" s="213">
        <f t="shared" si="3"/>
        <v>0</v>
      </c>
      <c r="N35" s="190">
        <f>IFERROR(VLOOKUP($A35,'Прайс-лист общий'!$A:K,11,0),"")</f>
        <v>100</v>
      </c>
      <c r="O35" s="191" t="str">
        <f>IFERROR(VLOOKUP($A35,'Прайс-лист общий'!$A:L,12,0),"")</f>
        <v>160*30*40</v>
      </c>
      <c r="P35" s="191">
        <f>IFERROR(VLOOKUP($A35,'Прайс-лист общий'!$A:M,13,0),"")</f>
        <v>0.16</v>
      </c>
      <c r="Q35" s="191" t="str">
        <f>IFERROR(VLOOKUP($A35,'Прайс-лист общий'!$A:O,14,0),"")</f>
        <v>345*225*350</v>
      </c>
      <c r="R35" s="191">
        <f>IFERROR(VLOOKUP($A35,'Прайс-лист общий'!$A:O,15,0),"")</f>
        <v>17</v>
      </c>
    </row>
    <row r="36" spans="1:18" s="208" customFormat="1" ht="42" customHeight="1">
      <c r="A36" s="193" t="s">
        <v>3132</v>
      </c>
      <c r="B36" s="195"/>
      <c r="C36" s="187" t="str">
        <f>HYPERLINK(VLOOKUP(A36,Фото!C:D,2,0),VLOOKUP(A36,'Прайс-лист общий'!A:B,2,0))</f>
        <v>Ручки для раздвижных дверей РЕНЦ, черный</v>
      </c>
      <c r="D36" s="188">
        <f>IFERROR(VLOOKUP($A36,'Прайс-лист общий'!A:C,3,0),"")</f>
        <v>4</v>
      </c>
      <c r="E36" s="189">
        <f>IFERROR(VLOOKUP($A36,'Прайс-лист общий'!$A:D,4,0),"")</f>
        <v>0</v>
      </c>
      <c r="F36" s="210">
        <f>IFERROR(VLOOKUP($A36,'Прайс-лист общий'!$A:E,5,0),"")</f>
        <v>700</v>
      </c>
      <c r="G36" s="210">
        <f>IFERROR(VLOOKUP($A36,'Прайс-лист общий'!$A:F,6,0),"")</f>
        <v>423</v>
      </c>
      <c r="H36" s="210">
        <f>IFERROR(VLOOKUP($A36,'Прайс-лист общий'!$A:G,7,0),"")</f>
        <v>384</v>
      </c>
      <c r="I36" s="210">
        <f>IFERROR(VLOOKUP($A36,'Прайс-лист общий'!$A:H,8,0),"")</f>
        <v>350</v>
      </c>
      <c r="J36" s="210">
        <f>IFERROR(VLOOKUP($A36,'Прайс-лист общий'!$A:I,9,0),"")</f>
        <v>304</v>
      </c>
      <c r="K36" s="220">
        <f>IFERROR(VLOOKUP(A36,'Прайс-лист общий'!A:J,10,0),"")</f>
        <v>0</v>
      </c>
      <c r="L36" s="217"/>
      <c r="M36" s="213">
        <f t="shared" si="3"/>
        <v>0</v>
      </c>
      <c r="N36" s="190">
        <f>IFERROR(VLOOKUP($A36,'Прайс-лист общий'!$A:K,11,0),"")</f>
        <v>20</v>
      </c>
      <c r="O36" s="191" t="str">
        <f>IFERROR(VLOOKUP($A36,'Прайс-лист общий'!$A:L,12,0),"")</f>
        <v>160*53*33</v>
      </c>
      <c r="P36" s="191">
        <f>IFERROR(VLOOKUP($A36,'Прайс-лист общий'!$A:M,13,0),"")</f>
        <v>0.22</v>
      </c>
      <c r="Q36" s="191" t="str">
        <f>IFERROR(VLOOKUP($A36,'Прайс-лист общий'!$A:O,14,0),"")</f>
        <v>560*365*185</v>
      </c>
      <c r="R36" s="191">
        <f>IFERROR(VLOOKUP($A36,'Прайс-лист общий'!$A:O,15,0),"")</f>
        <v>21.8</v>
      </c>
    </row>
    <row r="37" spans="1:18" s="208" customFormat="1" ht="15" customHeight="1">
      <c r="A37" s="223" t="s">
        <v>1138</v>
      </c>
      <c r="B37" s="206"/>
      <c r="C37" s="224" t="str">
        <f>HYPERLINK(VLOOKUP(A37,Фото!C:D,2,0),VLOOKUP(A37,'Прайс-лист общий'!A:B,2,0))</f>
        <v>Ручки для раздвижных дверей с замком TIXX, бронза античная</v>
      </c>
      <c r="D37" s="225">
        <f>IFERROR(VLOOKUP($A37,'Прайс-лист общий'!A:C,3,0),"")</f>
        <v>4</v>
      </c>
      <c r="E37" s="226">
        <f>IFERROR(VLOOKUP($A37,'Прайс-лист общий'!$A:D,4,0),"")</f>
        <v>0</v>
      </c>
      <c r="F37" s="227">
        <f>IFERROR(VLOOKUP($A37,'Прайс-лист общий'!$A:E,5,0),"")</f>
        <v>1306</v>
      </c>
      <c r="G37" s="227">
        <f>IFERROR(VLOOKUP($A37,'Прайс-лист общий'!$A:F,6,0),"")</f>
        <v>789</v>
      </c>
      <c r="H37" s="227">
        <f>IFERROR(VLOOKUP($A37,'Прайс-лист общий'!$A:G,7,0),"")</f>
        <v>717</v>
      </c>
      <c r="I37" s="227">
        <f>IFERROR(VLOOKUP($A37,'Прайс-лист общий'!$A:H,8,0),"")</f>
        <v>652</v>
      </c>
      <c r="J37" s="227">
        <f>IFERROR(VLOOKUP($A37,'Прайс-лист общий'!$A:I,9,0),"")</f>
        <v>566</v>
      </c>
      <c r="K37" s="228">
        <f>IFERROR(VLOOKUP(A37,'Прайс-лист общий'!A:J,10,0),"")</f>
        <v>168</v>
      </c>
      <c r="L37" s="229"/>
      <c r="M37" s="230">
        <f t="shared" si="3"/>
        <v>0</v>
      </c>
      <c r="N37" s="231">
        <f>IFERROR(VLOOKUP($A37,'Прайс-лист общий'!$A:K,11,0),"")</f>
        <v>50</v>
      </c>
      <c r="O37" s="232" t="str">
        <f>IFERROR(VLOOKUP($A37,'Прайс-лист общий'!$A:L,12,0),"")</f>
        <v>183*100*36</v>
      </c>
      <c r="P37" s="232">
        <f>IFERROR(VLOOKUP($A37,'Прайс-лист общий'!$A:M,13,0),"")</f>
        <v>0.47</v>
      </c>
      <c r="Q37" s="232" t="str">
        <f>IFERROR(VLOOKUP($A37,'Прайс-лист общий'!$A:O,14,0),"")</f>
        <v>530*195*400</v>
      </c>
      <c r="R37" s="232">
        <f>IFERROR(VLOOKUP($A37,'Прайс-лист общий'!$A:O,15,0),"")</f>
        <v>23.5</v>
      </c>
    </row>
    <row r="38" spans="1:18" s="208" customFormat="1" ht="15" customHeight="1">
      <c r="A38" s="205" t="s">
        <v>1135</v>
      </c>
      <c r="B38" s="206"/>
      <c r="C38" s="182" t="str">
        <f>HYPERLINK(VLOOKUP(A38,Фото!C:D,2,0),VLOOKUP(A38,'Прайс-лист общий'!A:B,2,0))</f>
        <v>Ручки для раздвижных дверей с замком TIXX, латунь блестящая</v>
      </c>
      <c r="D38" s="183">
        <f>IFERROR(VLOOKUP($A38,'Прайс-лист общий'!A:C,3,0),"")</f>
        <v>4</v>
      </c>
      <c r="E38" s="184">
        <f>IFERROR(VLOOKUP($A38,'Прайс-лист общий'!$A:D,4,0),"")</f>
        <v>0</v>
      </c>
      <c r="F38" s="209">
        <f>IFERROR(VLOOKUP($A38,'Прайс-лист общий'!$A:E,5,0),"")</f>
        <v>1252</v>
      </c>
      <c r="G38" s="209">
        <f>IFERROR(VLOOKUP($A38,'Прайс-лист общий'!$A:F,6,0),"")</f>
        <v>755</v>
      </c>
      <c r="H38" s="209">
        <f>IFERROR(VLOOKUP($A38,'Прайс-лист общий'!$A:G,7,0),"")</f>
        <v>686</v>
      </c>
      <c r="I38" s="209">
        <f>IFERROR(VLOOKUP($A38,'Прайс-лист общий'!$A:H,8,0),"")</f>
        <v>624</v>
      </c>
      <c r="J38" s="209">
        <f>IFERROR(VLOOKUP($A38,'Прайс-лист общий'!$A:I,9,0),"")</f>
        <v>543</v>
      </c>
      <c r="K38" s="222">
        <f>IFERROR(VLOOKUP(A38,'Прайс-лист общий'!A:J,10,0),"")</f>
        <v>168</v>
      </c>
      <c r="L38" s="216"/>
      <c r="M38" s="212">
        <f t="shared" si="3"/>
        <v>0</v>
      </c>
      <c r="N38" s="185">
        <f>IFERROR(VLOOKUP($A38,'Прайс-лист общий'!$A:K,11,0),"")</f>
        <v>50</v>
      </c>
      <c r="O38" s="186" t="str">
        <f>IFERROR(VLOOKUP($A38,'Прайс-лист общий'!$A:L,12,0),"")</f>
        <v>183*100*36</v>
      </c>
      <c r="P38" s="186">
        <f>IFERROR(VLOOKUP($A38,'Прайс-лист общий'!$A:M,13,0),"")</f>
        <v>0.47</v>
      </c>
      <c r="Q38" s="186" t="str">
        <f>IFERROR(VLOOKUP($A38,'Прайс-лист общий'!$A:O,14,0),"")</f>
        <v>530*195*400</v>
      </c>
      <c r="R38" s="186">
        <f>IFERROR(VLOOKUP($A38,'Прайс-лист общий'!$A:O,15,0),"")</f>
        <v>23.5</v>
      </c>
    </row>
    <row r="39" spans="1:18" s="208" customFormat="1" ht="15" customHeight="1">
      <c r="A39" s="205" t="s">
        <v>1136</v>
      </c>
      <c r="B39" s="206"/>
      <c r="C39" s="182" t="str">
        <f>HYPERLINK(VLOOKUP(A39,Фото!C:D,2,0),VLOOKUP(A39,'Прайс-лист общий'!A:B,2,0))</f>
        <v>Ручки для раздвижных дверей с замком TIXX, латунь матовая</v>
      </c>
      <c r="D39" s="183">
        <f>IFERROR(VLOOKUP($A39,'Прайс-лист общий'!A:C,3,0),"")</f>
        <v>4</v>
      </c>
      <c r="E39" s="184">
        <f>IFERROR(VLOOKUP($A39,'Прайс-лист общий'!$A:D,4,0),"")</f>
        <v>0</v>
      </c>
      <c r="F39" s="209">
        <f>IFERROR(VLOOKUP($A39,'Прайс-лист общий'!$A:E,5,0),"")</f>
        <v>1252</v>
      </c>
      <c r="G39" s="209">
        <f>IFERROR(VLOOKUP($A39,'Прайс-лист общий'!$A:F,6,0),"")</f>
        <v>755</v>
      </c>
      <c r="H39" s="209">
        <f>IFERROR(VLOOKUP($A39,'Прайс-лист общий'!$A:G,7,0),"")</f>
        <v>686</v>
      </c>
      <c r="I39" s="209">
        <f>IFERROR(VLOOKUP($A39,'Прайс-лист общий'!$A:H,8,0),"")</f>
        <v>624</v>
      </c>
      <c r="J39" s="209">
        <f>IFERROR(VLOOKUP($A39,'Прайс-лист общий'!$A:I,9,0),"")</f>
        <v>543</v>
      </c>
      <c r="K39" s="222">
        <f>IFERROR(VLOOKUP(A39,'Прайс-лист общий'!A:J,10,0),"")</f>
        <v>168</v>
      </c>
      <c r="L39" s="216"/>
      <c r="M39" s="212">
        <f t="shared" si="3"/>
        <v>0</v>
      </c>
      <c r="N39" s="185">
        <f>IFERROR(VLOOKUP($A39,'Прайс-лист общий'!$A:K,11,0),"")</f>
        <v>50</v>
      </c>
      <c r="O39" s="186" t="str">
        <f>IFERROR(VLOOKUP($A39,'Прайс-лист общий'!$A:L,12,0),"")</f>
        <v>183*100*36</v>
      </c>
      <c r="P39" s="186">
        <f>IFERROR(VLOOKUP($A39,'Прайс-лист общий'!$A:M,13,0),"")</f>
        <v>0.47</v>
      </c>
      <c r="Q39" s="186" t="str">
        <f>IFERROR(VLOOKUP($A39,'Прайс-лист общий'!$A:O,14,0),"")</f>
        <v>530*195*400</v>
      </c>
      <c r="R39" s="186">
        <f>IFERROR(VLOOKUP($A39,'Прайс-лист общий'!$A:O,15,0),"")</f>
        <v>23.5</v>
      </c>
    </row>
    <row r="40" spans="1:18" s="208" customFormat="1" ht="15" customHeight="1">
      <c r="A40" s="193" t="s">
        <v>1137</v>
      </c>
      <c r="B40" s="195"/>
      <c r="C40" s="187" t="str">
        <f>HYPERLINK(VLOOKUP(A40,Фото!C:D,2,0),VLOOKUP(A40,'Прайс-лист общий'!A:B,2,0))</f>
        <v>Ручки для раздвижных дверей с замком TIXX, никель матовый</v>
      </c>
      <c r="D40" s="188">
        <f>IFERROR(VLOOKUP($A40,'Прайс-лист общий'!A:C,3,0),"")</f>
        <v>4</v>
      </c>
      <c r="E40" s="189">
        <f>IFERROR(VLOOKUP($A40,'Прайс-лист общий'!$A:D,4,0),"")</f>
        <v>0</v>
      </c>
      <c r="F40" s="210">
        <f>IFERROR(VLOOKUP($A40,'Прайс-лист общий'!$A:E,5,0),"")</f>
        <v>1306</v>
      </c>
      <c r="G40" s="210">
        <f>IFERROR(VLOOKUP($A40,'Прайс-лист общий'!$A:F,6,0),"")</f>
        <v>789</v>
      </c>
      <c r="H40" s="210">
        <f>IFERROR(VLOOKUP($A40,'Прайс-лист общий'!$A:G,7,0),"")</f>
        <v>717</v>
      </c>
      <c r="I40" s="210">
        <f>IFERROR(VLOOKUP($A40,'Прайс-лист общий'!$A:H,8,0),"")</f>
        <v>652</v>
      </c>
      <c r="J40" s="210">
        <f>IFERROR(VLOOKUP($A40,'Прайс-лист общий'!$A:I,9,0),"")</f>
        <v>566</v>
      </c>
      <c r="K40" s="220">
        <f>IFERROR(VLOOKUP(A40,'Прайс-лист общий'!A:J,10,0),"")</f>
        <v>451</v>
      </c>
      <c r="L40" s="217"/>
      <c r="M40" s="213">
        <f t="shared" si="3"/>
        <v>0</v>
      </c>
      <c r="N40" s="190">
        <f>IFERROR(VLOOKUP($A40,'Прайс-лист общий'!$A:K,11,0),"")</f>
        <v>50</v>
      </c>
      <c r="O40" s="191" t="str">
        <f>IFERROR(VLOOKUP($A40,'Прайс-лист общий'!$A:L,12,0),"")</f>
        <v>183*100*36</v>
      </c>
      <c r="P40" s="191">
        <f>IFERROR(VLOOKUP($A40,'Прайс-лист общий'!$A:M,13,0),"")</f>
        <v>0.47</v>
      </c>
      <c r="Q40" s="191" t="str">
        <f>IFERROR(VLOOKUP($A40,'Прайс-лист общий'!$A:O,14,0),"")</f>
        <v>530*195*400</v>
      </c>
      <c r="R40" s="191">
        <f>IFERROR(VLOOKUP($A40,'Прайс-лист общий'!$A:O,15,0),"")</f>
        <v>23.5</v>
      </c>
    </row>
    <row r="41" spans="1:18" s="208" customFormat="1" ht="21" customHeight="1">
      <c r="A41" s="192" t="s">
        <v>3136</v>
      </c>
      <c r="B41" s="194"/>
      <c r="C41" s="177" t="str">
        <f>HYPERLINK(VLOOKUP(A41,Фото!C:D,2,0),VLOOKUP(A41,'Прайс-лист общий'!A:B,2,0))</f>
        <v>Торцевой захват РЕНЦ для раздвижных дверей, бронза античная</v>
      </c>
      <c r="D41" s="178">
        <f>IFERROR(VLOOKUP($A41,'Прайс-лист общий'!A:C,3,0),"")</f>
        <v>4</v>
      </c>
      <c r="E41" s="179">
        <f>IFERROR(VLOOKUP($A41,'Прайс-лист общий'!$A:D,4,0),"")</f>
        <v>0</v>
      </c>
      <c r="F41" s="211">
        <f>IFERROR(VLOOKUP($A41,'Прайс-лист общий'!$A:E,5,0),"")</f>
        <v>169</v>
      </c>
      <c r="G41" s="211">
        <f>IFERROR(VLOOKUP($A41,'Прайс-лист общий'!$A:F,6,0),"")</f>
        <v>102</v>
      </c>
      <c r="H41" s="211">
        <f>IFERROR(VLOOKUP($A41,'Прайс-лист общий'!$A:G,7,0),"")</f>
        <v>93</v>
      </c>
      <c r="I41" s="211">
        <f>IFERROR(VLOOKUP($A41,'Прайс-лист общий'!$A:H,8,0),"")</f>
        <v>84</v>
      </c>
      <c r="J41" s="211">
        <f>IFERROR(VLOOKUP($A41,'Прайс-лист общий'!$A:I,9,0),"")</f>
        <v>73</v>
      </c>
      <c r="K41" s="221">
        <f>IFERROR(VLOOKUP(A41,'Прайс-лист общий'!A:J,10,0),"")</f>
        <v>56</v>
      </c>
      <c r="L41" s="215"/>
      <c r="M41" s="214">
        <f t="shared" si="3"/>
        <v>0</v>
      </c>
      <c r="N41" s="180">
        <f>IFERROR(VLOOKUP($A41,'Прайс-лист общий'!$A:K,11,0),"")</f>
        <v>60</v>
      </c>
      <c r="O41" s="181" t="str">
        <f>IFERROR(VLOOKUP($A41,'Прайс-лист общий'!$A:L,12,0),"")</f>
        <v>70*90*30</v>
      </c>
      <c r="P41" s="181">
        <f>IFERROR(VLOOKUP($A41,'Прайс-лист общий'!$A:M,13,0),"")</f>
        <v>0.02</v>
      </c>
      <c r="Q41" s="181" t="str">
        <f>IFERROR(VLOOKUP($A41,'Прайс-лист общий'!$A:O,14,0),"")</f>
        <v>440*330*185</v>
      </c>
      <c r="R41" s="181">
        <f>IFERROR(VLOOKUP($A41,'Прайс-лист общий'!$A:O,15,0),"")</f>
        <v>5.2</v>
      </c>
    </row>
    <row r="42" spans="1:18" s="208" customFormat="1" ht="21" customHeight="1">
      <c r="A42" s="193" t="s">
        <v>3139</v>
      </c>
      <c r="B42" s="195"/>
      <c r="C42" s="187" t="str">
        <f>HYPERLINK(VLOOKUP(A42,Фото!C:D,2,0),VLOOKUP(A42,'Прайс-лист общий'!A:B,2,0))</f>
        <v>Торцевой захват РЕНЦ для раздвижных дверей, белый</v>
      </c>
      <c r="D42" s="188">
        <f>IFERROR(VLOOKUP($A42,'Прайс-лист общий'!A:C,3,0),"")</f>
        <v>4</v>
      </c>
      <c r="E42" s="189">
        <f>IFERROR(VLOOKUP($A42,'Прайс-лист общий'!$A:D,4,0),"")</f>
        <v>0</v>
      </c>
      <c r="F42" s="210">
        <f>IFERROR(VLOOKUP($A42,'Прайс-лист общий'!$A:E,5,0),"")</f>
        <v>166</v>
      </c>
      <c r="G42" s="210">
        <f>IFERROR(VLOOKUP($A42,'Прайс-лист общий'!$A:F,6,0),"")</f>
        <v>100</v>
      </c>
      <c r="H42" s="210">
        <f>IFERROR(VLOOKUP($A42,'Прайс-лист общий'!$A:G,7,0),"")</f>
        <v>90</v>
      </c>
      <c r="I42" s="210">
        <f>IFERROR(VLOOKUP($A42,'Прайс-лист общий'!$A:H,8,0),"")</f>
        <v>82</v>
      </c>
      <c r="J42" s="210">
        <f>IFERROR(VLOOKUP($A42,'Прайс-лист общий'!$A:I,9,0),"")</f>
        <v>71</v>
      </c>
      <c r="K42" s="220">
        <f>IFERROR(VLOOKUP(A42,'Прайс-лист общий'!A:J,10,0),"")</f>
        <v>56</v>
      </c>
      <c r="L42" s="217"/>
      <c r="M42" s="213">
        <f t="shared" si="3"/>
        <v>0</v>
      </c>
      <c r="N42" s="190">
        <f>IFERROR(VLOOKUP($A42,'Прайс-лист общий'!$A:K,11,0),"")</f>
        <v>60</v>
      </c>
      <c r="O42" s="191" t="str">
        <f>IFERROR(VLOOKUP($A42,'Прайс-лист общий'!$A:L,12,0),"")</f>
        <v>70*90*30</v>
      </c>
      <c r="P42" s="191">
        <f>IFERROR(VLOOKUP($A42,'Прайс-лист общий'!$A:M,13,0),"")</f>
        <v>0.02</v>
      </c>
      <c r="Q42" s="191" t="str">
        <f>IFERROR(VLOOKUP($A42,'Прайс-лист общий'!$A:O,14,0),"")</f>
        <v>440*330*185</v>
      </c>
      <c r="R42" s="191">
        <f>IFERROR(VLOOKUP($A42,'Прайс-лист общий'!$A:O,15,0),"")</f>
        <v>5.2</v>
      </c>
    </row>
    <row r="44" spans="1:18">
      <c r="A44" s="9" t="str">
        <f>'Прайс-лист общий'!$A$1138</f>
        <v>INM 1</v>
      </c>
    </row>
    <row r="45" spans="1:18">
      <c r="A45" s="285" t="str">
        <f>'Прайс-лист общий'!$A$1139</f>
        <v>INM 2</v>
      </c>
      <c r="B45" s="9"/>
      <c r="C45" s="12"/>
      <c r="D45" s="147"/>
      <c r="E45" s="13"/>
      <c r="F45" s="59"/>
      <c r="G45" s="59"/>
      <c r="H45" s="59"/>
      <c r="I45" s="60"/>
      <c r="J45" s="23"/>
      <c r="K45" s="23"/>
      <c r="N45" s="79"/>
      <c r="Q45" s="6"/>
      <c r="R45" s="6"/>
    </row>
    <row r="46" spans="1:18">
      <c r="A46" s="285" t="str">
        <f>'Прайс-лист общий'!$A$1140</f>
        <v>INН-3-К</v>
      </c>
      <c r="B46" s="10"/>
      <c r="C46" s="12"/>
      <c r="D46" s="147"/>
      <c r="E46" s="13"/>
      <c r="F46" s="59"/>
      <c r="G46" s="59"/>
      <c r="H46" s="59"/>
      <c r="I46" s="60"/>
      <c r="J46" s="23"/>
      <c r="K46" s="23"/>
      <c r="N46" s="79"/>
      <c r="Q46" s="6"/>
      <c r="R46" s="6"/>
    </row>
    <row r="47" spans="1:18" s="33" customFormat="1">
      <c r="A47" s="285" t="str">
        <f>'Прайс-лист общий'!$A$1141</f>
        <v>Ручки для раздвижных дверей</v>
      </c>
      <c r="B47" s="38"/>
      <c r="C47" s="41"/>
      <c r="D47" s="148"/>
      <c r="E47" s="34"/>
      <c r="F47" s="76"/>
      <c r="G47" s="76"/>
      <c r="H47" s="76"/>
      <c r="I47" s="77"/>
      <c r="J47" s="77"/>
      <c r="K47" s="74"/>
      <c r="L47" s="102"/>
      <c r="M47" s="75"/>
      <c r="N47" s="136"/>
      <c r="O47" s="39"/>
      <c r="P47" s="19"/>
      <c r="Q47" s="40"/>
      <c r="R47" s="40"/>
    </row>
    <row r="48" spans="1:18">
      <c r="A48" s="285" t="str">
        <f>'Прайс-лист общий'!$A$1142</f>
        <v>INSDH 603 SN</v>
      </c>
      <c r="B48" s="10"/>
      <c r="C48" s="12"/>
      <c r="D48" s="147"/>
      <c r="E48" s="13"/>
      <c r="F48" s="59"/>
      <c r="G48" s="59"/>
      <c r="H48" s="59"/>
      <c r="I48" s="65"/>
      <c r="J48" s="23"/>
      <c r="K48" s="23"/>
    </row>
  </sheetData>
  <sheetProtection sort="0" autoFilter="0"/>
  <protectedRanges>
    <protectedRange sqref="L3:L65393" name="Диапазон1"/>
    <protectedRange sqref="L1" name="Диапазон1_2_1_1"/>
    <protectedRange sqref="L2" name="Диапазон1_2"/>
  </protectedRanges>
  <autoFilter ref="A2:R42" xr:uid="{00000000-0009-0000-0000-00000E000000}"/>
  <sortState xmlns:xlrd2="http://schemas.microsoft.com/office/spreadsheetml/2017/richdata2" ref="A37:A40">
    <sortCondition ref="A37"/>
  </sortState>
  <customSheetViews>
    <customSheetView guid="{69598D06-4881-4E41-A0B0-3C783215F203}" scale="99" showGridLines="0" fitToPage="1">
      <selection activeCell="O15" sqref="O15:O16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1048576">
    <cfRule type="cellIs" dxfId="7" priority="3" operator="equal">
      <formula>"Цена снижена"</formula>
    </cfRule>
    <cfRule type="containsText" dxfId="6" priority="4" operator="containsText" text="Новинка">
      <formula>NOT(ISERROR(SEARCH("Новинка",E1)))</formula>
    </cfRule>
  </conditionalFormatting>
  <conditionalFormatting sqref="F1:J1048576">
    <cfRule type="expression" dxfId="5" priority="5">
      <formula>AND(ISNUMBER(F1),F$2=$J$1)</formula>
    </cfRule>
  </conditionalFormatting>
  <conditionalFormatting sqref="K1:K1048576">
    <cfRule type="expression" dxfId="4" priority="9">
      <formula>AND(ISNUMBER(K1),K1&gt;0)</formula>
    </cfRule>
  </conditionalFormatting>
  <hyperlinks>
    <hyperlink ref="L1" location="Корзина!A1" display="Корзина!A1" xr:uid="{36BEE44A-83F9-4903-8A07-B002577B43C2}"/>
  </hyperlinks>
  <pageMargins left="0.27559055118110237" right="0.15748031496062992" top="0.35433070866141736" bottom="0.31496062992125984" header="0.19685039370078741" footer="0.15748031496062992"/>
  <pageSetup paperSize="9" scale="48" fitToHeight="16" orientation="portrait"/>
  <headerFooter alignWithMargins="0">
    <oddHeader>&amp;R&amp;D</oddHeader>
    <oddFooter>&amp;R&amp;P из &amp;N</oddFooter>
  </headerFooter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8B5379A-FECA-4095-AE9F-25594A9870D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D1:D1048576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0"/>
    <pageSetUpPr fitToPage="1"/>
  </sheetPr>
  <dimension ref="A1:R71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2"/>
  <cols>
    <col min="1" max="1" width="27.28515625" style="8" customWidth="1"/>
    <col min="2" max="2" width="20.7109375" style="8" customWidth="1"/>
    <col min="3" max="3" width="49.28515625" style="8" customWidth="1"/>
    <col min="4" max="4" width="10.7109375" style="146" customWidth="1"/>
    <col min="5" max="5" width="12.7109375" style="9" customWidth="1"/>
    <col min="6" max="7" width="10" style="55" customWidth="1"/>
    <col min="8" max="8" width="10" style="70" customWidth="1"/>
    <col min="9" max="9" width="10" style="56" customWidth="1"/>
    <col min="10" max="10" width="10" style="22" customWidth="1"/>
    <col min="11" max="11" width="10.7109375" style="22" customWidth="1"/>
    <col min="12" max="12" width="8.5703125" style="81" customWidth="1"/>
    <col min="13" max="13" width="12.28515625" style="58" customWidth="1"/>
    <col min="14" max="14" width="5.7109375" style="141" customWidth="1"/>
    <col min="15" max="15" width="11.28515625" style="8" customWidth="1"/>
    <col min="16" max="16" width="8.5703125" style="17" customWidth="1"/>
    <col min="17" max="17" width="11.28515625" style="6" customWidth="1"/>
    <col min="18" max="18" width="8.5703125" style="6" customWidth="1"/>
    <col min="19" max="16384" width="11.42578125" style="1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5083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21" customHeight="1">
      <c r="A4" s="192" t="s">
        <v>4158</v>
      </c>
      <c r="B4" s="194"/>
      <c r="C4" s="177" t="str">
        <f>HYPERLINK(VLOOKUP(A4,Фото!C:D,2,0),VLOOKUP(A4,'Прайс-лист общий'!A:B,2,0))</f>
        <v>Цилиндр РЕНЦ 60 мм К-К, стандартный ключ, черный</v>
      </c>
      <c r="D4" s="178">
        <f>IFERROR(VLOOKUP($A4,'Прайс-лист общий'!A:C,3,0),"")</f>
        <v>4</v>
      </c>
      <c r="E4" s="179">
        <f>IFERROR(VLOOKUP($A4,'Прайс-лист общий'!$A:D,4,0),"")</f>
        <v>0</v>
      </c>
      <c r="F4" s="211">
        <f>IFERROR(VLOOKUP($A4,'Прайс-лист общий'!$A:E,5,0),"")</f>
        <v>961</v>
      </c>
      <c r="G4" s="211">
        <f>IFERROR(VLOOKUP($A4,'Прайс-лист общий'!$A:F,6,0),"")</f>
        <v>581</v>
      </c>
      <c r="H4" s="211">
        <f>IFERROR(VLOOKUP($A4,'Прайс-лист общий'!$A:G,7,0),"")</f>
        <v>528</v>
      </c>
      <c r="I4" s="211">
        <f>IFERROR(VLOOKUP($A4,'Прайс-лист общий'!$A:H,8,0),"")</f>
        <v>480</v>
      </c>
      <c r="J4" s="211">
        <f>IFERROR(VLOOKUP($A4,'Прайс-лист общий'!$A:I,9,0),"")</f>
        <v>417</v>
      </c>
      <c r="K4" s="221">
        <f>IFERROR(VLOOKUP(A4,'Прайс-лист общий'!A:J,10,0),"")</f>
        <v>416</v>
      </c>
      <c r="L4" s="215"/>
      <c r="M4" s="214">
        <f t="shared" ref="M4:M65" si="0">IF(K4&lt;&gt;$K$1,K4*L4,IF($J$1=$G$2,G4*L4,IF($J$1=$H$2,H4*L4,IF($J$1=$I$2,I4*L4,IF($J$1=$J$2,J4*L4,"Выберите колонку")))))</f>
        <v>0</v>
      </c>
      <c r="N4" s="180">
        <f>IFERROR(VLOOKUP($A4,'Прайс-лист общий'!$A:K,11,0),"")</f>
        <v>50</v>
      </c>
      <c r="O4" s="181" t="str">
        <f>IFERROR(VLOOKUP($A4,'Прайс-лист общий'!$A:L,12,0),"")</f>
        <v>76*40*30</v>
      </c>
      <c r="P4" s="181">
        <f>IFERROR(VLOOKUP($A4,'Прайс-лист общий'!$A:M,13,0),"")</f>
        <v>0.23</v>
      </c>
      <c r="Q4" s="181" t="str">
        <f>IFERROR(VLOOKUP($A4,'Прайс-лист общий'!$A:O,14,0),"")</f>
        <v>450*175*100</v>
      </c>
      <c r="R4" s="181">
        <f>IFERROR(VLOOKUP($A4,'Прайс-лист общий'!$A:O,15,0),"")</f>
        <v>11.8</v>
      </c>
    </row>
    <row r="5" spans="1:18" s="208" customFormat="1" ht="21" customHeight="1">
      <c r="A5" s="193" t="s">
        <v>971</v>
      </c>
      <c r="B5" s="195"/>
      <c r="C5" s="187" t="str">
        <f>HYPERLINK(VLOOKUP(A5,Фото!C:D,2,0),VLOOKUP(A5,'Прайс-лист общий'!A:B,2,0))</f>
        <v>Цилиндр РЕНЦ 60 мм К-К, стандартный ключ, никель матовый</v>
      </c>
      <c r="D5" s="188">
        <f>IFERROR(VLOOKUP($A5,'Прайс-лист общий'!A:C,3,0),"")</f>
        <v>4</v>
      </c>
      <c r="E5" s="189">
        <f>IFERROR(VLOOKUP($A5,'Прайс-лист общий'!$A:D,4,0),"")</f>
        <v>0</v>
      </c>
      <c r="F5" s="210">
        <f>IFERROR(VLOOKUP($A5,'Прайс-лист общий'!$A:E,5,0),"")</f>
        <v>961</v>
      </c>
      <c r="G5" s="210">
        <f>IFERROR(VLOOKUP($A5,'Прайс-лист общий'!$A:F,6,0),"")</f>
        <v>581</v>
      </c>
      <c r="H5" s="210">
        <f>IFERROR(VLOOKUP($A5,'Прайс-лист общий'!$A:G,7,0),"")</f>
        <v>528</v>
      </c>
      <c r="I5" s="210">
        <f>IFERROR(VLOOKUP($A5,'Прайс-лист общий'!$A:H,8,0),"")</f>
        <v>480</v>
      </c>
      <c r="J5" s="210">
        <f>IFERROR(VLOOKUP($A5,'Прайс-лист общий'!$A:I,9,0),"")</f>
        <v>417</v>
      </c>
      <c r="K5" s="220">
        <f>IFERROR(VLOOKUP(A5,'Прайс-лист общий'!A:J,10,0),"")</f>
        <v>0</v>
      </c>
      <c r="L5" s="217"/>
      <c r="M5" s="213">
        <f t="shared" si="0"/>
        <v>0</v>
      </c>
      <c r="N5" s="190">
        <f>IFERROR(VLOOKUP($A5,'Прайс-лист общий'!$A:K,11,0),"")</f>
        <v>50</v>
      </c>
      <c r="O5" s="191" t="str">
        <f>IFERROR(VLOOKUP($A5,'Прайс-лист общий'!$A:L,12,0),"")</f>
        <v>76*40*30</v>
      </c>
      <c r="P5" s="191">
        <f>IFERROR(VLOOKUP($A5,'Прайс-лист общий'!$A:M,13,0),"")</f>
        <v>0.23</v>
      </c>
      <c r="Q5" s="191" t="str">
        <f>IFERROR(VLOOKUP($A5,'Прайс-лист общий'!$A:O,14,0),"")</f>
        <v>450*175*100</v>
      </c>
      <c r="R5" s="191">
        <f>IFERROR(VLOOKUP($A5,'Прайс-лист общий'!$A:O,15,0),"")</f>
        <v>11.8</v>
      </c>
    </row>
    <row r="6" spans="1:18" s="208" customFormat="1" ht="42" customHeight="1">
      <c r="A6" s="238" t="s">
        <v>4159</v>
      </c>
      <c r="B6" s="195"/>
      <c r="C6" s="234" t="str">
        <f>HYPERLINK(VLOOKUP(A6,Фото!C:D,2,0),VLOOKUP(A6,'Прайс-лист общий'!A:B,2,0))</f>
        <v>Цилиндр РЕНЦ 60 мм К-К, компьютерный ключ, черный</v>
      </c>
      <c r="D6" s="239">
        <f>IFERROR(VLOOKUP($A6,'Прайс-лист общий'!A:C,3,0),"")</f>
        <v>4</v>
      </c>
      <c r="E6" s="240">
        <f>IFERROR(VLOOKUP($A6,'Прайс-лист общий'!$A:D,4,0),"")</f>
        <v>0</v>
      </c>
      <c r="F6" s="241">
        <f>IFERROR(VLOOKUP($A6,'Прайс-лист общий'!$A:E,5,0),"")</f>
        <v>1103</v>
      </c>
      <c r="G6" s="241">
        <f>IFERROR(VLOOKUP($A6,'Прайс-лист общий'!$A:F,6,0),"")</f>
        <v>666</v>
      </c>
      <c r="H6" s="241">
        <f>IFERROR(VLOOKUP($A6,'Прайс-лист общий'!$A:G,7,0),"")</f>
        <v>605</v>
      </c>
      <c r="I6" s="241">
        <f>IFERROR(VLOOKUP($A6,'Прайс-лист общий'!$A:H,8,0),"")</f>
        <v>550</v>
      </c>
      <c r="J6" s="241">
        <f>IFERROR(VLOOKUP($A6,'Прайс-лист общий'!$A:I,9,0),"")</f>
        <v>478</v>
      </c>
      <c r="K6" s="242">
        <f>IFERROR(VLOOKUP(A6,'Прайс-лист общий'!A:J,10,0),"")</f>
        <v>337</v>
      </c>
      <c r="L6" s="243"/>
      <c r="M6" s="244">
        <f t="shared" si="0"/>
        <v>0</v>
      </c>
      <c r="N6" s="245">
        <f>IFERROR(VLOOKUP($A6,'Прайс-лист общий'!$A:K,11,0),"")</f>
        <v>50</v>
      </c>
      <c r="O6" s="246" t="str">
        <f>IFERROR(VLOOKUP($A6,'Прайс-лист общий'!$A:L,12,0),"")</f>
        <v>76*40*30</v>
      </c>
      <c r="P6" s="246">
        <f>IFERROR(VLOOKUP($A6,'Прайс-лист общий'!$A:M,13,0),"")</f>
        <v>0.25</v>
      </c>
      <c r="Q6" s="246" t="str">
        <f>IFERROR(VLOOKUP($A6,'Прайс-лист общий'!$A:O,14,0),"")</f>
        <v>450*175*100</v>
      </c>
      <c r="R6" s="246">
        <f>IFERROR(VLOOKUP($A6,'Прайс-лист общий'!$A:O,15,0),"")</f>
        <v>13</v>
      </c>
    </row>
    <row r="7" spans="1:18" s="208" customFormat="1" ht="21" customHeight="1">
      <c r="A7" s="192" t="s">
        <v>4160</v>
      </c>
      <c r="B7" s="194"/>
      <c r="C7" s="177" t="str">
        <f>HYPERLINK(VLOOKUP(A7,Фото!C:D,2,0),VLOOKUP(A7,'Прайс-лист общий'!A:B,2,0))</f>
        <v>Цилиндр РЕНЦ 60 мм К-З, стандартный ключ, черный</v>
      </c>
      <c r="D7" s="178">
        <f>IFERROR(VLOOKUP($A7,'Прайс-лист общий'!A:C,3,0),"")</f>
        <v>4</v>
      </c>
      <c r="E7" s="179">
        <f>IFERROR(VLOOKUP($A7,'Прайс-лист общий'!$A:D,4,0),"")</f>
        <v>0</v>
      </c>
      <c r="F7" s="211">
        <f>IFERROR(VLOOKUP($A7,'Прайс-лист общий'!$A:E,5,0),"")</f>
        <v>1193</v>
      </c>
      <c r="G7" s="211">
        <f>IFERROR(VLOOKUP($A7,'Прайс-лист общий'!$A:F,6,0),"")</f>
        <v>720</v>
      </c>
      <c r="H7" s="211">
        <f>IFERROR(VLOOKUP($A7,'Прайс-лист общий'!$A:G,7,0),"")</f>
        <v>655</v>
      </c>
      <c r="I7" s="211">
        <f>IFERROR(VLOOKUP($A7,'Прайс-лист общий'!$A:H,8,0),"")</f>
        <v>595</v>
      </c>
      <c r="J7" s="211">
        <f>IFERROR(VLOOKUP($A7,'Прайс-лист общий'!$A:I,9,0),"")</f>
        <v>517</v>
      </c>
      <c r="K7" s="221">
        <f>IFERROR(VLOOKUP(A7,'Прайс-лист общий'!A:J,10,0),"")</f>
        <v>0</v>
      </c>
      <c r="L7" s="215"/>
      <c r="M7" s="214">
        <f t="shared" si="0"/>
        <v>0</v>
      </c>
      <c r="N7" s="180">
        <f>IFERROR(VLOOKUP($A7,'Прайс-лист общий'!$A:K,11,0),"")</f>
        <v>50</v>
      </c>
      <c r="O7" s="181" t="str">
        <f>IFERROR(VLOOKUP($A7,'Прайс-лист общий'!$A:L,12,0),"")</f>
        <v>93*40*30</v>
      </c>
      <c r="P7" s="181">
        <f>IFERROR(VLOOKUP($A7,'Прайс-лист общий'!$A:M,13,0),"")</f>
        <v>0.28000000000000003</v>
      </c>
      <c r="Q7" s="181" t="str">
        <f>IFERROR(VLOOKUP($A7,'Прайс-лист общий'!$A:O,14,0),"")</f>
        <v>450*175*120</v>
      </c>
      <c r="R7" s="181">
        <f>IFERROR(VLOOKUP($A7,'Прайс-лист общий'!$A:O,15,0),"")</f>
        <v>14.5</v>
      </c>
    </row>
    <row r="8" spans="1:18" s="208" customFormat="1" ht="21" customHeight="1">
      <c r="A8" s="193" t="s">
        <v>983</v>
      </c>
      <c r="B8" s="195"/>
      <c r="C8" s="187" t="str">
        <f>HYPERLINK(VLOOKUP(A8,Фото!C:D,2,0),VLOOKUP(A8,'Прайс-лист общий'!A:B,2,0))</f>
        <v>Цилиндр РЕНЦ 60 мм К-З, стандартный ключ, никель матовый</v>
      </c>
      <c r="D8" s="188">
        <f>IFERROR(VLOOKUP($A8,'Прайс-лист общий'!A:C,3,0),"")</f>
        <v>4</v>
      </c>
      <c r="E8" s="189">
        <f>IFERROR(VLOOKUP($A8,'Прайс-лист общий'!$A:D,4,0),"")</f>
        <v>0</v>
      </c>
      <c r="F8" s="210">
        <f>IFERROR(VLOOKUP($A8,'Прайс-лист общий'!$A:E,5,0),"")</f>
        <v>1193</v>
      </c>
      <c r="G8" s="210">
        <f>IFERROR(VLOOKUP($A8,'Прайс-лист общий'!$A:F,6,0),"")</f>
        <v>720</v>
      </c>
      <c r="H8" s="210">
        <f>IFERROR(VLOOKUP($A8,'Прайс-лист общий'!$A:G,7,0),"")</f>
        <v>655</v>
      </c>
      <c r="I8" s="210">
        <f>IFERROR(VLOOKUP($A8,'Прайс-лист общий'!$A:H,8,0),"")</f>
        <v>595</v>
      </c>
      <c r="J8" s="210">
        <f>IFERROR(VLOOKUP($A8,'Прайс-лист общий'!$A:I,9,0),"")</f>
        <v>517</v>
      </c>
      <c r="K8" s="220">
        <f>IFERROR(VLOOKUP(A8,'Прайс-лист общий'!A:J,10,0),"")</f>
        <v>0</v>
      </c>
      <c r="L8" s="217"/>
      <c r="M8" s="213">
        <f t="shared" si="0"/>
        <v>0</v>
      </c>
      <c r="N8" s="190">
        <f>IFERROR(VLOOKUP($A8,'Прайс-лист общий'!$A:K,11,0),"")</f>
        <v>50</v>
      </c>
      <c r="O8" s="191" t="str">
        <f>IFERROR(VLOOKUP($A8,'Прайс-лист общий'!$A:L,12,0),"")</f>
        <v>93*40*30</v>
      </c>
      <c r="P8" s="191">
        <f>IFERROR(VLOOKUP($A8,'Прайс-лист общий'!$A:M,13,0),"")</f>
        <v>0.28000000000000003</v>
      </c>
      <c r="Q8" s="191" t="str">
        <f>IFERROR(VLOOKUP($A8,'Прайс-лист общий'!$A:O,14,0),"")</f>
        <v>450*175*120</v>
      </c>
      <c r="R8" s="191">
        <f>IFERROR(VLOOKUP($A8,'Прайс-лист общий'!$A:O,15,0),"")</f>
        <v>14.5</v>
      </c>
    </row>
    <row r="9" spans="1:18" s="208" customFormat="1" ht="15" customHeight="1">
      <c r="A9" s="223" t="s">
        <v>992</v>
      </c>
      <c r="B9" s="206"/>
      <c r="C9" s="224" t="str">
        <f>HYPERLINK(VLOOKUP(A9,Фото!C:D,2,0),VLOOKUP(A9,'Прайс-лист общий'!A:B,2,0))</f>
        <v>Цилиндр РЕНЦ 60 мм К-З, компьютерный ключ, бронза античная</v>
      </c>
      <c r="D9" s="225">
        <f>IFERROR(VLOOKUP($A9,'Прайс-лист общий'!A:C,3,0),"")</f>
        <v>0</v>
      </c>
      <c r="E9" s="226">
        <f>IFERROR(VLOOKUP($A9,'Прайс-лист общий'!$A:D,4,0),"")</f>
        <v>0</v>
      </c>
      <c r="F9" s="227">
        <f>IFERROR(VLOOKUP($A9,'Прайс-лист общий'!$A:E,5,0),"")</f>
        <v>1322</v>
      </c>
      <c r="G9" s="227">
        <f>IFERROR(VLOOKUP($A9,'Прайс-лист общий'!$A:F,6,0),"")</f>
        <v>798</v>
      </c>
      <c r="H9" s="227">
        <f>IFERROR(VLOOKUP($A9,'Прайс-лист общий'!$A:G,7,0),"")</f>
        <v>726</v>
      </c>
      <c r="I9" s="227">
        <f>IFERROR(VLOOKUP($A9,'Прайс-лист общий'!$A:H,8,0),"")</f>
        <v>660</v>
      </c>
      <c r="J9" s="227">
        <f>IFERROR(VLOOKUP($A9,'Прайс-лист общий'!$A:I,9,0),"")</f>
        <v>573</v>
      </c>
      <c r="K9" s="228">
        <f>IFERROR(VLOOKUP(A9,'Прайс-лист общий'!A:J,10,0),"")</f>
        <v>0</v>
      </c>
      <c r="L9" s="229"/>
      <c r="M9" s="230">
        <f t="shared" si="0"/>
        <v>0</v>
      </c>
      <c r="N9" s="231">
        <f>IFERROR(VLOOKUP($A9,'Прайс-лист общий'!$A:K,11,0),"")</f>
        <v>50</v>
      </c>
      <c r="O9" s="232" t="str">
        <f>IFERROR(VLOOKUP($A9,'Прайс-лист общий'!$A:L,12,0),"")</f>
        <v>93*40*30</v>
      </c>
      <c r="P9" s="232">
        <f>IFERROR(VLOOKUP($A9,'Прайс-лист общий'!$A:M,13,0),"")</f>
        <v>0.32</v>
      </c>
      <c r="Q9" s="232" t="str">
        <f>IFERROR(VLOOKUP($A9,'Прайс-лист общий'!$A:O,14,0),"")</f>
        <v>450*175*120</v>
      </c>
      <c r="R9" s="232">
        <f>IFERROR(VLOOKUP($A9,'Прайс-лист общий'!$A:O,15,0),"")</f>
        <v>16.3</v>
      </c>
    </row>
    <row r="10" spans="1:18" s="208" customFormat="1" ht="15" customHeight="1">
      <c r="A10" s="205" t="s">
        <v>4161</v>
      </c>
      <c r="B10" s="206"/>
      <c r="C10" s="182" t="str">
        <f>HYPERLINK(VLOOKUP(A10,Фото!C:D,2,0),VLOOKUP(A10,'Прайс-лист общий'!A:B,2,0))</f>
        <v>Цилиндр РЕНЦ 60 мм К-З, компьютерный ключ, черный</v>
      </c>
      <c r="D10" s="183">
        <f>IFERROR(VLOOKUP($A10,'Прайс-лист общий'!A:C,3,0),"")</f>
        <v>4</v>
      </c>
      <c r="E10" s="184">
        <f>IFERROR(VLOOKUP($A10,'Прайс-лист общий'!$A:D,4,0),"")</f>
        <v>0</v>
      </c>
      <c r="F10" s="209">
        <f>IFERROR(VLOOKUP($A10,'Прайс-лист общий'!$A:E,5,0),"")</f>
        <v>1322</v>
      </c>
      <c r="G10" s="209">
        <f>IFERROR(VLOOKUP($A10,'Прайс-лист общий'!$A:F,6,0),"")</f>
        <v>798</v>
      </c>
      <c r="H10" s="209">
        <f>IFERROR(VLOOKUP($A10,'Прайс-лист общий'!$A:G,7,0),"")</f>
        <v>726</v>
      </c>
      <c r="I10" s="209">
        <f>IFERROR(VLOOKUP($A10,'Прайс-лист общий'!$A:H,8,0),"")</f>
        <v>660</v>
      </c>
      <c r="J10" s="209">
        <f>IFERROR(VLOOKUP($A10,'Прайс-лист общий'!$A:I,9,0),"")</f>
        <v>573</v>
      </c>
      <c r="K10" s="222">
        <f>IFERROR(VLOOKUP(A10,'Прайс-лист общий'!A:J,10,0),"")</f>
        <v>451</v>
      </c>
      <c r="L10" s="216"/>
      <c r="M10" s="212">
        <f t="shared" si="0"/>
        <v>0</v>
      </c>
      <c r="N10" s="185">
        <f>IFERROR(VLOOKUP($A10,'Прайс-лист общий'!$A:K,11,0),"")</f>
        <v>50</v>
      </c>
      <c r="O10" s="186" t="str">
        <f>IFERROR(VLOOKUP($A10,'Прайс-лист общий'!$A:L,12,0),"")</f>
        <v>93*40*30</v>
      </c>
      <c r="P10" s="186">
        <f>IFERROR(VLOOKUP($A10,'Прайс-лист общий'!$A:M,13,0),"")</f>
        <v>0.32</v>
      </c>
      <c r="Q10" s="186" t="str">
        <f>IFERROR(VLOOKUP($A10,'Прайс-лист общий'!$A:O,14,0),"")</f>
        <v>450*175*120</v>
      </c>
      <c r="R10" s="186">
        <f>IFERROR(VLOOKUP($A10,'Прайс-лист общий'!$A:O,15,0),"")</f>
        <v>16.3</v>
      </c>
    </row>
    <row r="11" spans="1:18" s="208" customFormat="1" ht="15" customHeight="1">
      <c r="A11" s="193" t="s">
        <v>991</v>
      </c>
      <c r="B11" s="195"/>
      <c r="C11" s="187" t="str">
        <f>HYPERLINK(VLOOKUP(A11,Фото!C:D,2,0),VLOOKUP(A11,'Прайс-лист общий'!A:B,2,0))</f>
        <v>Цилиндр РЕНЦ 60 мм К-З, компьютерный ключ, никель матовый</v>
      </c>
      <c r="D11" s="188">
        <f>IFERROR(VLOOKUP($A11,'Прайс-лист общий'!A:C,3,0),"")</f>
        <v>4</v>
      </c>
      <c r="E11" s="189">
        <f>IFERROR(VLOOKUP($A11,'Прайс-лист общий'!$A:D,4,0),"")</f>
        <v>0</v>
      </c>
      <c r="F11" s="210">
        <f>IFERROR(VLOOKUP($A11,'Прайс-лист общий'!$A:E,5,0),"")</f>
        <v>1322</v>
      </c>
      <c r="G11" s="210">
        <f>IFERROR(VLOOKUP($A11,'Прайс-лист общий'!$A:F,6,0),"")</f>
        <v>798</v>
      </c>
      <c r="H11" s="210">
        <f>IFERROR(VLOOKUP($A11,'Прайс-лист общий'!$A:G,7,0),"")</f>
        <v>726</v>
      </c>
      <c r="I11" s="210">
        <f>IFERROR(VLOOKUP($A11,'Прайс-лист общий'!$A:H,8,0),"")</f>
        <v>660</v>
      </c>
      <c r="J11" s="210">
        <f>IFERROR(VLOOKUP($A11,'Прайс-лист общий'!$A:I,9,0),"")</f>
        <v>573</v>
      </c>
      <c r="K11" s="220">
        <f>IFERROR(VLOOKUP(A11,'Прайс-лист общий'!A:J,10,0),"")</f>
        <v>0</v>
      </c>
      <c r="L11" s="217"/>
      <c r="M11" s="213">
        <f t="shared" si="0"/>
        <v>0</v>
      </c>
      <c r="N11" s="190">
        <f>IFERROR(VLOOKUP($A11,'Прайс-лист общий'!$A:K,11,0),"")</f>
        <v>50</v>
      </c>
      <c r="O11" s="191" t="str">
        <f>IFERROR(VLOOKUP($A11,'Прайс-лист общий'!$A:L,12,0),"")</f>
        <v>93*40*30</v>
      </c>
      <c r="P11" s="191">
        <f>IFERROR(VLOOKUP($A11,'Прайс-лист общий'!$A:M,13,0),"")</f>
        <v>0.32</v>
      </c>
      <c r="Q11" s="191" t="str">
        <f>IFERROR(VLOOKUP($A11,'Прайс-лист общий'!$A:O,14,0),"")</f>
        <v>450*175*120</v>
      </c>
      <c r="R11" s="191">
        <f>IFERROR(VLOOKUP($A11,'Прайс-лист общий'!$A:O,15,0),"")</f>
        <v>16.3</v>
      </c>
    </row>
    <row r="12" spans="1:18" s="2" customFormat="1" ht="18" customHeight="1">
      <c r="A12" s="202" t="s">
        <v>5097</v>
      </c>
      <c r="B12" s="196"/>
      <c r="C12" s="233"/>
      <c r="D12" s="198"/>
      <c r="E12" s="199"/>
      <c r="F12" s="200"/>
      <c r="G12" s="200"/>
      <c r="H12" s="200"/>
      <c r="I12" s="200"/>
      <c r="J12" s="200"/>
      <c r="K12" s="200"/>
      <c r="L12" s="200"/>
      <c r="M12" s="200">
        <f t="shared" si="0"/>
        <v>0</v>
      </c>
      <c r="N12" s="201"/>
      <c r="O12" s="196"/>
      <c r="P12" s="196"/>
      <c r="Q12" s="196"/>
      <c r="R12" s="196"/>
    </row>
    <row r="13" spans="1:18" s="208" customFormat="1" ht="42" customHeight="1">
      <c r="A13" s="238" t="s">
        <v>998</v>
      </c>
      <c r="B13" s="195"/>
      <c r="C13" s="234" t="str">
        <f>HYPERLINK(VLOOKUP(A13,Фото!C:D,2,0),VLOOKUP(A13,'Прайс-лист общий'!A:B,2,0))</f>
        <v>Цилиндр PUERTO 60 мм К-З, стандартный ключ, хром блестящий</v>
      </c>
      <c r="D13" s="239">
        <f>IFERROR(VLOOKUP($A13,'Прайс-лист общий'!A:C,3,0),"")</f>
        <v>4</v>
      </c>
      <c r="E13" s="240">
        <f>IFERROR(VLOOKUP($A13,'Прайс-лист общий'!$A:D,4,0),"")</f>
        <v>0</v>
      </c>
      <c r="F13" s="241">
        <f>IFERROR(VLOOKUP($A13,'Прайс-лист общий'!$A:E,5,0),"")</f>
        <v>581</v>
      </c>
      <c r="G13" s="241">
        <f>IFERROR(VLOOKUP($A13,'Прайс-лист общий'!$A:F,6,0),"")</f>
        <v>351</v>
      </c>
      <c r="H13" s="241">
        <f>IFERROR(VLOOKUP($A13,'Прайс-лист общий'!$A:G,7,0),"")</f>
        <v>319</v>
      </c>
      <c r="I13" s="241">
        <f>IFERROR(VLOOKUP($A13,'Прайс-лист общий'!$A:H,8,0),"")</f>
        <v>290</v>
      </c>
      <c r="J13" s="241">
        <f>IFERROR(VLOOKUP($A13,'Прайс-лист общий'!$A:I,9,0),"")</f>
        <v>252</v>
      </c>
      <c r="K13" s="242">
        <f>IFERROR(VLOOKUP(A13,'Прайс-лист общий'!A:J,10,0),"")</f>
        <v>0</v>
      </c>
      <c r="L13" s="243"/>
      <c r="M13" s="244">
        <f t="shared" si="0"/>
        <v>0</v>
      </c>
      <c r="N13" s="245">
        <f>IFERROR(VLOOKUP($A13,'Прайс-лист общий'!$A:K,11,0),"")</f>
        <v>100</v>
      </c>
      <c r="O13" s="246" t="str">
        <f>IFERROR(VLOOKUP($A13,'Прайс-лист общий'!$A:L,12,0),"")</f>
        <v>90*37*20</v>
      </c>
      <c r="P13" s="246">
        <f>IFERROR(VLOOKUP($A13,'Прайс-лист общий'!$A:M,13,0),"")</f>
        <v>0.15</v>
      </c>
      <c r="Q13" s="246" t="str">
        <f>IFERROR(VLOOKUP($A13,'Прайс-лист общий'!$A:O,14,0),"")</f>
        <v>510*210*130</v>
      </c>
      <c r="R13" s="246">
        <f>IFERROR(VLOOKUP($A13,'Прайс-лист общий'!$A:O,15,0),"")</f>
        <v>15.5</v>
      </c>
    </row>
    <row r="14" spans="1:18" s="2" customFormat="1" ht="18" customHeight="1">
      <c r="A14" s="202" t="s">
        <v>5084</v>
      </c>
      <c r="B14" s="196"/>
      <c r="C14" s="233"/>
      <c r="D14" s="198"/>
      <c r="E14" s="199"/>
      <c r="F14" s="200"/>
      <c r="G14" s="200"/>
      <c r="H14" s="200"/>
      <c r="I14" s="200"/>
      <c r="J14" s="200"/>
      <c r="K14" s="200"/>
      <c r="L14" s="200"/>
      <c r="M14" s="200">
        <f t="shared" si="0"/>
        <v>0</v>
      </c>
      <c r="N14" s="201"/>
      <c r="O14" s="196"/>
      <c r="P14" s="196"/>
      <c r="Q14" s="196"/>
      <c r="R14" s="196"/>
    </row>
    <row r="15" spans="1:18" s="208" customFormat="1" ht="15" customHeight="1">
      <c r="A15" s="223" t="s">
        <v>5085</v>
      </c>
      <c r="B15" s="206"/>
      <c r="C15" s="224" t="str">
        <f>HYPERLINK(VLOOKUP(A15,Фото!C:D,2,0),VLOOKUP(A15,'Прайс-лист общий'!A:B,2,0))</f>
        <v>Цилиндр TIXX 60 мм К-К, стандартный ключ, черный</v>
      </c>
      <c r="D15" s="225">
        <f>IFERROR(VLOOKUP($A15,'Прайс-лист общий'!A:C,3,0),"")</f>
        <v>4</v>
      </c>
      <c r="E15" s="226" t="str">
        <f>IFERROR(VLOOKUP($A15,'Прайс-лист общий'!$A:D,4,0),"")</f>
        <v>Новинка</v>
      </c>
      <c r="F15" s="227">
        <f>IFERROR(VLOOKUP($A15,'Прайс-лист общий'!$A:E,5,0),"")</f>
        <v>214</v>
      </c>
      <c r="G15" s="227">
        <f>IFERROR(VLOOKUP($A15,'Прайс-лист общий'!$A:F,6,0),"")</f>
        <v>135</v>
      </c>
      <c r="H15" s="227">
        <f>IFERROR(VLOOKUP($A15,'Прайс-лист общий'!$A:G,7,0),"")</f>
        <v>126</v>
      </c>
      <c r="I15" s="227">
        <f>IFERROR(VLOOKUP($A15,'Прайс-лист общий'!$A:H,8,0),"")</f>
        <v>118</v>
      </c>
      <c r="J15" s="227">
        <f>IFERROR(VLOOKUP($A15,'Прайс-лист общий'!$A:I,9,0),"")</f>
        <v>107</v>
      </c>
      <c r="K15" s="228">
        <f>IFERROR(VLOOKUP(A15,'Прайс-лист общий'!A:J,10,0),"")</f>
        <v>0</v>
      </c>
      <c r="L15" s="229"/>
      <c r="M15" s="230">
        <f t="shared" si="0"/>
        <v>0</v>
      </c>
      <c r="N15" s="231">
        <f>IFERROR(VLOOKUP($A15,'Прайс-лист общий'!$A:K,11,0),"")</f>
        <v>100</v>
      </c>
      <c r="O15" s="232" t="str">
        <f>IFERROR(VLOOKUP($A15,'Прайс-лист общий'!$A:L,12,0),"")</f>
        <v>85*37*27</v>
      </c>
      <c r="P15" s="232">
        <f>IFERROR(VLOOKUP($A15,'Прайс-лист общий'!$A:M,13,0),"")</f>
        <v>0.12</v>
      </c>
      <c r="Q15" s="232" t="str">
        <f>IFERROR(VLOOKUP($A15,'Прайс-лист общий'!$A:O,14,0),"")</f>
        <v>760*195*97</v>
      </c>
      <c r="R15" s="232">
        <f>IFERROR(VLOOKUP($A15,'Прайс-лист общий'!$A:O,15,0),"")</f>
        <v>13.1</v>
      </c>
    </row>
    <row r="16" spans="1:18" s="208" customFormat="1" ht="15" customHeight="1">
      <c r="A16" s="205" t="s">
        <v>5086</v>
      </c>
      <c r="B16" s="206"/>
      <c r="C16" s="182" t="str">
        <f>HYPERLINK(VLOOKUP(A16,Фото!C:D,2,0),VLOOKUP(A16,'Прайс-лист общий'!A:B,2,0))</f>
        <v>Цилиндр TIXX 60 мм К-К, стандартный ключ, никель матовый</v>
      </c>
      <c r="D16" s="183">
        <f>IFERROR(VLOOKUP($A16,'Прайс-лист общий'!A:C,3,0),"")</f>
        <v>4</v>
      </c>
      <c r="E16" s="184" t="str">
        <f>IFERROR(VLOOKUP($A16,'Прайс-лист общий'!$A:D,4,0),"")</f>
        <v>Новинка</v>
      </c>
      <c r="F16" s="209">
        <f>IFERROR(VLOOKUP($A16,'Прайс-лист общий'!$A:E,5,0),"")</f>
        <v>214</v>
      </c>
      <c r="G16" s="209">
        <f>IFERROR(VLOOKUP($A16,'Прайс-лист общий'!$A:F,6,0),"")</f>
        <v>135</v>
      </c>
      <c r="H16" s="209">
        <f>IFERROR(VLOOKUP($A16,'Прайс-лист общий'!$A:G,7,0),"")</f>
        <v>126</v>
      </c>
      <c r="I16" s="209">
        <f>IFERROR(VLOOKUP($A16,'Прайс-лист общий'!$A:H,8,0),"")</f>
        <v>118</v>
      </c>
      <c r="J16" s="209">
        <f>IFERROR(VLOOKUP($A16,'Прайс-лист общий'!$A:I,9,0),"")</f>
        <v>107</v>
      </c>
      <c r="K16" s="222">
        <f>IFERROR(VLOOKUP(A16,'Прайс-лист общий'!A:J,10,0),"")</f>
        <v>0</v>
      </c>
      <c r="L16" s="216"/>
      <c r="M16" s="212">
        <f t="shared" si="0"/>
        <v>0</v>
      </c>
      <c r="N16" s="185">
        <f>IFERROR(VLOOKUP($A16,'Прайс-лист общий'!$A:K,11,0),"")</f>
        <v>100</v>
      </c>
      <c r="O16" s="186" t="str">
        <f>IFERROR(VLOOKUP($A16,'Прайс-лист общий'!$A:L,12,0),"")</f>
        <v>85*37*27</v>
      </c>
      <c r="P16" s="186">
        <f>IFERROR(VLOOKUP($A16,'Прайс-лист общий'!$A:M,13,0),"")</f>
        <v>0.12</v>
      </c>
      <c r="Q16" s="186" t="str">
        <f>IFERROR(VLOOKUP($A16,'Прайс-лист общий'!$A:O,14,0),"")</f>
        <v>760*195*97</v>
      </c>
      <c r="R16" s="186">
        <f>IFERROR(VLOOKUP($A16,'Прайс-лист общий'!$A:O,15,0),"")</f>
        <v>13.1</v>
      </c>
    </row>
    <row r="17" spans="1:18" s="208" customFormat="1" ht="15" customHeight="1">
      <c r="A17" s="193" t="s">
        <v>5087</v>
      </c>
      <c r="B17" s="195"/>
      <c r="C17" s="187" t="str">
        <f>HYPERLINK(VLOOKUP(A17,Фото!C:D,2,0),VLOOKUP(A17,'Прайс-лист общий'!A:B,2,0))</f>
        <v>Цилиндр TIXX 60 мм К-К, стандартный ключ, золото матовое сатинированное</v>
      </c>
      <c r="D17" s="188">
        <f>IFERROR(VLOOKUP($A17,'Прайс-лист общий'!A:C,3,0),"")</f>
        <v>4</v>
      </c>
      <c r="E17" s="189" t="str">
        <f>IFERROR(VLOOKUP($A17,'Прайс-лист общий'!$A:D,4,0),"")</f>
        <v>Новинка</v>
      </c>
      <c r="F17" s="210">
        <f>IFERROR(VLOOKUP($A17,'Прайс-лист общий'!$A:E,5,0),"")</f>
        <v>214</v>
      </c>
      <c r="G17" s="210">
        <f>IFERROR(VLOOKUP($A17,'Прайс-лист общий'!$A:F,6,0),"")</f>
        <v>135</v>
      </c>
      <c r="H17" s="210">
        <f>IFERROR(VLOOKUP($A17,'Прайс-лист общий'!$A:G,7,0),"")</f>
        <v>126</v>
      </c>
      <c r="I17" s="210">
        <f>IFERROR(VLOOKUP($A17,'Прайс-лист общий'!$A:H,8,0),"")</f>
        <v>118</v>
      </c>
      <c r="J17" s="210">
        <f>IFERROR(VLOOKUP($A17,'Прайс-лист общий'!$A:I,9,0),"")</f>
        <v>107</v>
      </c>
      <c r="K17" s="220">
        <f>IFERROR(VLOOKUP(A17,'Прайс-лист общий'!A:J,10,0),"")</f>
        <v>0</v>
      </c>
      <c r="L17" s="217"/>
      <c r="M17" s="213">
        <f t="shared" si="0"/>
        <v>0</v>
      </c>
      <c r="N17" s="190">
        <f>IFERROR(VLOOKUP($A17,'Прайс-лист общий'!$A:K,11,0),"")</f>
        <v>100</v>
      </c>
      <c r="O17" s="191" t="str">
        <f>IFERROR(VLOOKUP($A17,'Прайс-лист общий'!$A:L,12,0),"")</f>
        <v>85*37*27</v>
      </c>
      <c r="P17" s="191">
        <f>IFERROR(VLOOKUP($A17,'Прайс-лист общий'!$A:M,13,0),"")</f>
        <v>0.12</v>
      </c>
      <c r="Q17" s="191" t="str">
        <f>IFERROR(VLOOKUP($A17,'Прайс-лист общий'!$A:O,14,0),"")</f>
        <v>760*195*97</v>
      </c>
      <c r="R17" s="191">
        <f>IFERROR(VLOOKUP($A17,'Прайс-лист общий'!$A:O,15,0),"")</f>
        <v>13.1</v>
      </c>
    </row>
    <row r="18" spans="1:18" s="208" customFormat="1" ht="15" customHeight="1">
      <c r="A18" s="223" t="s">
        <v>5088</v>
      </c>
      <c r="B18" s="206"/>
      <c r="C18" s="224" t="str">
        <f>HYPERLINK(VLOOKUP(A18,Фото!C:D,2,0),VLOOKUP(A18,'Прайс-лист общий'!A:B,2,0))</f>
        <v>Цилиндр TIXX 60 мм К-З, стандартный ключ, черный</v>
      </c>
      <c r="D18" s="225">
        <f>IFERROR(VLOOKUP($A18,'Прайс-лист общий'!A:C,3,0),"")</f>
        <v>4</v>
      </c>
      <c r="E18" s="226" t="str">
        <f>IFERROR(VLOOKUP($A18,'Прайс-лист общий'!$A:D,4,0),"")</f>
        <v>Новинка</v>
      </c>
      <c r="F18" s="227">
        <f>IFERROR(VLOOKUP($A18,'Прайс-лист общий'!$A:E,5,0),"")</f>
        <v>253</v>
      </c>
      <c r="G18" s="227">
        <f>IFERROR(VLOOKUP($A18,'Прайс-лист общий'!$A:F,6,0),"")</f>
        <v>159</v>
      </c>
      <c r="H18" s="227">
        <f>IFERROR(VLOOKUP($A18,'Прайс-лист общий'!$A:G,7,0),"")</f>
        <v>149</v>
      </c>
      <c r="I18" s="227">
        <f>IFERROR(VLOOKUP($A18,'Прайс-лист общий'!$A:H,8,0),"")</f>
        <v>139</v>
      </c>
      <c r="J18" s="227">
        <f>IFERROR(VLOOKUP($A18,'Прайс-лист общий'!$A:I,9,0),"")</f>
        <v>127</v>
      </c>
      <c r="K18" s="228">
        <f>IFERROR(VLOOKUP(A18,'Прайс-лист общий'!A:J,10,0),"")</f>
        <v>0</v>
      </c>
      <c r="L18" s="229"/>
      <c r="M18" s="230">
        <f t="shared" si="0"/>
        <v>0</v>
      </c>
      <c r="N18" s="231">
        <f>IFERROR(VLOOKUP($A18,'Прайс-лист общий'!$A:K,11,0),"")</f>
        <v>100</v>
      </c>
      <c r="O18" s="232" t="str">
        <f>IFERROR(VLOOKUP($A18,'Прайс-лист общий'!$A:L,12,0),"")</f>
        <v>85*37*30</v>
      </c>
      <c r="P18" s="232">
        <f>IFERROR(VLOOKUP($A18,'Прайс-лист общий'!$A:M,13,0),"")</f>
        <v>0.15</v>
      </c>
      <c r="Q18" s="232" t="str">
        <f>IFERROR(VLOOKUP($A18,'Прайс-лист общий'!$A:O,14,0),"")</f>
        <v>760*195*100</v>
      </c>
      <c r="R18" s="232">
        <f>IFERROR(VLOOKUP($A18,'Прайс-лист общий'!$A:O,15,0),"")</f>
        <v>15.5</v>
      </c>
    </row>
    <row r="19" spans="1:18" s="208" customFormat="1" ht="15" customHeight="1">
      <c r="A19" s="205" t="s">
        <v>5089</v>
      </c>
      <c r="B19" s="206"/>
      <c r="C19" s="182" t="str">
        <f>HYPERLINK(VLOOKUP(A19,Фото!C:D,2,0),VLOOKUP(A19,'Прайс-лист общий'!A:B,2,0))</f>
        <v>Цилиндр TIXX 60 мм К-З, стандартный ключ, никель матовый</v>
      </c>
      <c r="D19" s="183">
        <f>IFERROR(VLOOKUP($A19,'Прайс-лист общий'!A:C,3,0),"")</f>
        <v>4</v>
      </c>
      <c r="E19" s="184" t="str">
        <f>IFERROR(VLOOKUP($A19,'Прайс-лист общий'!$A:D,4,0),"")</f>
        <v>Новинка</v>
      </c>
      <c r="F19" s="209">
        <f>IFERROR(VLOOKUP($A19,'Прайс-лист общий'!$A:E,5,0),"")</f>
        <v>253</v>
      </c>
      <c r="G19" s="209">
        <f>IFERROR(VLOOKUP($A19,'Прайс-лист общий'!$A:F,6,0),"")</f>
        <v>159</v>
      </c>
      <c r="H19" s="209">
        <f>IFERROR(VLOOKUP($A19,'Прайс-лист общий'!$A:G,7,0),"")</f>
        <v>149</v>
      </c>
      <c r="I19" s="209">
        <f>IFERROR(VLOOKUP($A19,'Прайс-лист общий'!$A:H,8,0),"")</f>
        <v>139</v>
      </c>
      <c r="J19" s="209">
        <f>IFERROR(VLOOKUP($A19,'Прайс-лист общий'!$A:I,9,0),"")</f>
        <v>127</v>
      </c>
      <c r="K19" s="222">
        <f>IFERROR(VLOOKUP(A19,'Прайс-лист общий'!A:J,10,0),"")</f>
        <v>0</v>
      </c>
      <c r="L19" s="216"/>
      <c r="M19" s="212">
        <f t="shared" si="0"/>
        <v>0</v>
      </c>
      <c r="N19" s="185">
        <f>IFERROR(VLOOKUP($A19,'Прайс-лист общий'!$A:K,11,0),"")</f>
        <v>100</v>
      </c>
      <c r="O19" s="186" t="str">
        <f>IFERROR(VLOOKUP($A19,'Прайс-лист общий'!$A:L,12,0),"")</f>
        <v>85*37*30</v>
      </c>
      <c r="P19" s="186">
        <f>IFERROR(VLOOKUP($A19,'Прайс-лист общий'!$A:M,13,0),"")</f>
        <v>0.15</v>
      </c>
      <c r="Q19" s="186" t="str">
        <f>IFERROR(VLOOKUP($A19,'Прайс-лист общий'!$A:O,14,0),"")</f>
        <v>760*195*100</v>
      </c>
      <c r="R19" s="186">
        <f>IFERROR(VLOOKUP($A19,'Прайс-лист общий'!$A:O,15,0),"")</f>
        <v>15.5</v>
      </c>
    </row>
    <row r="20" spans="1:18" s="208" customFormat="1" ht="15" customHeight="1">
      <c r="A20" s="193" t="s">
        <v>5090</v>
      </c>
      <c r="B20" s="195"/>
      <c r="C20" s="187" t="str">
        <f>HYPERLINK(VLOOKUP(A20,Фото!C:D,2,0),VLOOKUP(A20,'Прайс-лист общий'!A:B,2,0))</f>
        <v>Цилиндр TIXX 60 мм К-З, стандартный ключ, золото матовое сатинированное</v>
      </c>
      <c r="D20" s="188">
        <f>IFERROR(VLOOKUP($A20,'Прайс-лист общий'!A:C,3,0),"")</f>
        <v>4</v>
      </c>
      <c r="E20" s="189" t="str">
        <f>IFERROR(VLOOKUP($A20,'Прайс-лист общий'!$A:D,4,0),"")</f>
        <v>Новинка</v>
      </c>
      <c r="F20" s="210">
        <f>IFERROR(VLOOKUP($A20,'Прайс-лист общий'!$A:E,5,0),"")</f>
        <v>253</v>
      </c>
      <c r="G20" s="210">
        <f>IFERROR(VLOOKUP($A20,'Прайс-лист общий'!$A:F,6,0),"")</f>
        <v>159</v>
      </c>
      <c r="H20" s="210">
        <f>IFERROR(VLOOKUP($A20,'Прайс-лист общий'!$A:G,7,0),"")</f>
        <v>149</v>
      </c>
      <c r="I20" s="210">
        <f>IFERROR(VLOOKUP($A20,'Прайс-лист общий'!$A:H,8,0),"")</f>
        <v>139</v>
      </c>
      <c r="J20" s="210">
        <f>IFERROR(VLOOKUP($A20,'Прайс-лист общий'!$A:I,9,0),"")</f>
        <v>127</v>
      </c>
      <c r="K20" s="220">
        <f>IFERROR(VLOOKUP(A20,'Прайс-лист общий'!A:J,10,0),"")</f>
        <v>0</v>
      </c>
      <c r="L20" s="217"/>
      <c r="M20" s="213">
        <f t="shared" si="0"/>
        <v>0</v>
      </c>
      <c r="N20" s="190">
        <f>IFERROR(VLOOKUP($A20,'Прайс-лист общий'!$A:K,11,0),"")</f>
        <v>100</v>
      </c>
      <c r="O20" s="191" t="str">
        <f>IFERROR(VLOOKUP($A20,'Прайс-лист общий'!$A:L,12,0),"")</f>
        <v>85*37*30</v>
      </c>
      <c r="P20" s="191">
        <f>IFERROR(VLOOKUP($A20,'Прайс-лист общий'!$A:M,13,0),"")</f>
        <v>0.15</v>
      </c>
      <c r="Q20" s="191" t="str">
        <f>IFERROR(VLOOKUP($A20,'Прайс-лист общий'!$A:O,14,0),"")</f>
        <v>760*195*100</v>
      </c>
      <c r="R20" s="191">
        <f>IFERROR(VLOOKUP($A20,'Прайс-лист общий'!$A:O,15,0),"")</f>
        <v>15.5</v>
      </c>
    </row>
    <row r="21" spans="1:18" s="208" customFormat="1" ht="15" customHeight="1">
      <c r="A21" s="223" t="s">
        <v>5091</v>
      </c>
      <c r="B21" s="206"/>
      <c r="C21" s="224" t="str">
        <f>HYPERLINK(VLOOKUP(A21,Фото!C:D,2,0),VLOOKUP(A21,'Прайс-лист общий'!A:B,2,0))</f>
        <v>Цилиндр TIXX 60 мм К-К, компьютерный ключ, черный</v>
      </c>
      <c r="D21" s="225">
        <f>IFERROR(VLOOKUP($A21,'Прайс-лист общий'!A:C,3,0),"")</f>
        <v>4</v>
      </c>
      <c r="E21" s="226" t="str">
        <f>IFERROR(VLOOKUP($A21,'Прайс-лист общий'!$A:D,4,0),"")</f>
        <v>Новинка</v>
      </c>
      <c r="F21" s="227">
        <f>IFERROR(VLOOKUP($A21,'Прайс-лист общий'!$A:E,5,0),"")</f>
        <v>253</v>
      </c>
      <c r="G21" s="227">
        <f>IFERROR(VLOOKUP($A21,'Прайс-лист общий'!$A:F,6,0),"")</f>
        <v>159</v>
      </c>
      <c r="H21" s="227">
        <f>IFERROR(VLOOKUP($A21,'Прайс-лист общий'!$A:G,7,0),"")</f>
        <v>149</v>
      </c>
      <c r="I21" s="227">
        <f>IFERROR(VLOOKUP($A21,'Прайс-лист общий'!$A:H,8,0),"")</f>
        <v>139</v>
      </c>
      <c r="J21" s="227">
        <f>IFERROR(VLOOKUP($A21,'Прайс-лист общий'!$A:I,9,0),"")</f>
        <v>127</v>
      </c>
      <c r="K21" s="228">
        <f>IFERROR(VLOOKUP(A21,'Прайс-лист общий'!A:J,10,0),"")</f>
        <v>0</v>
      </c>
      <c r="L21" s="229"/>
      <c r="M21" s="230">
        <f t="shared" si="0"/>
        <v>0</v>
      </c>
      <c r="N21" s="231">
        <f>IFERROR(VLOOKUP($A21,'Прайс-лист общий'!$A:K,11,0),"")</f>
        <v>100</v>
      </c>
      <c r="O21" s="232" t="str">
        <f>IFERROR(VLOOKUP($A21,'Прайс-лист общий'!$A:L,12,0),"")</f>
        <v>85*37*33</v>
      </c>
      <c r="P21" s="232">
        <f>IFERROR(VLOOKUP($A21,'Прайс-лист общий'!$A:M,13,0),"")</f>
        <v>0.09</v>
      </c>
      <c r="Q21" s="232" t="str">
        <f>IFERROR(VLOOKUP($A21,'Прайс-лист общий'!$A:O,14,0),"")</f>
        <v>760*195*103</v>
      </c>
      <c r="R21" s="232">
        <f>IFERROR(VLOOKUP($A21,'Прайс-лист общий'!$A:O,15,0),"")</f>
        <v>10.199999999999999</v>
      </c>
    </row>
    <row r="22" spans="1:18" s="208" customFormat="1" ht="15" customHeight="1">
      <c r="A22" s="205" t="s">
        <v>5092</v>
      </c>
      <c r="B22" s="206"/>
      <c r="C22" s="182" t="str">
        <f>HYPERLINK(VLOOKUP(A22,Фото!C:D,2,0),VLOOKUP(A22,'Прайс-лист общий'!A:B,2,0))</f>
        <v>Цилиндр TIXX 60 мм К-К, компьютерный ключ, никель матовый</v>
      </c>
      <c r="D22" s="183">
        <f>IFERROR(VLOOKUP($A22,'Прайс-лист общий'!A:C,3,0),"")</f>
        <v>4</v>
      </c>
      <c r="E22" s="184" t="str">
        <f>IFERROR(VLOOKUP($A22,'Прайс-лист общий'!$A:D,4,0),"")</f>
        <v>Новинка</v>
      </c>
      <c r="F22" s="209">
        <f>IFERROR(VLOOKUP($A22,'Прайс-лист общий'!$A:E,5,0),"")</f>
        <v>253</v>
      </c>
      <c r="G22" s="209">
        <f>IFERROR(VLOOKUP($A22,'Прайс-лист общий'!$A:F,6,0),"")</f>
        <v>159</v>
      </c>
      <c r="H22" s="209">
        <f>IFERROR(VLOOKUP($A22,'Прайс-лист общий'!$A:G,7,0),"")</f>
        <v>149</v>
      </c>
      <c r="I22" s="209">
        <f>IFERROR(VLOOKUP($A22,'Прайс-лист общий'!$A:H,8,0),"")</f>
        <v>139</v>
      </c>
      <c r="J22" s="209">
        <f>IFERROR(VLOOKUP($A22,'Прайс-лист общий'!$A:I,9,0),"")</f>
        <v>127</v>
      </c>
      <c r="K22" s="222">
        <f>IFERROR(VLOOKUP(A22,'Прайс-лист общий'!A:J,10,0),"")</f>
        <v>0</v>
      </c>
      <c r="L22" s="216"/>
      <c r="M22" s="212">
        <f t="shared" si="0"/>
        <v>0</v>
      </c>
      <c r="N22" s="185">
        <f>IFERROR(VLOOKUP($A22,'Прайс-лист общий'!$A:K,11,0),"")</f>
        <v>100</v>
      </c>
      <c r="O22" s="186" t="str">
        <f>IFERROR(VLOOKUP($A22,'Прайс-лист общий'!$A:L,12,0),"")</f>
        <v>85*37*33</v>
      </c>
      <c r="P22" s="186">
        <f>IFERROR(VLOOKUP($A22,'Прайс-лист общий'!$A:M,13,0),"")</f>
        <v>0.09</v>
      </c>
      <c r="Q22" s="186" t="str">
        <f>IFERROR(VLOOKUP($A22,'Прайс-лист общий'!$A:O,14,0),"")</f>
        <v>760*195*103</v>
      </c>
      <c r="R22" s="186">
        <f>IFERROR(VLOOKUP($A22,'Прайс-лист общий'!$A:O,15,0),"")</f>
        <v>10.199999999999999</v>
      </c>
    </row>
    <row r="23" spans="1:18" s="208" customFormat="1" ht="15" customHeight="1">
      <c r="A23" s="193" t="s">
        <v>5093</v>
      </c>
      <c r="B23" s="195"/>
      <c r="C23" s="187" t="str">
        <f>HYPERLINK(VLOOKUP(A23,Фото!C:D,2,0),VLOOKUP(A23,'Прайс-лист общий'!A:B,2,0))</f>
        <v>Цилиндр TIXX 60 мм К-К, компьютерный ключ, золото матовое сатинированное</v>
      </c>
      <c r="D23" s="188">
        <f>IFERROR(VLOOKUP($A23,'Прайс-лист общий'!A:C,3,0),"")</f>
        <v>4</v>
      </c>
      <c r="E23" s="189" t="str">
        <f>IFERROR(VLOOKUP($A23,'Прайс-лист общий'!$A:D,4,0),"")</f>
        <v>Новинка</v>
      </c>
      <c r="F23" s="210">
        <f>IFERROR(VLOOKUP($A23,'Прайс-лист общий'!$A:E,5,0),"")</f>
        <v>253</v>
      </c>
      <c r="G23" s="210">
        <f>IFERROR(VLOOKUP($A23,'Прайс-лист общий'!$A:F,6,0),"")</f>
        <v>159</v>
      </c>
      <c r="H23" s="210">
        <f>IFERROR(VLOOKUP($A23,'Прайс-лист общий'!$A:G,7,0),"")</f>
        <v>149</v>
      </c>
      <c r="I23" s="210">
        <f>IFERROR(VLOOKUP($A23,'Прайс-лист общий'!$A:H,8,0),"")</f>
        <v>139</v>
      </c>
      <c r="J23" s="210">
        <f>IFERROR(VLOOKUP($A23,'Прайс-лист общий'!$A:I,9,0),"")</f>
        <v>127</v>
      </c>
      <c r="K23" s="220">
        <f>IFERROR(VLOOKUP(A23,'Прайс-лист общий'!A:J,10,0),"")</f>
        <v>0</v>
      </c>
      <c r="L23" s="217"/>
      <c r="M23" s="213">
        <f t="shared" si="0"/>
        <v>0</v>
      </c>
      <c r="N23" s="190">
        <f>IFERROR(VLOOKUP($A23,'Прайс-лист общий'!$A:K,11,0),"")</f>
        <v>100</v>
      </c>
      <c r="O23" s="191" t="str">
        <f>IFERROR(VLOOKUP($A23,'Прайс-лист общий'!$A:L,12,0),"")</f>
        <v>85*37*33</v>
      </c>
      <c r="P23" s="191">
        <f>IFERROR(VLOOKUP($A23,'Прайс-лист общий'!$A:M,13,0),"")</f>
        <v>0.09</v>
      </c>
      <c r="Q23" s="191" t="str">
        <f>IFERROR(VLOOKUP($A23,'Прайс-лист общий'!$A:O,14,0),"")</f>
        <v>760*195*103</v>
      </c>
      <c r="R23" s="191">
        <f>IFERROR(VLOOKUP($A23,'Прайс-лист общий'!$A:O,15,0),"")</f>
        <v>10.199999999999999</v>
      </c>
    </row>
    <row r="24" spans="1:18" s="208" customFormat="1" ht="15" customHeight="1">
      <c r="A24" s="223" t="s">
        <v>5094</v>
      </c>
      <c r="B24" s="206"/>
      <c r="C24" s="224" t="str">
        <f>HYPERLINK(VLOOKUP(A24,Фото!C:D,2,0),VLOOKUP(A24,'Прайс-лист общий'!A:B,2,0))</f>
        <v>Цилиндр TIXX 60 мм К-З, компьютерный ключ, черный</v>
      </c>
      <c r="D24" s="225">
        <f>IFERROR(VLOOKUP($A24,'Прайс-лист общий'!A:C,3,0),"")</f>
        <v>4</v>
      </c>
      <c r="E24" s="226" t="str">
        <f>IFERROR(VLOOKUP($A24,'Прайс-лист общий'!$A:D,4,0),"")</f>
        <v>Новинка</v>
      </c>
      <c r="F24" s="227">
        <f>IFERROR(VLOOKUP($A24,'Прайс-лист общий'!$A:E,5,0),"")</f>
        <v>290</v>
      </c>
      <c r="G24" s="227">
        <f>IFERROR(VLOOKUP($A24,'Прайс-лист общий'!$A:F,6,0),"")</f>
        <v>183</v>
      </c>
      <c r="H24" s="227">
        <f>IFERROR(VLOOKUP($A24,'Прайс-лист общий'!$A:G,7,0),"")</f>
        <v>171</v>
      </c>
      <c r="I24" s="227">
        <f>IFERROR(VLOOKUP($A24,'Прайс-лист общий'!$A:H,8,0),"")</f>
        <v>160</v>
      </c>
      <c r="J24" s="227">
        <f>IFERROR(VLOOKUP($A24,'Прайс-лист общий'!$A:I,9,0),"")</f>
        <v>145</v>
      </c>
      <c r="K24" s="228">
        <f>IFERROR(VLOOKUP(A24,'Прайс-лист общий'!A:J,10,0),"")</f>
        <v>0</v>
      </c>
      <c r="L24" s="229"/>
      <c r="M24" s="230">
        <f t="shared" si="0"/>
        <v>0</v>
      </c>
      <c r="N24" s="231">
        <f>IFERROR(VLOOKUP($A24,'Прайс-лист общий'!$A:K,11,0),"")</f>
        <v>100</v>
      </c>
      <c r="O24" s="232" t="str">
        <f>IFERROR(VLOOKUP($A24,'Прайс-лист общий'!$A:L,12,0),"")</f>
        <v>85*37*36</v>
      </c>
      <c r="P24" s="232">
        <f>IFERROR(VLOOKUP($A24,'Прайс-лист общий'!$A:M,13,0),"")</f>
        <v>0.11</v>
      </c>
      <c r="Q24" s="232" t="str">
        <f>IFERROR(VLOOKUP($A24,'Прайс-лист общий'!$A:O,14,0),"")</f>
        <v>760*195*106</v>
      </c>
      <c r="R24" s="232">
        <f>IFERROR(VLOOKUP($A24,'Прайс-лист общий'!$A:O,15,0),"")</f>
        <v>12.3</v>
      </c>
    </row>
    <row r="25" spans="1:18" s="208" customFormat="1" ht="15" customHeight="1">
      <c r="A25" s="205" t="s">
        <v>5095</v>
      </c>
      <c r="B25" s="206"/>
      <c r="C25" s="182" t="str">
        <f>HYPERLINK(VLOOKUP(A25,Фото!C:D,2,0),VLOOKUP(A25,'Прайс-лист общий'!A:B,2,0))</f>
        <v>Цилиндр TIXX 60 мм К-З, компьютерный ключ, никель матовый</v>
      </c>
      <c r="D25" s="183">
        <f>IFERROR(VLOOKUP($A25,'Прайс-лист общий'!A:C,3,0),"")</f>
        <v>4</v>
      </c>
      <c r="E25" s="184" t="str">
        <f>IFERROR(VLOOKUP($A25,'Прайс-лист общий'!$A:D,4,0),"")</f>
        <v>Новинка</v>
      </c>
      <c r="F25" s="209">
        <f>IFERROR(VLOOKUP($A25,'Прайс-лист общий'!$A:E,5,0),"")</f>
        <v>290</v>
      </c>
      <c r="G25" s="209">
        <f>IFERROR(VLOOKUP($A25,'Прайс-лист общий'!$A:F,6,0),"")</f>
        <v>183</v>
      </c>
      <c r="H25" s="209">
        <f>IFERROR(VLOOKUP($A25,'Прайс-лист общий'!$A:G,7,0),"")</f>
        <v>171</v>
      </c>
      <c r="I25" s="209">
        <f>IFERROR(VLOOKUP($A25,'Прайс-лист общий'!$A:H,8,0),"")</f>
        <v>160</v>
      </c>
      <c r="J25" s="209">
        <f>IFERROR(VLOOKUP($A25,'Прайс-лист общий'!$A:I,9,0),"")</f>
        <v>145</v>
      </c>
      <c r="K25" s="222">
        <f>IFERROR(VLOOKUP(A25,'Прайс-лист общий'!A:J,10,0),"")</f>
        <v>0</v>
      </c>
      <c r="L25" s="216"/>
      <c r="M25" s="212">
        <f t="shared" si="0"/>
        <v>0</v>
      </c>
      <c r="N25" s="185">
        <f>IFERROR(VLOOKUP($A25,'Прайс-лист общий'!$A:K,11,0),"")</f>
        <v>100</v>
      </c>
      <c r="O25" s="186" t="str">
        <f>IFERROR(VLOOKUP($A25,'Прайс-лист общий'!$A:L,12,0),"")</f>
        <v>85*37*36</v>
      </c>
      <c r="P25" s="186">
        <f>IFERROR(VLOOKUP($A25,'Прайс-лист общий'!$A:M,13,0),"")</f>
        <v>0.11</v>
      </c>
      <c r="Q25" s="186" t="str">
        <f>IFERROR(VLOOKUP($A25,'Прайс-лист общий'!$A:O,14,0),"")</f>
        <v>760*195*106</v>
      </c>
      <c r="R25" s="186">
        <f>IFERROR(VLOOKUP($A25,'Прайс-лист общий'!$A:O,15,0),"")</f>
        <v>12.3</v>
      </c>
    </row>
    <row r="26" spans="1:18" s="208" customFormat="1" ht="15" customHeight="1">
      <c r="A26" s="193" t="s">
        <v>5096</v>
      </c>
      <c r="B26" s="195"/>
      <c r="C26" s="187" t="str">
        <f>HYPERLINK(VLOOKUP(A26,Фото!C:D,2,0),VLOOKUP(A26,'Прайс-лист общий'!A:B,2,0))</f>
        <v>Цилиндр TIXX 60 мм К-З, компьютерный ключ, золото матовое сатинированное</v>
      </c>
      <c r="D26" s="188">
        <f>IFERROR(VLOOKUP($A26,'Прайс-лист общий'!A:C,3,0),"")</f>
        <v>4</v>
      </c>
      <c r="E26" s="189" t="str">
        <f>IFERROR(VLOOKUP($A26,'Прайс-лист общий'!$A:D,4,0),"")</f>
        <v>Новинка</v>
      </c>
      <c r="F26" s="210">
        <f>IFERROR(VLOOKUP($A26,'Прайс-лист общий'!$A:E,5,0),"")</f>
        <v>290</v>
      </c>
      <c r="G26" s="210">
        <f>IFERROR(VLOOKUP($A26,'Прайс-лист общий'!$A:F,6,0),"")</f>
        <v>183</v>
      </c>
      <c r="H26" s="210">
        <f>IFERROR(VLOOKUP($A26,'Прайс-лист общий'!$A:G,7,0),"")</f>
        <v>171</v>
      </c>
      <c r="I26" s="210">
        <f>IFERROR(VLOOKUP($A26,'Прайс-лист общий'!$A:H,8,0),"")</f>
        <v>160</v>
      </c>
      <c r="J26" s="210">
        <f>IFERROR(VLOOKUP($A26,'Прайс-лист общий'!$A:I,9,0),"")</f>
        <v>145</v>
      </c>
      <c r="K26" s="220">
        <f>IFERROR(VLOOKUP(A26,'Прайс-лист общий'!A:J,10,0),"")</f>
        <v>0</v>
      </c>
      <c r="L26" s="217"/>
      <c r="M26" s="213">
        <f t="shared" si="0"/>
        <v>0</v>
      </c>
      <c r="N26" s="190">
        <f>IFERROR(VLOOKUP($A26,'Прайс-лист общий'!$A:K,11,0),"")</f>
        <v>100</v>
      </c>
      <c r="O26" s="191" t="str">
        <f>IFERROR(VLOOKUP($A26,'Прайс-лист общий'!$A:L,12,0),"")</f>
        <v>85*37*36</v>
      </c>
      <c r="P26" s="191">
        <f>IFERROR(VLOOKUP($A26,'Прайс-лист общий'!$A:M,13,0),"")</f>
        <v>0.11</v>
      </c>
      <c r="Q26" s="191" t="str">
        <f>IFERROR(VLOOKUP($A26,'Прайс-лист общий'!$A:O,14,0),"")</f>
        <v>760*195*106</v>
      </c>
      <c r="R26" s="191">
        <f>IFERROR(VLOOKUP($A26,'Прайс-лист общий'!$A:O,15,0),"")</f>
        <v>12.3</v>
      </c>
    </row>
    <row r="27" spans="1:18" s="2" customFormat="1" ht="18" customHeight="1">
      <c r="A27" s="202" t="s">
        <v>5077</v>
      </c>
      <c r="B27" s="196"/>
      <c r="C27" s="233"/>
      <c r="D27" s="198"/>
      <c r="E27" s="199"/>
      <c r="F27" s="200"/>
      <c r="G27" s="200"/>
      <c r="H27" s="200"/>
      <c r="I27" s="200"/>
      <c r="J27" s="200"/>
      <c r="K27" s="200"/>
      <c r="L27" s="200"/>
      <c r="M27" s="200">
        <f t="shared" si="0"/>
        <v>0</v>
      </c>
      <c r="N27" s="201"/>
      <c r="O27" s="196"/>
      <c r="P27" s="196"/>
      <c r="Q27" s="196"/>
      <c r="R27" s="196"/>
    </row>
    <row r="28" spans="1:18" s="208" customFormat="1" ht="15" customHeight="1">
      <c r="A28" s="223" t="s">
        <v>5098</v>
      </c>
      <c r="B28" s="206"/>
      <c r="C28" s="224" t="str">
        <f>HYPERLINK(VLOOKUP(A28,Фото!C:D,2,0),VLOOKUP(A28,'Прайс-лист общий'!A:B,2,0))</f>
        <v>Ограничитель дверной РЕНЦ напольный, скрытого монтажа, магнитный, черный</v>
      </c>
      <c r="D28" s="225">
        <f>IFERROR(VLOOKUP($A28,'Прайс-лист общий'!A:C,3,0),"")</f>
        <v>4</v>
      </c>
      <c r="E28" s="226" t="str">
        <f>IFERROR(VLOOKUP($A28,'Прайс-лист общий'!$A:D,4,0),"")</f>
        <v>Новинка</v>
      </c>
      <c r="F28" s="227">
        <f>IFERROR(VLOOKUP($A28,'Прайс-лист общий'!$A:E,5,0),"")</f>
        <v>496</v>
      </c>
      <c r="G28" s="227">
        <f>IFERROR(VLOOKUP($A28,'Прайс-лист общий'!$A:F,6,0),"")</f>
        <v>299</v>
      </c>
      <c r="H28" s="227">
        <f>IFERROR(VLOOKUP($A28,'Прайс-лист общий'!$A:G,7,0),"")</f>
        <v>272</v>
      </c>
      <c r="I28" s="227">
        <f>IFERROR(VLOOKUP($A28,'Прайс-лист общий'!$A:H,8,0),"")</f>
        <v>247</v>
      </c>
      <c r="J28" s="227">
        <f>IFERROR(VLOOKUP($A28,'Прайс-лист общий'!$A:I,9,0),"")</f>
        <v>215</v>
      </c>
      <c r="K28" s="228">
        <f>IFERROR(VLOOKUP(A28,'Прайс-лист общий'!A:J,10,0),"")</f>
        <v>0</v>
      </c>
      <c r="L28" s="229"/>
      <c r="M28" s="230">
        <f t="shared" si="0"/>
        <v>0</v>
      </c>
      <c r="N28" s="231">
        <f>IFERROR(VLOOKUP($A28,'Прайс-лист общий'!$A:K,11,0),"")</f>
        <v>100</v>
      </c>
      <c r="O28" s="232" t="str">
        <f>IFERROR(VLOOKUP($A28,'Прайс-лист общий'!$A:L,12,0),"")</f>
        <v>60*32*30</v>
      </c>
      <c r="P28" s="232">
        <f>IFERROR(VLOOKUP($A28,'Прайс-лист общий'!$A:M,13,0),"")</f>
        <v>0.04</v>
      </c>
      <c r="Q28" s="232" t="str">
        <f>IFERROR(VLOOKUP($A28,'Прайс-лист общий'!$A:O,14,0),"")</f>
        <v>360*175*155</v>
      </c>
      <c r="R28" s="232">
        <f>IFERROR(VLOOKUP($A28,'Прайс-лист общий'!$A:O,15,0),"")</f>
        <v>4.5</v>
      </c>
    </row>
    <row r="29" spans="1:18" s="208" customFormat="1" ht="15" customHeight="1">
      <c r="A29" s="205" t="s">
        <v>5099</v>
      </c>
      <c r="B29" s="206"/>
      <c r="C29" s="182" t="str">
        <f>HYPERLINK(VLOOKUP(A29,Фото!C:D,2,0),VLOOKUP(A29,'Прайс-лист общий'!A:B,2,0))</f>
        <v>Ограничитель дверной РЕНЦ напольный, скрытого монтажа, магнитный, супер сатин хром</v>
      </c>
      <c r="D29" s="183">
        <f>IFERROR(VLOOKUP($A29,'Прайс-лист общий'!A:C,3,0),"")</f>
        <v>4</v>
      </c>
      <c r="E29" s="184" t="str">
        <f>IFERROR(VLOOKUP($A29,'Прайс-лист общий'!$A:D,4,0),"")</f>
        <v>Новинка</v>
      </c>
      <c r="F29" s="209">
        <f>IFERROR(VLOOKUP($A29,'Прайс-лист общий'!$A:E,5,0),"")</f>
        <v>496</v>
      </c>
      <c r="G29" s="209">
        <f>IFERROR(VLOOKUP($A29,'Прайс-лист общий'!$A:F,6,0),"")</f>
        <v>299</v>
      </c>
      <c r="H29" s="209">
        <f>IFERROR(VLOOKUP($A29,'Прайс-лист общий'!$A:G,7,0),"")</f>
        <v>272</v>
      </c>
      <c r="I29" s="209">
        <f>IFERROR(VLOOKUP($A29,'Прайс-лист общий'!$A:H,8,0),"")</f>
        <v>247</v>
      </c>
      <c r="J29" s="209">
        <f>IFERROR(VLOOKUP($A29,'Прайс-лист общий'!$A:I,9,0),"")</f>
        <v>215</v>
      </c>
      <c r="K29" s="222">
        <f>IFERROR(VLOOKUP(A29,'Прайс-лист общий'!A:J,10,0),"")</f>
        <v>0</v>
      </c>
      <c r="L29" s="216"/>
      <c r="M29" s="212">
        <f t="shared" ref="M29" si="1">IF(K29&lt;&gt;$K$1,K29*L29,IF($J$1=$G$2,G29*L29,IF($J$1=$H$2,H29*L29,IF($J$1=$I$2,I29*L29,IF($J$1=$J$2,J29*L29,"Выберите колонку")))))</f>
        <v>0</v>
      </c>
      <c r="N29" s="185">
        <f>IFERROR(VLOOKUP($A29,'Прайс-лист общий'!$A:K,11,0),"")</f>
        <v>100</v>
      </c>
      <c r="O29" s="186" t="str">
        <f>IFERROR(VLOOKUP($A29,'Прайс-лист общий'!$A:L,12,0),"")</f>
        <v>60*32*30</v>
      </c>
      <c r="P29" s="186">
        <f>IFERROR(VLOOKUP($A29,'Прайс-лист общий'!$A:M,13,0),"")</f>
        <v>0.04</v>
      </c>
      <c r="Q29" s="186" t="str">
        <f>IFERROR(VLOOKUP($A29,'Прайс-лист общий'!$A:O,14,0),"")</f>
        <v>360*175*155</v>
      </c>
      <c r="R29" s="186">
        <f>IFERROR(VLOOKUP($A29,'Прайс-лист общий'!$A:O,15,0),"")</f>
        <v>4.5</v>
      </c>
    </row>
    <row r="30" spans="1:18" s="208" customFormat="1" ht="15" customHeight="1">
      <c r="A30" s="193" t="s">
        <v>5100</v>
      </c>
      <c r="B30" s="195"/>
      <c r="C30" s="187" t="str">
        <f>HYPERLINK(VLOOKUP(A30,Фото!C:D,2,0),VLOOKUP(A30,'Прайс-лист общий'!A:B,2,0))</f>
        <v>Ограничитель дверной РЕНЦ напольный, скрытого монтажа, магнитный, золото матовое сатинированное</v>
      </c>
      <c r="D30" s="188">
        <f>IFERROR(VLOOKUP($A30,'Прайс-лист общий'!A:C,3,0),"")</f>
        <v>4</v>
      </c>
      <c r="E30" s="189" t="str">
        <f>IFERROR(VLOOKUP($A30,'Прайс-лист общий'!$A:D,4,0),"")</f>
        <v>Новинка</v>
      </c>
      <c r="F30" s="210">
        <f>IFERROR(VLOOKUP($A30,'Прайс-лист общий'!$A:E,5,0),"")</f>
        <v>496</v>
      </c>
      <c r="G30" s="210">
        <f>IFERROR(VLOOKUP($A30,'Прайс-лист общий'!$A:F,6,0),"")</f>
        <v>299</v>
      </c>
      <c r="H30" s="210">
        <f>IFERROR(VLOOKUP($A30,'Прайс-лист общий'!$A:G,7,0),"")</f>
        <v>272</v>
      </c>
      <c r="I30" s="210">
        <f>IFERROR(VLOOKUP($A30,'Прайс-лист общий'!$A:H,8,0),"")</f>
        <v>247</v>
      </c>
      <c r="J30" s="210">
        <f>IFERROR(VLOOKUP($A30,'Прайс-лист общий'!$A:I,9,0),"")</f>
        <v>215</v>
      </c>
      <c r="K30" s="220">
        <f>IFERROR(VLOOKUP(A30,'Прайс-лист общий'!A:J,10,0),"")</f>
        <v>0</v>
      </c>
      <c r="L30" s="217"/>
      <c r="M30" s="213">
        <f t="shared" si="0"/>
        <v>0</v>
      </c>
      <c r="N30" s="190">
        <f>IFERROR(VLOOKUP($A30,'Прайс-лист общий'!$A:K,11,0),"")</f>
        <v>100</v>
      </c>
      <c r="O30" s="191" t="str">
        <f>IFERROR(VLOOKUP($A30,'Прайс-лист общий'!$A:L,12,0),"")</f>
        <v>60*32*30</v>
      </c>
      <c r="P30" s="191">
        <f>IFERROR(VLOOKUP($A30,'Прайс-лист общий'!$A:M,13,0),"")</f>
        <v>0.04</v>
      </c>
      <c r="Q30" s="191" t="str">
        <f>IFERROR(VLOOKUP($A30,'Прайс-лист общий'!$A:O,14,0),"")</f>
        <v>360*175*155</v>
      </c>
      <c r="R30" s="191">
        <f>IFERROR(VLOOKUP($A30,'Прайс-лист общий'!$A:O,15,0),"")</f>
        <v>4.5</v>
      </c>
    </row>
    <row r="31" spans="1:18" s="208" customFormat="1" ht="42" customHeight="1">
      <c r="A31" s="193" t="s">
        <v>1078</v>
      </c>
      <c r="B31" s="195"/>
      <c r="C31" s="187" t="str">
        <f>HYPERLINK(VLOOKUP(A31,Фото!C:D,2,0),VLOOKUP(A31,'Прайс-лист общий'!A:B,2,0))</f>
        <v>Ограничитель дверной РЕНЦ напольный, латунь блестящая</v>
      </c>
      <c r="D31" s="188">
        <f>IFERROR(VLOOKUP($A31,'Прайс-лист общий'!A:C,3,0),"")</f>
        <v>4</v>
      </c>
      <c r="E31" s="189">
        <f>IFERROR(VLOOKUP($A31,'Прайс-лист общий'!$A:D,4,0),"")</f>
        <v>0</v>
      </c>
      <c r="F31" s="210">
        <f>IFERROR(VLOOKUP($A31,'Прайс-лист общий'!$A:E,5,0),"")</f>
        <v>309</v>
      </c>
      <c r="G31" s="210">
        <f>IFERROR(VLOOKUP($A31,'Прайс-лист общий'!$A:F,6,0),"")</f>
        <v>186</v>
      </c>
      <c r="H31" s="210">
        <f>IFERROR(VLOOKUP($A31,'Прайс-лист общий'!$A:G,7,0),"")</f>
        <v>169</v>
      </c>
      <c r="I31" s="210">
        <f>IFERROR(VLOOKUP($A31,'Прайс-лист общий'!$A:H,8,0),"")</f>
        <v>154</v>
      </c>
      <c r="J31" s="210">
        <f>IFERROR(VLOOKUP($A31,'Прайс-лист общий'!$A:I,9,0),"")</f>
        <v>133</v>
      </c>
      <c r="K31" s="220">
        <f>IFERROR(VLOOKUP(A31,'Прайс-лист общий'!A:J,10,0),"")</f>
        <v>56</v>
      </c>
      <c r="L31" s="217"/>
      <c r="M31" s="213">
        <f t="shared" si="0"/>
        <v>0</v>
      </c>
      <c r="N31" s="190">
        <f>IFERROR(VLOOKUP($A31,'Прайс-лист общий'!$A:K,11,0),"")</f>
        <v>200</v>
      </c>
      <c r="O31" s="191" t="str">
        <f>IFERROR(VLOOKUP($A31,'Прайс-лист общий'!$A:L,12,0),"")</f>
        <v>45*53*35</v>
      </c>
      <c r="P31" s="191">
        <f>IFERROR(VLOOKUP($A31,'Прайс-лист общий'!$A:M,13,0),"")</f>
        <v>0.08</v>
      </c>
      <c r="Q31" s="191" t="str">
        <f>IFERROR(VLOOKUP($A31,'Прайс-лист общий'!$A:O,14,0),"")</f>
        <v>405*210*335</v>
      </c>
      <c r="R31" s="191">
        <f>IFERROR(VLOOKUP($A31,'Прайс-лист общий'!$A:O,15,0),"")</f>
        <v>73</v>
      </c>
    </row>
    <row r="32" spans="1:18" s="208" customFormat="1" ht="15" customHeight="1">
      <c r="A32" s="223" t="s">
        <v>1085</v>
      </c>
      <c r="B32" s="206"/>
      <c r="C32" s="224" t="str">
        <f>HYPERLINK(VLOOKUP(A32,Фото!C:D,2,0),VLOOKUP(A32,'Прайс-лист общий'!A:B,2,0))</f>
        <v>Ограничитель дверной РЕНЦ напольный, бронза античная</v>
      </c>
      <c r="D32" s="225">
        <f>IFERROR(VLOOKUP($A32,'Прайс-лист общий'!A:C,3,0),"")</f>
        <v>4</v>
      </c>
      <c r="E32" s="226">
        <f>IFERROR(VLOOKUP($A32,'Прайс-лист общий'!$A:D,4,0),"")</f>
        <v>0</v>
      </c>
      <c r="F32" s="227">
        <f>IFERROR(VLOOKUP($A32,'Прайс-лист общий'!$A:E,5,0),"")</f>
        <v>239</v>
      </c>
      <c r="G32" s="227">
        <f>IFERROR(VLOOKUP($A32,'Прайс-лист общий'!$A:F,6,0),"")</f>
        <v>144</v>
      </c>
      <c r="H32" s="227">
        <f>IFERROR(VLOOKUP($A32,'Прайс-лист общий'!$A:G,7,0),"")</f>
        <v>131</v>
      </c>
      <c r="I32" s="227">
        <f>IFERROR(VLOOKUP($A32,'Прайс-лист общий'!$A:H,8,0),"")</f>
        <v>119</v>
      </c>
      <c r="J32" s="227">
        <f>IFERROR(VLOOKUP($A32,'Прайс-лист общий'!$A:I,9,0),"")</f>
        <v>104</v>
      </c>
      <c r="K32" s="228">
        <f>IFERROR(VLOOKUP(A32,'Прайс-лист общий'!A:J,10,0),"")</f>
        <v>0</v>
      </c>
      <c r="L32" s="229"/>
      <c r="M32" s="230">
        <f t="shared" si="0"/>
        <v>0</v>
      </c>
      <c r="N32" s="231">
        <f>IFERROR(VLOOKUP($A32,'Прайс-лист общий'!$A:K,11,0),"")</f>
        <v>200</v>
      </c>
      <c r="O32" s="232" t="str">
        <f>IFERROR(VLOOKUP($A32,'Прайс-лист общий'!$A:L,12,0),"")</f>
        <v>45*53*35</v>
      </c>
      <c r="P32" s="232">
        <f>IFERROR(VLOOKUP($A32,'Прайс-лист общий'!$A:M,13,0),"")</f>
        <v>0.06</v>
      </c>
      <c r="Q32" s="232" t="str">
        <f>IFERROR(VLOOKUP($A32,'Прайс-лист общий'!$A:O,14,0),"")</f>
        <v>405*210*335</v>
      </c>
      <c r="R32" s="232">
        <f>IFERROR(VLOOKUP($A32,'Прайс-лист общий'!$A:O,15,0),"")</f>
        <v>64.599999999999994</v>
      </c>
    </row>
    <row r="33" spans="1:18" s="208" customFormat="1" ht="15" customHeight="1">
      <c r="A33" s="205" t="s">
        <v>1936</v>
      </c>
      <c r="B33" s="206"/>
      <c r="C33" s="182" t="str">
        <f>HYPERLINK(VLOOKUP(A33,Фото!C:D,2,0),VLOOKUP(A33,'Прайс-лист общий'!A:B,2,0))</f>
        <v>Ограничитель дверной РЕНЦ напольный, черный</v>
      </c>
      <c r="D33" s="183">
        <f>IFERROR(VLOOKUP($A33,'Прайс-лист общий'!A:C,3,0),"")</f>
        <v>4</v>
      </c>
      <c r="E33" s="184">
        <f>IFERROR(VLOOKUP($A33,'Прайс-лист общий'!$A:D,4,0),"")</f>
        <v>0</v>
      </c>
      <c r="F33" s="209">
        <f>IFERROR(VLOOKUP($A33,'Прайс-лист общий'!$A:E,5,0),"")</f>
        <v>239</v>
      </c>
      <c r="G33" s="209">
        <f>IFERROR(VLOOKUP($A33,'Прайс-лист общий'!$A:F,6,0),"")</f>
        <v>144</v>
      </c>
      <c r="H33" s="209">
        <f>IFERROR(VLOOKUP($A33,'Прайс-лист общий'!$A:G,7,0),"")</f>
        <v>131</v>
      </c>
      <c r="I33" s="209">
        <f>IFERROR(VLOOKUP($A33,'Прайс-лист общий'!$A:H,8,0),"")</f>
        <v>119</v>
      </c>
      <c r="J33" s="209">
        <f>IFERROR(VLOOKUP($A33,'Прайс-лист общий'!$A:I,9,0),"")</f>
        <v>104</v>
      </c>
      <c r="K33" s="222">
        <f>IFERROR(VLOOKUP(A33,'Прайс-лист общий'!A:J,10,0),"")</f>
        <v>0</v>
      </c>
      <c r="L33" s="216"/>
      <c r="M33" s="212">
        <f t="shared" si="0"/>
        <v>0</v>
      </c>
      <c r="N33" s="185">
        <f>IFERROR(VLOOKUP($A33,'Прайс-лист общий'!$A:K,11,0),"")</f>
        <v>200</v>
      </c>
      <c r="O33" s="186" t="str">
        <f>IFERROR(VLOOKUP($A33,'Прайс-лист общий'!$A:L,12,0),"")</f>
        <v>45*53*35</v>
      </c>
      <c r="P33" s="186">
        <f>IFERROR(VLOOKUP($A33,'Прайс-лист общий'!$A:M,13,0),"")</f>
        <v>0.06</v>
      </c>
      <c r="Q33" s="186" t="str">
        <f>IFERROR(VLOOKUP($A33,'Прайс-лист общий'!$A:O,14,0),"")</f>
        <v>405*210*335</v>
      </c>
      <c r="R33" s="186">
        <f>IFERROR(VLOOKUP($A33,'Прайс-лист общий'!$A:O,15,0),"")</f>
        <v>64.599999999999994</v>
      </c>
    </row>
    <row r="34" spans="1:18" s="208" customFormat="1" ht="15" customHeight="1">
      <c r="A34" s="205" t="s">
        <v>4643</v>
      </c>
      <c r="B34" s="206"/>
      <c r="C34" s="182" t="str">
        <f>HYPERLINK(VLOOKUP(A34,Фото!C:D,2,0),VLOOKUP(A34,'Прайс-лист общий'!A:B,2,0))</f>
        <v>Ограничитель дверной РЕНЦ напольный, никель супер матовый</v>
      </c>
      <c r="D34" s="183">
        <f>IFERROR(VLOOKUP($A34,'Прайс-лист общий'!A:C,3,0),"")</f>
        <v>4</v>
      </c>
      <c r="E34" s="184">
        <f>IFERROR(VLOOKUP($A34,'Прайс-лист общий'!$A:D,4,0),"")</f>
        <v>0</v>
      </c>
      <c r="F34" s="209">
        <f>IFERROR(VLOOKUP($A34,'Прайс-лист общий'!$A:E,5,0),"")</f>
        <v>239</v>
      </c>
      <c r="G34" s="209">
        <f>IFERROR(VLOOKUP($A34,'Прайс-лист общий'!$A:F,6,0),"")</f>
        <v>144</v>
      </c>
      <c r="H34" s="209">
        <f>IFERROR(VLOOKUP($A34,'Прайс-лист общий'!$A:G,7,0),"")</f>
        <v>131</v>
      </c>
      <c r="I34" s="209">
        <f>IFERROR(VLOOKUP($A34,'Прайс-лист общий'!$A:H,8,0),"")</f>
        <v>119</v>
      </c>
      <c r="J34" s="209">
        <f>IFERROR(VLOOKUP($A34,'Прайс-лист общий'!$A:I,9,0),"")</f>
        <v>104</v>
      </c>
      <c r="K34" s="222">
        <f>IFERROR(VLOOKUP(A34,'Прайс-лист общий'!A:J,10,0),"")</f>
        <v>0</v>
      </c>
      <c r="L34" s="216"/>
      <c r="M34" s="212">
        <f t="shared" si="0"/>
        <v>0</v>
      </c>
      <c r="N34" s="185">
        <f>IFERROR(VLOOKUP($A34,'Прайс-лист общий'!$A:K,11,0),"")</f>
        <v>200</v>
      </c>
      <c r="O34" s="186" t="str">
        <f>IFERROR(VLOOKUP($A34,'Прайс-лист общий'!$A:L,12,0),"")</f>
        <v>45*53*35</v>
      </c>
      <c r="P34" s="186">
        <f>IFERROR(VLOOKUP($A34,'Прайс-лист общий'!$A:M,13,0),"")</f>
        <v>0.06</v>
      </c>
      <c r="Q34" s="186" t="str">
        <f>IFERROR(VLOOKUP($A34,'Прайс-лист общий'!$A:O,14,0),"")</f>
        <v>405*210*335</v>
      </c>
      <c r="R34" s="186">
        <f>IFERROR(VLOOKUP($A34,'Прайс-лист общий'!$A:O,15,0),"")</f>
        <v>64.599999999999994</v>
      </c>
    </row>
    <row r="35" spans="1:18" s="208" customFormat="1" ht="15" customHeight="1">
      <c r="A35" s="205" t="s">
        <v>4644</v>
      </c>
      <c r="B35" s="206"/>
      <c r="C35" s="182" t="str">
        <f>HYPERLINK(VLOOKUP(A35,Фото!C:D,2,0),VLOOKUP(A35,'Прайс-лист общий'!A:B,2,0))</f>
        <v>Ограничитель дверной РЕНЦ напольный, матовый черный никель</v>
      </c>
      <c r="D35" s="183">
        <f>IFERROR(VLOOKUP($A35,'Прайс-лист общий'!A:C,3,0),"")</f>
        <v>4</v>
      </c>
      <c r="E35" s="184">
        <f>IFERROR(VLOOKUP($A35,'Прайс-лист общий'!$A:D,4,0),"")</f>
        <v>0</v>
      </c>
      <c r="F35" s="209">
        <f>IFERROR(VLOOKUP($A35,'Прайс-лист общий'!$A:E,5,0),"")</f>
        <v>239</v>
      </c>
      <c r="G35" s="209">
        <f>IFERROR(VLOOKUP($A35,'Прайс-лист общий'!$A:F,6,0),"")</f>
        <v>144</v>
      </c>
      <c r="H35" s="209">
        <f>IFERROR(VLOOKUP($A35,'Прайс-лист общий'!$A:G,7,0),"")</f>
        <v>131</v>
      </c>
      <c r="I35" s="209">
        <f>IFERROR(VLOOKUP($A35,'Прайс-лист общий'!$A:H,8,0),"")</f>
        <v>119</v>
      </c>
      <c r="J35" s="209">
        <f>IFERROR(VLOOKUP($A35,'Прайс-лист общий'!$A:I,9,0),"")</f>
        <v>104</v>
      </c>
      <c r="K35" s="222">
        <f>IFERROR(VLOOKUP(A35,'Прайс-лист общий'!A:J,10,0),"")</f>
        <v>88</v>
      </c>
      <c r="L35" s="216"/>
      <c r="M35" s="212">
        <f t="shared" si="0"/>
        <v>0</v>
      </c>
      <c r="N35" s="185">
        <f>IFERROR(VLOOKUP($A35,'Прайс-лист общий'!$A:K,11,0),"")</f>
        <v>200</v>
      </c>
      <c r="O35" s="186" t="str">
        <f>IFERROR(VLOOKUP($A35,'Прайс-лист общий'!$A:L,12,0),"")</f>
        <v>45*53*35</v>
      </c>
      <c r="P35" s="186">
        <f>IFERROR(VLOOKUP($A35,'Прайс-лист общий'!$A:M,13,0),"")</f>
        <v>0.06</v>
      </c>
      <c r="Q35" s="186" t="str">
        <f>IFERROR(VLOOKUP($A35,'Прайс-лист общий'!$A:O,14,0),"")</f>
        <v>405*210*335</v>
      </c>
      <c r="R35" s="186">
        <f>IFERROR(VLOOKUP($A35,'Прайс-лист общий'!$A:O,15,0),"")</f>
        <v>64.599999999999994</v>
      </c>
    </row>
    <row r="36" spans="1:18" s="208" customFormat="1" ht="15" customHeight="1">
      <c r="A36" s="205" t="s">
        <v>1084</v>
      </c>
      <c r="B36" s="206"/>
      <c r="C36" s="182" t="str">
        <f>HYPERLINK(VLOOKUP(A36,Фото!C:D,2,0),VLOOKUP(A36,'Прайс-лист общий'!A:B,2,0))</f>
        <v>Ограничитель дверной РЕНЦ напольный, никель матовый</v>
      </c>
      <c r="D36" s="183">
        <f>IFERROR(VLOOKUP($A36,'Прайс-лист общий'!A:C,3,0),"")</f>
        <v>4</v>
      </c>
      <c r="E36" s="184">
        <f>IFERROR(VLOOKUP($A36,'Прайс-лист общий'!$A:D,4,0),"")</f>
        <v>0</v>
      </c>
      <c r="F36" s="209">
        <f>IFERROR(VLOOKUP($A36,'Прайс-лист общий'!$A:E,5,0),"")</f>
        <v>239</v>
      </c>
      <c r="G36" s="209">
        <f>IFERROR(VLOOKUP($A36,'Прайс-лист общий'!$A:F,6,0),"")</f>
        <v>144</v>
      </c>
      <c r="H36" s="209">
        <f>IFERROR(VLOOKUP($A36,'Прайс-лист общий'!$A:G,7,0),"")</f>
        <v>131</v>
      </c>
      <c r="I36" s="209">
        <f>IFERROR(VLOOKUP($A36,'Прайс-лист общий'!$A:H,8,0),"")</f>
        <v>119</v>
      </c>
      <c r="J36" s="209">
        <f>IFERROR(VLOOKUP($A36,'Прайс-лист общий'!$A:I,9,0),"")</f>
        <v>104</v>
      </c>
      <c r="K36" s="222">
        <f>IFERROR(VLOOKUP(A36,'Прайс-лист общий'!A:J,10,0),"")</f>
        <v>0</v>
      </c>
      <c r="L36" s="216"/>
      <c r="M36" s="212">
        <f t="shared" si="0"/>
        <v>0</v>
      </c>
      <c r="N36" s="185">
        <f>IFERROR(VLOOKUP($A36,'Прайс-лист общий'!$A:K,11,0),"")</f>
        <v>200</v>
      </c>
      <c r="O36" s="186" t="str">
        <f>IFERROR(VLOOKUP($A36,'Прайс-лист общий'!$A:L,12,0),"")</f>
        <v>45*53*35</v>
      </c>
      <c r="P36" s="186">
        <f>IFERROR(VLOOKUP($A36,'Прайс-лист общий'!$A:M,13,0),"")</f>
        <v>0.06</v>
      </c>
      <c r="Q36" s="186" t="str">
        <f>IFERROR(VLOOKUP($A36,'Прайс-лист общий'!$A:O,14,0),"")</f>
        <v>405*210*335</v>
      </c>
      <c r="R36" s="186">
        <f>IFERROR(VLOOKUP($A36,'Прайс-лист общий'!$A:O,15,0),"")</f>
        <v>64.599999999999994</v>
      </c>
    </row>
    <row r="37" spans="1:18" s="208" customFormat="1" ht="15" customHeight="1">
      <c r="A37" s="193" t="s">
        <v>4842</v>
      </c>
      <c r="B37" s="195"/>
      <c r="C37" s="187" t="str">
        <f>HYPERLINK(VLOOKUP(A37,Фото!C:D,2,0),VLOOKUP(A37,'Прайс-лист общий'!A:B,2,0))</f>
        <v>Ограничитель дверной РЕНЦ напольный, золото матовое сатинированное</v>
      </c>
      <c r="D37" s="188">
        <f>IFERROR(VLOOKUP($A37,'Прайс-лист общий'!A:C,3,0),"")</f>
        <v>4</v>
      </c>
      <c r="E37" s="189">
        <f>IFERROR(VLOOKUP($A37,'Прайс-лист общий'!$A:D,4,0),"")</f>
        <v>0</v>
      </c>
      <c r="F37" s="210">
        <f>IFERROR(VLOOKUP($A37,'Прайс-лист общий'!$A:E,5,0),"")</f>
        <v>239</v>
      </c>
      <c r="G37" s="210">
        <f>IFERROR(VLOOKUP($A37,'Прайс-лист общий'!$A:F,6,0),"")</f>
        <v>144</v>
      </c>
      <c r="H37" s="210">
        <f>IFERROR(VLOOKUP($A37,'Прайс-лист общий'!$A:G,7,0),"")</f>
        <v>131</v>
      </c>
      <c r="I37" s="210">
        <f>IFERROR(VLOOKUP($A37,'Прайс-лист общий'!$A:H,8,0),"")</f>
        <v>119</v>
      </c>
      <c r="J37" s="210">
        <f>IFERROR(VLOOKUP($A37,'Прайс-лист общий'!$A:I,9,0),"")</f>
        <v>104</v>
      </c>
      <c r="K37" s="220">
        <f>IFERROR(VLOOKUP(A37,'Прайс-лист общий'!A:J,10,0),"")</f>
        <v>0</v>
      </c>
      <c r="L37" s="217"/>
      <c r="M37" s="213">
        <f t="shared" si="0"/>
        <v>0</v>
      </c>
      <c r="N37" s="190">
        <f>IFERROR(VLOOKUP($A37,'Прайс-лист общий'!$A:K,11,0),"")</f>
        <v>200</v>
      </c>
      <c r="O37" s="191" t="str">
        <f>IFERROR(VLOOKUP($A37,'Прайс-лист общий'!$A:L,12,0),"")</f>
        <v>45*53*35</v>
      </c>
      <c r="P37" s="191">
        <f>IFERROR(VLOOKUP($A37,'Прайс-лист общий'!$A:M,13,0),"")</f>
        <v>0.06</v>
      </c>
      <c r="Q37" s="191" t="str">
        <f>IFERROR(VLOOKUP($A37,'Прайс-лист общий'!$A:O,14,0),"")</f>
        <v>405*210*335</v>
      </c>
      <c r="R37" s="191">
        <f>IFERROR(VLOOKUP($A37,'Прайс-лист общий'!$A:O,15,0),"")</f>
        <v>64.599999999999994</v>
      </c>
    </row>
    <row r="38" spans="1:18" s="208" customFormat="1" ht="21" customHeight="1">
      <c r="A38" s="192" t="s">
        <v>1092</v>
      </c>
      <c r="B38" s="194"/>
      <c r="C38" s="177" t="str">
        <f>HYPERLINK(VLOOKUP(A38,Фото!C:D,2,0),VLOOKUP(A38,'Прайс-лист общий'!A:B,2,0))</f>
        <v>Ограничитель дверной РЕНЦ напольный, бронза античная</v>
      </c>
      <c r="D38" s="178">
        <f>IFERROR(VLOOKUP($A38,'Прайс-лист общий'!A:C,3,0),"")</f>
        <v>4</v>
      </c>
      <c r="E38" s="179">
        <f>IFERROR(VLOOKUP($A38,'Прайс-лист общий'!$A:D,4,0),"")</f>
        <v>0</v>
      </c>
      <c r="F38" s="211">
        <f>IFERROR(VLOOKUP($A38,'Прайс-лист общий'!$A:E,5,0),"")</f>
        <v>420</v>
      </c>
      <c r="G38" s="211">
        <f>IFERROR(VLOOKUP($A38,'Прайс-лист общий'!$A:F,6,0),"")</f>
        <v>253</v>
      </c>
      <c r="H38" s="211">
        <f>IFERROR(VLOOKUP($A38,'Прайс-лист общий'!$A:G,7,0),"")</f>
        <v>230</v>
      </c>
      <c r="I38" s="211">
        <f>IFERROR(VLOOKUP($A38,'Прайс-лист общий'!$A:H,8,0),"")</f>
        <v>208</v>
      </c>
      <c r="J38" s="211">
        <f>IFERROR(VLOOKUP($A38,'Прайс-лист общий'!$A:I,9,0),"")</f>
        <v>181</v>
      </c>
      <c r="K38" s="221">
        <f>IFERROR(VLOOKUP(A38,'Прайс-лист общий'!A:J,10,0),"")</f>
        <v>112</v>
      </c>
      <c r="L38" s="215"/>
      <c r="M38" s="214">
        <f t="shared" si="0"/>
        <v>0</v>
      </c>
      <c r="N38" s="180">
        <f>IFERROR(VLOOKUP($A38,'Прайс-лист общий'!$A:K,11,0),"")</f>
        <v>200</v>
      </c>
      <c r="O38" s="181" t="str">
        <f>IFERROR(VLOOKUP($A38,'Прайс-лист общий'!$A:L,12,0),"")</f>
        <v>45*53*35</v>
      </c>
      <c r="P38" s="181">
        <f>IFERROR(VLOOKUP($A38,'Прайс-лист общий'!$A:M,13,0),"")</f>
        <v>0.1</v>
      </c>
      <c r="Q38" s="181" t="str">
        <f>IFERROR(VLOOKUP($A38,'Прайс-лист общий'!$A:O,14,0),"")</f>
        <v>405*210*335</v>
      </c>
      <c r="R38" s="181">
        <f>IFERROR(VLOOKUP($A38,'Прайс-лист общий'!$A:O,15,0),"")</f>
        <v>98.5</v>
      </c>
    </row>
    <row r="39" spans="1:18" s="208" customFormat="1" ht="21" customHeight="1">
      <c r="A39" s="193" t="s">
        <v>1091</v>
      </c>
      <c r="B39" s="195"/>
      <c r="C39" s="187" t="str">
        <f>HYPERLINK(VLOOKUP(A39,Фото!C:D,2,0),VLOOKUP(A39,'Прайс-лист общий'!A:B,2,0))</f>
        <v>Ограничитель дверной РЕНЦ напольный, никель матовый</v>
      </c>
      <c r="D39" s="188">
        <f>IFERROR(VLOOKUP($A39,'Прайс-лист общий'!A:C,3,0),"")</f>
        <v>4</v>
      </c>
      <c r="E39" s="189">
        <f>IFERROR(VLOOKUP($A39,'Прайс-лист общий'!$A:D,4,0),"")</f>
        <v>0</v>
      </c>
      <c r="F39" s="210">
        <f>IFERROR(VLOOKUP($A39,'Прайс-лист общий'!$A:E,5,0),"")</f>
        <v>420</v>
      </c>
      <c r="G39" s="210">
        <f>IFERROR(VLOOKUP($A39,'Прайс-лист общий'!$A:F,6,0),"")</f>
        <v>253</v>
      </c>
      <c r="H39" s="210">
        <f>IFERROR(VLOOKUP($A39,'Прайс-лист общий'!$A:G,7,0),"")</f>
        <v>230</v>
      </c>
      <c r="I39" s="210">
        <f>IFERROR(VLOOKUP($A39,'Прайс-лист общий'!$A:H,8,0),"")</f>
        <v>208</v>
      </c>
      <c r="J39" s="210">
        <f>IFERROR(VLOOKUP($A39,'Прайс-лист общий'!$A:I,9,0),"")</f>
        <v>181</v>
      </c>
      <c r="K39" s="220">
        <f>IFERROR(VLOOKUP(A39,'Прайс-лист общий'!A:J,10,0),"")</f>
        <v>112</v>
      </c>
      <c r="L39" s="217"/>
      <c r="M39" s="213">
        <f t="shared" si="0"/>
        <v>0</v>
      </c>
      <c r="N39" s="190">
        <f>IFERROR(VLOOKUP($A39,'Прайс-лист общий'!$A:K,11,0),"")</f>
        <v>200</v>
      </c>
      <c r="O39" s="191" t="str">
        <f>IFERROR(VLOOKUP($A39,'Прайс-лист общий'!$A:L,12,0),"")</f>
        <v>45*53*35</v>
      </c>
      <c r="P39" s="191">
        <f>IFERROR(VLOOKUP($A39,'Прайс-лист общий'!$A:M,13,0),"")</f>
        <v>0.1</v>
      </c>
      <c r="Q39" s="191" t="str">
        <f>IFERROR(VLOOKUP($A39,'Прайс-лист общий'!$A:O,14,0),"")</f>
        <v>405*210*335</v>
      </c>
      <c r="R39" s="191">
        <f>IFERROR(VLOOKUP($A39,'Прайс-лист общий'!$A:O,15,0),"")</f>
        <v>98.5</v>
      </c>
    </row>
    <row r="40" spans="1:18" s="208" customFormat="1" ht="15" customHeight="1">
      <c r="A40" s="223" t="s">
        <v>1961</v>
      </c>
      <c r="B40"/>
      <c r="C40" s="224" t="str">
        <f>HYPERLINK(VLOOKUP(A40,Фото!C:D,2,0),VLOOKUP(A40,'Прайс-лист общий'!A:B,2,0))</f>
        <v>Ограничитель дверной РЕНЦ напольный, черный - черный</v>
      </c>
      <c r="D40" s="225">
        <f>IFERROR(VLOOKUP($A40,'Прайс-лист общий'!A:C,3,0),"")</f>
        <v>4</v>
      </c>
      <c r="E40" s="226">
        <f>IFERROR(VLOOKUP($A40,'Прайс-лист общий'!$A:D,4,0),"")</f>
        <v>0</v>
      </c>
      <c r="F40" s="227">
        <f>IFERROR(VLOOKUP($A40,'Прайс-лист общий'!$A:E,5,0),"")</f>
        <v>387</v>
      </c>
      <c r="G40" s="227">
        <f>IFERROR(VLOOKUP($A40,'Прайс-лист общий'!$A:F,6,0),"")</f>
        <v>234</v>
      </c>
      <c r="H40" s="227">
        <f>IFERROR(VLOOKUP($A40,'Прайс-лист общий'!$A:G,7,0),"")</f>
        <v>212</v>
      </c>
      <c r="I40" s="227">
        <f>IFERROR(VLOOKUP($A40,'Прайс-лист общий'!$A:H,8,0),"")</f>
        <v>193</v>
      </c>
      <c r="J40" s="227">
        <f>IFERROR(VLOOKUP($A40,'Прайс-лист общий'!$A:I,9,0),"")</f>
        <v>168</v>
      </c>
      <c r="K40" s="228">
        <f>IFERROR(VLOOKUP(A40,'Прайс-лист общий'!A:J,10,0),"")</f>
        <v>0</v>
      </c>
      <c r="L40" s="229"/>
      <c r="M40" s="230">
        <f t="shared" si="0"/>
        <v>0</v>
      </c>
      <c r="N40" s="231">
        <f>IFERROR(VLOOKUP($A40,'Прайс-лист общий'!$A:K,11,0),"")</f>
        <v>200</v>
      </c>
      <c r="O40" s="232" t="str">
        <f>IFERROR(VLOOKUP($A40,'Прайс-лист общий'!$A:L,12,0),"")</f>
        <v>45*53*35</v>
      </c>
      <c r="P40" s="232">
        <f>IFERROR(VLOOKUP($A40,'Прайс-лист общий'!$A:M,13,0),"")</f>
        <v>0.1</v>
      </c>
      <c r="Q40" s="232" t="str">
        <f>IFERROR(VLOOKUP($A40,'Прайс-лист общий'!$A:O,14,0),"")</f>
        <v>405*210*335</v>
      </c>
      <c r="R40" s="232">
        <f>IFERROR(VLOOKUP($A40,'Прайс-лист общий'!$A:O,15,0),"")</f>
        <v>98.5</v>
      </c>
    </row>
    <row r="41" spans="1:18" s="208" customFormat="1" ht="15" customHeight="1">
      <c r="A41" s="205" t="s">
        <v>1962</v>
      </c>
      <c r="B41" s="206"/>
      <c r="C41" s="182" t="str">
        <f>HYPERLINK(VLOOKUP(A41,Фото!C:D,2,0),VLOOKUP(A41,'Прайс-лист общий'!A:B,2,0))</f>
        <v>Ограничитель дверной РЕНЦ напольный, никель матовый - черный</v>
      </c>
      <c r="D41" s="183">
        <f>IFERROR(VLOOKUP($A41,'Прайс-лист общий'!A:C,3,0),"")</f>
        <v>4</v>
      </c>
      <c r="E41" s="184">
        <f>IFERROR(VLOOKUP($A41,'Прайс-лист общий'!$A:D,4,0),"")</f>
        <v>0</v>
      </c>
      <c r="F41" s="209">
        <f>IFERROR(VLOOKUP($A41,'Прайс-лист общий'!$A:E,5,0),"")</f>
        <v>387</v>
      </c>
      <c r="G41" s="209">
        <f>IFERROR(VLOOKUP($A41,'Прайс-лист общий'!$A:F,6,0),"")</f>
        <v>234</v>
      </c>
      <c r="H41" s="209">
        <f>IFERROR(VLOOKUP($A41,'Прайс-лист общий'!$A:G,7,0),"")</f>
        <v>212</v>
      </c>
      <c r="I41" s="209">
        <f>IFERROR(VLOOKUP($A41,'Прайс-лист общий'!$A:H,8,0),"")</f>
        <v>193</v>
      </c>
      <c r="J41" s="209">
        <f>IFERROR(VLOOKUP($A41,'Прайс-лист общий'!$A:I,9,0),"")</f>
        <v>168</v>
      </c>
      <c r="K41" s="222">
        <f>IFERROR(VLOOKUP(A41,'Прайс-лист общий'!A:J,10,0),"")</f>
        <v>143</v>
      </c>
      <c r="L41" s="216"/>
      <c r="M41" s="212">
        <f t="shared" si="0"/>
        <v>0</v>
      </c>
      <c r="N41" s="185">
        <f>IFERROR(VLOOKUP($A41,'Прайс-лист общий'!$A:K,11,0),"")</f>
        <v>200</v>
      </c>
      <c r="O41" s="186" t="str">
        <f>IFERROR(VLOOKUP($A41,'Прайс-лист общий'!$A:L,12,0),"")</f>
        <v>45*53*35</v>
      </c>
      <c r="P41" s="186">
        <f>IFERROR(VLOOKUP($A41,'Прайс-лист общий'!$A:M,13,0),"")</f>
        <v>0.1</v>
      </c>
      <c r="Q41" s="186" t="str">
        <f>IFERROR(VLOOKUP($A41,'Прайс-лист общий'!$A:O,14,0),"")</f>
        <v>405*210*335</v>
      </c>
      <c r="R41" s="186">
        <f>IFERROR(VLOOKUP($A41,'Прайс-лист общий'!$A:O,15,0),"")</f>
        <v>98.5</v>
      </c>
    </row>
    <row r="42" spans="1:18" s="208" customFormat="1" ht="15" customHeight="1">
      <c r="A42" s="205" t="s">
        <v>4680</v>
      </c>
      <c r="B42" s="206"/>
      <c r="C42" s="182" t="str">
        <f>HYPERLINK(VLOOKUP(A42,Фото!C:D,2,0),VLOOKUP(A42,'Прайс-лист общий'!A:B,2,0))</f>
        <v>Ограничитель дверной РЕНЦ напольный, матовый черный никель/черный</v>
      </c>
      <c r="D42" s="183">
        <f>IFERROR(VLOOKUP($A42,'Прайс-лист общий'!A:C,3,0),"")</f>
        <v>4</v>
      </c>
      <c r="E42" s="184">
        <f>IFERROR(VLOOKUP($A42,'Прайс-лист общий'!$A:D,4,0),"")</f>
        <v>0</v>
      </c>
      <c r="F42" s="209">
        <f>IFERROR(VLOOKUP($A42,'Прайс-лист общий'!$A:E,5,0),"")</f>
        <v>387</v>
      </c>
      <c r="G42" s="209">
        <f>IFERROR(VLOOKUP($A42,'Прайс-лист общий'!$A:F,6,0),"")</f>
        <v>234</v>
      </c>
      <c r="H42" s="209">
        <f>IFERROR(VLOOKUP($A42,'Прайс-лист общий'!$A:G,7,0),"")</f>
        <v>212</v>
      </c>
      <c r="I42" s="209">
        <f>IFERROR(VLOOKUP($A42,'Прайс-лист общий'!$A:H,8,0),"")</f>
        <v>193</v>
      </c>
      <c r="J42" s="209">
        <f>IFERROR(VLOOKUP($A42,'Прайс-лист общий'!$A:I,9,0),"")</f>
        <v>168</v>
      </c>
      <c r="K42" s="222">
        <f>IFERROR(VLOOKUP(A42,'Прайс-лист общий'!A:J,10,0),"")</f>
        <v>143</v>
      </c>
      <c r="L42" s="216"/>
      <c r="M42" s="212">
        <f t="shared" si="0"/>
        <v>0</v>
      </c>
      <c r="N42" s="185">
        <f>IFERROR(VLOOKUP($A42,'Прайс-лист общий'!$A:K,11,0),"")</f>
        <v>200</v>
      </c>
      <c r="O42" s="186" t="str">
        <f>IFERROR(VLOOKUP($A42,'Прайс-лист общий'!$A:L,12,0),"")</f>
        <v>45*53*35</v>
      </c>
      <c r="P42" s="186">
        <f>IFERROR(VLOOKUP($A42,'Прайс-лист общий'!$A:M,13,0),"")</f>
        <v>0.1</v>
      </c>
      <c r="Q42" s="186" t="str">
        <f>IFERROR(VLOOKUP($A42,'Прайс-лист общий'!$A:O,14,0),"")</f>
        <v>405*210*335</v>
      </c>
      <c r="R42" s="186">
        <f>IFERROR(VLOOKUP($A42,'Прайс-лист общий'!$A:O,15,0),"")</f>
        <v>98.5</v>
      </c>
    </row>
    <row r="43" spans="1:18" s="208" customFormat="1" ht="15" customHeight="1">
      <c r="A43" s="205" t="s">
        <v>4681</v>
      </c>
      <c r="B43" s="206"/>
      <c r="C43" s="182" t="str">
        <f>HYPERLINK(VLOOKUP(A43,Фото!C:D,2,0),VLOOKUP(A43,'Прайс-лист общий'!A:B,2,0))</f>
        <v>Ограничитель дверной РЕНЦ напольный, никель супер матовый/белый</v>
      </c>
      <c r="D43" s="183">
        <f>IFERROR(VLOOKUP($A43,'Прайс-лист общий'!A:C,3,0),"")</f>
        <v>4</v>
      </c>
      <c r="E43" s="184">
        <f>IFERROR(VLOOKUP($A43,'Прайс-лист общий'!$A:D,4,0),"")</f>
        <v>0</v>
      </c>
      <c r="F43" s="209">
        <f>IFERROR(VLOOKUP($A43,'Прайс-лист общий'!$A:E,5,0),"")</f>
        <v>387</v>
      </c>
      <c r="G43" s="209">
        <f>IFERROR(VLOOKUP($A43,'Прайс-лист общий'!$A:F,6,0),"")</f>
        <v>234</v>
      </c>
      <c r="H43" s="209">
        <f>IFERROR(VLOOKUP($A43,'Прайс-лист общий'!$A:G,7,0),"")</f>
        <v>212</v>
      </c>
      <c r="I43" s="209">
        <f>IFERROR(VLOOKUP($A43,'Прайс-лист общий'!$A:H,8,0),"")</f>
        <v>193</v>
      </c>
      <c r="J43" s="209">
        <f>IFERROR(VLOOKUP($A43,'Прайс-лист общий'!$A:I,9,0),"")</f>
        <v>168</v>
      </c>
      <c r="K43" s="222">
        <f>IFERROR(VLOOKUP(A43,'Прайс-лист общий'!A:J,10,0),"")</f>
        <v>143</v>
      </c>
      <c r="L43" s="216"/>
      <c r="M43" s="212">
        <f t="shared" si="0"/>
        <v>0</v>
      </c>
      <c r="N43" s="185">
        <f>IFERROR(VLOOKUP($A43,'Прайс-лист общий'!$A:K,11,0),"")</f>
        <v>200</v>
      </c>
      <c r="O43" s="186" t="str">
        <f>IFERROR(VLOOKUP($A43,'Прайс-лист общий'!$A:L,12,0),"")</f>
        <v>45*53*35</v>
      </c>
      <c r="P43" s="186">
        <f>IFERROR(VLOOKUP($A43,'Прайс-лист общий'!$A:M,13,0),"")</f>
        <v>0.1</v>
      </c>
      <c r="Q43" s="186" t="str">
        <f>IFERROR(VLOOKUP($A43,'Прайс-лист общий'!$A:O,14,0),"")</f>
        <v>405*210*335</v>
      </c>
      <c r="R43" s="186">
        <f>IFERROR(VLOOKUP($A43,'Прайс-лист общий'!$A:O,15,0),"")</f>
        <v>98.5</v>
      </c>
    </row>
    <row r="44" spans="1:18" s="208" customFormat="1" ht="15" customHeight="1">
      <c r="A44" s="193" t="s">
        <v>1963</v>
      </c>
      <c r="B44" s="195"/>
      <c r="C44" s="187" t="str">
        <f>HYPERLINK(VLOOKUP(A44,Фото!C:D,2,0),VLOOKUP(A44,'Прайс-лист общий'!A:B,2,0))</f>
        <v>Ограничитель дверной РЕНЦ напольный, никель матовый - белый</v>
      </c>
      <c r="D44" s="188">
        <f>IFERROR(VLOOKUP($A44,'Прайс-лист общий'!A:C,3,0),"")</f>
        <v>4</v>
      </c>
      <c r="E44" s="189">
        <f>IFERROR(VLOOKUP($A44,'Прайс-лист общий'!$A:D,4,0),"")</f>
        <v>0</v>
      </c>
      <c r="F44" s="210">
        <f>IFERROR(VLOOKUP($A44,'Прайс-лист общий'!$A:E,5,0),"")</f>
        <v>387</v>
      </c>
      <c r="G44" s="210">
        <f>IFERROR(VLOOKUP($A44,'Прайс-лист общий'!$A:F,6,0),"")</f>
        <v>234</v>
      </c>
      <c r="H44" s="210">
        <f>IFERROR(VLOOKUP($A44,'Прайс-лист общий'!$A:G,7,0),"")</f>
        <v>212</v>
      </c>
      <c r="I44" s="210">
        <f>IFERROR(VLOOKUP($A44,'Прайс-лист общий'!$A:H,8,0),"")</f>
        <v>193</v>
      </c>
      <c r="J44" s="210">
        <f>IFERROR(VLOOKUP($A44,'Прайс-лист общий'!$A:I,9,0),"")</f>
        <v>168</v>
      </c>
      <c r="K44" s="220">
        <f>IFERROR(VLOOKUP(A44,'Прайс-лист общий'!A:J,10,0),"")</f>
        <v>143</v>
      </c>
      <c r="L44" s="217"/>
      <c r="M44" s="213">
        <f t="shared" si="0"/>
        <v>0</v>
      </c>
      <c r="N44" s="190">
        <f>IFERROR(VLOOKUP($A44,'Прайс-лист общий'!$A:K,11,0),"")</f>
        <v>200</v>
      </c>
      <c r="O44" s="191" t="str">
        <f>IFERROR(VLOOKUP($A44,'Прайс-лист общий'!$A:L,12,0),"")</f>
        <v>45*53*35</v>
      </c>
      <c r="P44" s="191">
        <f>IFERROR(VLOOKUP($A44,'Прайс-лист общий'!$A:M,13,0),"")</f>
        <v>0.1</v>
      </c>
      <c r="Q44" s="191" t="str">
        <f>IFERROR(VLOOKUP($A44,'Прайс-лист общий'!$A:O,14,0),"")</f>
        <v>405*210*335</v>
      </c>
      <c r="R44" s="191">
        <f>IFERROR(VLOOKUP($A44,'Прайс-лист общий'!$A:O,15,0),"")</f>
        <v>98.5</v>
      </c>
    </row>
    <row r="45" spans="1:18" s="2" customFormat="1" ht="18" customHeight="1">
      <c r="A45" s="202" t="s">
        <v>5078</v>
      </c>
      <c r="B45" s="196"/>
      <c r="C45" s="233"/>
      <c r="D45" s="198"/>
      <c r="E45" s="199"/>
      <c r="F45" s="200"/>
      <c r="G45" s="200"/>
      <c r="H45" s="200"/>
      <c r="I45" s="200"/>
      <c r="J45" s="200"/>
      <c r="K45" s="200"/>
      <c r="L45" s="200"/>
      <c r="M45" s="200">
        <f t="shared" si="0"/>
        <v>0</v>
      </c>
      <c r="N45" s="201"/>
      <c r="O45" s="196"/>
      <c r="P45" s="196"/>
      <c r="Q45" s="196"/>
      <c r="R45" s="196"/>
    </row>
    <row r="46" spans="1:18" s="208" customFormat="1" ht="42" customHeight="1">
      <c r="A46" s="193" t="s">
        <v>5082</v>
      </c>
      <c r="B46" s="195"/>
      <c r="C46" s="187" t="str">
        <f>HYPERLINK(VLOOKUP(A46,Фото!C:D,2,0),VLOOKUP(A46,'Прайс-лист общий'!A:B,2,0))</f>
        <v>Ограничитель дверной TIXX напольный, скрытого монтажа, магнитный, универсальный</v>
      </c>
      <c r="D46" s="188">
        <f>IFERROR(VLOOKUP($A46,'Прайс-лист общий'!A:C,3,0),"")</f>
        <v>4</v>
      </c>
      <c r="E46" s="189" t="str">
        <f>IFERROR(VLOOKUP($A46,'Прайс-лист общий'!$A:D,4,0),"")</f>
        <v>Новинка</v>
      </c>
      <c r="F46" s="210">
        <f>IFERROR(VLOOKUP($A46,'Прайс-лист общий'!$A:E,5,0),"")</f>
        <v>333</v>
      </c>
      <c r="G46" s="210">
        <f>IFERROR(VLOOKUP($A46,'Прайс-лист общий'!$A:F,6,0),"")</f>
        <v>210</v>
      </c>
      <c r="H46" s="210">
        <f>IFERROR(VLOOKUP($A46,'Прайс-лист общий'!$A:G,7,0),"")</f>
        <v>196</v>
      </c>
      <c r="I46" s="210">
        <f>IFERROR(VLOOKUP($A46,'Прайс-лист общий'!$A:H,8,0),"")</f>
        <v>183</v>
      </c>
      <c r="J46" s="210">
        <f>IFERROR(VLOOKUP($A46,'Прайс-лист общий'!$A:I,9,0),"")</f>
        <v>167</v>
      </c>
      <c r="K46" s="220">
        <f>IFERROR(VLOOKUP(A46,'Прайс-лист общий'!A:J,10,0),"")</f>
        <v>0</v>
      </c>
      <c r="L46" s="217"/>
      <c r="M46" s="213">
        <f t="shared" si="0"/>
        <v>0</v>
      </c>
      <c r="N46" s="190">
        <f>IFERROR(VLOOKUP($A46,'Прайс-лист общий'!$A:K,11,0),"")</f>
        <v>200</v>
      </c>
      <c r="O46" s="191" t="str">
        <f>IFERROR(VLOOKUP($A46,'Прайс-лист общий'!$A:L,12,0),"")</f>
        <v>80*50*20</v>
      </c>
      <c r="P46" s="191">
        <f>IFERROR(VLOOKUP($A46,'Прайс-лист общий'!$A:M,13,0),"")</f>
        <v>0.03</v>
      </c>
      <c r="Q46" s="191" t="str">
        <f>IFERROR(VLOOKUP($A46,'Прайс-лист общий'!$A:O,14,0),"")</f>
        <v>335*320*240</v>
      </c>
      <c r="R46" s="191">
        <f>IFERROR(VLOOKUP($A46,'Прайс-лист общий'!$A:O,15,0),"")</f>
        <v>6.5</v>
      </c>
    </row>
    <row r="47" spans="1:18" s="208" customFormat="1" ht="15" customHeight="1">
      <c r="A47" s="223" t="s">
        <v>5079</v>
      </c>
      <c r="B47" s="206"/>
      <c r="C47" s="224" t="str">
        <f>HYPERLINK(VLOOKUP(A47,Фото!C:D,2,0),VLOOKUP(A47,'Прайс-лист общий'!A:B,2,0))</f>
        <v>Ограничитель дверной TIXX напольный, черный</v>
      </c>
      <c r="D47" s="225">
        <f>IFERROR(VLOOKUP($A47,'Прайс-лист общий'!A:C,3,0),"")</f>
        <v>4</v>
      </c>
      <c r="E47" s="226" t="str">
        <f>IFERROR(VLOOKUP($A47,'Прайс-лист общий'!$A:D,4,0),"")</f>
        <v>Новинка</v>
      </c>
      <c r="F47" s="227">
        <f>IFERROR(VLOOKUP($A47,'Прайс-лист общий'!$A:E,5,0),"")</f>
        <v>126</v>
      </c>
      <c r="G47" s="227">
        <f>IFERROR(VLOOKUP($A47,'Прайс-лист общий'!$A:F,6,0),"")</f>
        <v>79</v>
      </c>
      <c r="H47" s="227">
        <f>IFERROR(VLOOKUP($A47,'Прайс-лист общий'!$A:G,7,0),"")</f>
        <v>74</v>
      </c>
      <c r="I47" s="227">
        <f>IFERROR(VLOOKUP($A47,'Прайс-лист общий'!$A:H,8,0),"")</f>
        <v>69</v>
      </c>
      <c r="J47" s="227">
        <f>IFERROR(VLOOKUP($A47,'Прайс-лист общий'!$A:I,9,0),"")</f>
        <v>63</v>
      </c>
      <c r="K47" s="228">
        <f>IFERROR(VLOOKUP(A47,'Прайс-лист общий'!A:J,10,0),"")</f>
        <v>0</v>
      </c>
      <c r="L47" s="229"/>
      <c r="M47" s="230">
        <f t="shared" si="0"/>
        <v>0</v>
      </c>
      <c r="N47" s="231">
        <f>IFERROR(VLOOKUP($A47,'Прайс-лист общий'!$A:K,11,0),"")</f>
        <v>200</v>
      </c>
      <c r="O47" s="232" t="str">
        <f>IFERROR(VLOOKUP($A47,'Прайс-лист общий'!$A:L,12,0),"")</f>
        <v>80*70*40</v>
      </c>
      <c r="P47" s="232">
        <f>IFERROR(VLOOKUP($A47,'Прайс-лист общий'!$A:M,13,0),"")</f>
        <v>0.06</v>
      </c>
      <c r="Q47" s="232" t="str">
        <f>IFERROR(VLOOKUP($A47,'Прайс-лист общий'!$A:O,14,0),"")</f>
        <v>400*330*290</v>
      </c>
      <c r="R47" s="232">
        <f>IFERROR(VLOOKUP($A47,'Прайс-лист общий'!$A:O,15,0),"")</f>
        <v>12</v>
      </c>
    </row>
    <row r="48" spans="1:18" s="208" customFormat="1" ht="15" customHeight="1">
      <c r="A48" s="205" t="s">
        <v>5080</v>
      </c>
      <c r="B48" s="206"/>
      <c r="C48" s="182" t="str">
        <f>HYPERLINK(VLOOKUP(A48,Фото!C:D,2,0),VLOOKUP(A48,'Прайс-лист общий'!A:B,2,0))</f>
        <v>Ограничитель дверной TIXX напольный, никель матовый</v>
      </c>
      <c r="D48" s="183">
        <f>IFERROR(VLOOKUP($A48,'Прайс-лист общий'!A:C,3,0),"")</f>
        <v>4</v>
      </c>
      <c r="E48" s="184" t="str">
        <f>IFERROR(VLOOKUP($A48,'Прайс-лист общий'!$A:D,4,0),"")</f>
        <v>Новинка</v>
      </c>
      <c r="F48" s="209">
        <f>IFERROR(VLOOKUP($A48,'Прайс-лист общий'!$A:E,5,0),"")</f>
        <v>98</v>
      </c>
      <c r="G48" s="209">
        <f>IFERROR(VLOOKUP($A48,'Прайс-лист общий'!$A:F,6,0),"")</f>
        <v>62</v>
      </c>
      <c r="H48" s="209">
        <f>IFERROR(VLOOKUP($A48,'Прайс-лист общий'!$A:G,7,0),"")</f>
        <v>58</v>
      </c>
      <c r="I48" s="209">
        <f>IFERROR(VLOOKUP($A48,'Прайс-лист общий'!$A:H,8,0),"")</f>
        <v>54</v>
      </c>
      <c r="J48" s="209">
        <f>IFERROR(VLOOKUP($A48,'Прайс-лист общий'!$A:I,9,0),"")</f>
        <v>49</v>
      </c>
      <c r="K48" s="222">
        <f>IFERROR(VLOOKUP(A48,'Прайс-лист общий'!A:J,10,0),"")</f>
        <v>0</v>
      </c>
      <c r="L48" s="216"/>
      <c r="M48" s="212">
        <f t="shared" si="0"/>
        <v>0</v>
      </c>
      <c r="N48" s="185">
        <f>IFERROR(VLOOKUP($A48,'Прайс-лист общий'!$A:K,11,0),"")</f>
        <v>200</v>
      </c>
      <c r="O48" s="186" t="str">
        <f>IFERROR(VLOOKUP($A48,'Прайс-лист общий'!$A:L,12,0),"")</f>
        <v>80*70*40</v>
      </c>
      <c r="P48" s="186">
        <f>IFERROR(VLOOKUP($A48,'Прайс-лист общий'!$A:M,13,0),"")</f>
        <v>0.06</v>
      </c>
      <c r="Q48" s="186" t="str">
        <f>IFERROR(VLOOKUP($A48,'Прайс-лист общий'!$A:O,14,0),"")</f>
        <v>400*330*290</v>
      </c>
      <c r="R48" s="186">
        <f>IFERROR(VLOOKUP($A48,'Прайс-лист общий'!$A:O,15,0),"")</f>
        <v>12</v>
      </c>
    </row>
    <row r="49" spans="1:18" s="208" customFormat="1" ht="15" customHeight="1">
      <c r="A49" s="193" t="s">
        <v>5081</v>
      </c>
      <c r="B49" s="195"/>
      <c r="C49" s="187" t="str">
        <f>HYPERLINK(VLOOKUP(A49,Фото!C:D,2,0),VLOOKUP(A49,'Прайс-лист общий'!A:B,2,0))</f>
        <v>Ограничитель дверной TIXX напольный, золото матовое сатинированное</v>
      </c>
      <c r="D49" s="188">
        <f>IFERROR(VLOOKUP($A49,'Прайс-лист общий'!A:C,3,0),"")</f>
        <v>4</v>
      </c>
      <c r="E49" s="189" t="str">
        <f>IFERROR(VLOOKUP($A49,'Прайс-лист общий'!$A:D,4,0),"")</f>
        <v>Новинка</v>
      </c>
      <c r="F49" s="210">
        <f>IFERROR(VLOOKUP($A49,'Прайс-лист общий'!$A:E,5,0),"")</f>
        <v>146</v>
      </c>
      <c r="G49" s="210">
        <f>IFERROR(VLOOKUP($A49,'Прайс-лист общий'!$A:F,6,0),"")</f>
        <v>92</v>
      </c>
      <c r="H49" s="210">
        <f>IFERROR(VLOOKUP($A49,'Прайс-лист общий'!$A:G,7,0),"")</f>
        <v>86</v>
      </c>
      <c r="I49" s="210">
        <f>IFERROR(VLOOKUP($A49,'Прайс-лист общий'!$A:H,8,0),"")</f>
        <v>80</v>
      </c>
      <c r="J49" s="210">
        <f>IFERROR(VLOOKUP($A49,'Прайс-лист общий'!$A:I,9,0),"")</f>
        <v>73</v>
      </c>
      <c r="K49" s="220">
        <f>IFERROR(VLOOKUP(A49,'Прайс-лист общий'!A:J,10,0),"")</f>
        <v>0</v>
      </c>
      <c r="L49" s="217"/>
      <c r="M49" s="213">
        <f t="shared" si="0"/>
        <v>0</v>
      </c>
      <c r="N49" s="190">
        <f>IFERROR(VLOOKUP($A49,'Прайс-лист общий'!$A:K,11,0),"")</f>
        <v>200</v>
      </c>
      <c r="O49" s="191" t="str">
        <f>IFERROR(VLOOKUP($A49,'Прайс-лист общий'!$A:L,12,0),"")</f>
        <v>80*70*40</v>
      </c>
      <c r="P49" s="191">
        <f>IFERROR(VLOOKUP($A49,'Прайс-лист общий'!$A:M,13,0),"")</f>
        <v>0.06</v>
      </c>
      <c r="Q49" s="191" t="str">
        <f>IFERROR(VLOOKUP($A49,'Прайс-лист общий'!$A:O,14,0),"")</f>
        <v>400*330*290</v>
      </c>
      <c r="R49" s="191">
        <f>IFERROR(VLOOKUP($A49,'Прайс-лист общий'!$A:O,15,0),"")</f>
        <v>12</v>
      </c>
    </row>
    <row r="50" spans="1:18" s="2" customFormat="1" ht="18" customHeight="1">
      <c r="A50" s="202" t="s">
        <v>78</v>
      </c>
      <c r="B50" s="196"/>
      <c r="C50" s="233"/>
      <c r="D50" s="198"/>
      <c r="E50" s="199"/>
      <c r="F50" s="200"/>
      <c r="G50" s="200"/>
      <c r="H50" s="200"/>
      <c r="I50" s="200"/>
      <c r="J50" s="200"/>
      <c r="K50" s="200"/>
      <c r="L50" s="200"/>
      <c r="M50" s="200">
        <f t="shared" si="0"/>
        <v>0</v>
      </c>
      <c r="N50" s="201"/>
      <c r="O50" s="196"/>
      <c r="P50" s="196"/>
      <c r="Q50" s="196"/>
      <c r="R50" s="196"/>
    </row>
    <row r="51" spans="1:18" s="208" customFormat="1" ht="15" customHeight="1">
      <c r="A51" s="223" t="s">
        <v>1104</v>
      </c>
      <c r="B51" s="206"/>
      <c r="C51" s="224" t="str">
        <f>HYPERLINK(VLOOKUP(A51,Фото!C:D,2,0),VLOOKUP(A51,'Прайс-лист общий'!A:B,2,0))</f>
        <v>Ригель РЕНЦ 140 мм, бронза античная</v>
      </c>
      <c r="D51" s="225">
        <f>IFERROR(VLOOKUP($A51,'Прайс-лист общий'!A:C,3,0),"")</f>
        <v>4</v>
      </c>
      <c r="E51" s="226">
        <f>IFERROR(VLOOKUP($A51,'Прайс-лист общий'!$A:D,4,0),"")</f>
        <v>0</v>
      </c>
      <c r="F51" s="227">
        <f>IFERROR(VLOOKUP($A51,'Прайс-лист общий'!$A:E,5,0),"")</f>
        <v>239</v>
      </c>
      <c r="G51" s="227">
        <f>IFERROR(VLOOKUP($A51,'Прайс-лист общий'!$A:F,6,0),"")</f>
        <v>144</v>
      </c>
      <c r="H51" s="227">
        <f>IFERROR(VLOOKUP($A51,'Прайс-лист общий'!$A:G,7,0),"")</f>
        <v>131</v>
      </c>
      <c r="I51" s="227">
        <f>IFERROR(VLOOKUP($A51,'Прайс-лист общий'!$A:H,8,0),"")</f>
        <v>119</v>
      </c>
      <c r="J51" s="227">
        <f>IFERROR(VLOOKUP($A51,'Прайс-лист общий'!$A:I,9,0),"")</f>
        <v>104</v>
      </c>
      <c r="K51" s="228">
        <f>IFERROR(VLOOKUP(A51,'Прайс-лист общий'!A:J,10,0),"")</f>
        <v>0</v>
      </c>
      <c r="L51" s="229"/>
      <c r="M51" s="230">
        <f t="shared" si="0"/>
        <v>0</v>
      </c>
      <c r="N51" s="231">
        <f>IFERROR(VLOOKUP($A51,'Прайс-лист общий'!$A:K,11,0),"")</f>
        <v>100</v>
      </c>
      <c r="O51" s="232" t="str">
        <f>IFERROR(VLOOKUP($A51,'Прайс-лист общий'!$A:L,12,0),"")</f>
        <v>225*101*69</v>
      </c>
      <c r="P51" s="232">
        <f>IFERROR(VLOOKUP($A51,'Прайс-лист общий'!$A:M,13,0),"")</f>
        <v>7.4999999999999997E-2</v>
      </c>
      <c r="Q51" s="232" t="str">
        <f>IFERROR(VLOOKUP($A51,'Прайс-лист общий'!$A:O,14,0),"")</f>
        <v>370*240*110</v>
      </c>
      <c r="R51" s="232">
        <f>IFERROR(VLOOKUP($A51,'Прайс-лист общий'!$A:O,15,0),"")</f>
        <v>9.02</v>
      </c>
    </row>
    <row r="52" spans="1:18" s="208" customFormat="1" ht="15" customHeight="1">
      <c r="A52" s="205" t="s">
        <v>4473</v>
      </c>
      <c r="B52" s="206"/>
      <c r="C52" s="182" t="str">
        <f>HYPERLINK(VLOOKUP(A52,Фото!C:D,2,0),VLOOKUP(A52,'Прайс-лист общий'!A:B,2,0))</f>
        <v>Ригель РЕНЦ 140 мм, черный</v>
      </c>
      <c r="D52" s="183">
        <f>IFERROR(VLOOKUP($A52,'Прайс-лист общий'!A:C,3,0),"")</f>
        <v>4</v>
      </c>
      <c r="E52" s="184">
        <f>IFERROR(VLOOKUP($A52,'Прайс-лист общий'!$A:D,4,0),"")</f>
        <v>0</v>
      </c>
      <c r="F52" s="209">
        <f>IFERROR(VLOOKUP($A52,'Прайс-лист общий'!$A:E,5,0),"")</f>
        <v>239</v>
      </c>
      <c r="G52" s="209">
        <f>IFERROR(VLOOKUP($A52,'Прайс-лист общий'!$A:F,6,0),"")</f>
        <v>144</v>
      </c>
      <c r="H52" s="209">
        <f>IFERROR(VLOOKUP($A52,'Прайс-лист общий'!$A:G,7,0),"")</f>
        <v>131</v>
      </c>
      <c r="I52" s="209">
        <f>IFERROR(VLOOKUP($A52,'Прайс-лист общий'!$A:H,8,0),"")</f>
        <v>119</v>
      </c>
      <c r="J52" s="209">
        <f>IFERROR(VLOOKUP($A52,'Прайс-лист общий'!$A:I,9,0),"")</f>
        <v>104</v>
      </c>
      <c r="K52" s="222">
        <f>IFERROR(VLOOKUP(A52,'Прайс-лист общий'!A:J,10,0),"")</f>
        <v>0</v>
      </c>
      <c r="L52" s="216"/>
      <c r="M52" s="212">
        <f t="shared" si="0"/>
        <v>0</v>
      </c>
      <c r="N52" s="185">
        <f>IFERROR(VLOOKUP($A52,'Прайс-лист общий'!$A:K,11,0),"")</f>
        <v>100</v>
      </c>
      <c r="O52" s="186" t="str">
        <f>IFERROR(VLOOKUP($A52,'Прайс-лист общий'!$A:L,12,0),"")</f>
        <v>225*101*69</v>
      </c>
      <c r="P52" s="186">
        <f>IFERROR(VLOOKUP($A52,'Прайс-лист общий'!$A:M,13,0),"")</f>
        <v>7.4999999999999997E-2</v>
      </c>
      <c r="Q52" s="186" t="str">
        <f>IFERROR(VLOOKUP($A52,'Прайс-лист общий'!$A:O,14,0),"")</f>
        <v>370*240*110</v>
      </c>
      <c r="R52" s="186">
        <f>IFERROR(VLOOKUP($A52,'Прайс-лист общий'!$A:O,15,0),"")</f>
        <v>8.4</v>
      </c>
    </row>
    <row r="53" spans="1:18" s="208" customFormat="1" ht="15" customHeight="1">
      <c r="A53" s="205" t="s">
        <v>1103</v>
      </c>
      <c r="B53" s="206"/>
      <c r="C53" s="182" t="str">
        <f>HYPERLINK(VLOOKUP(A53,Фото!C:D,2,0),VLOOKUP(A53,'Прайс-лист общий'!A:B,2,0))</f>
        <v>Ригель РЕНЦ 140 мм, хром блестящий</v>
      </c>
      <c r="D53" s="183">
        <f>IFERROR(VLOOKUP($A53,'Прайс-лист общий'!A:C,3,0),"")</f>
        <v>4</v>
      </c>
      <c r="E53" s="184">
        <f>IFERROR(VLOOKUP($A53,'Прайс-лист общий'!$A:D,4,0),"")</f>
        <v>0</v>
      </c>
      <c r="F53" s="209">
        <f>IFERROR(VLOOKUP($A53,'Прайс-лист общий'!$A:E,5,0),"")</f>
        <v>239</v>
      </c>
      <c r="G53" s="209">
        <f>IFERROR(VLOOKUP($A53,'Прайс-лист общий'!$A:F,6,0),"")</f>
        <v>144</v>
      </c>
      <c r="H53" s="209">
        <f>IFERROR(VLOOKUP($A53,'Прайс-лист общий'!$A:G,7,0),"")</f>
        <v>131</v>
      </c>
      <c r="I53" s="209">
        <f>IFERROR(VLOOKUP($A53,'Прайс-лист общий'!$A:H,8,0),"")</f>
        <v>119</v>
      </c>
      <c r="J53" s="209">
        <f>IFERROR(VLOOKUP($A53,'Прайс-лист общий'!$A:I,9,0),"")</f>
        <v>104</v>
      </c>
      <c r="K53" s="222">
        <f>IFERROR(VLOOKUP(A53,'Прайс-лист общий'!A:J,10,0),"")</f>
        <v>0</v>
      </c>
      <c r="L53" s="216"/>
      <c r="M53" s="212">
        <f t="shared" si="0"/>
        <v>0</v>
      </c>
      <c r="N53" s="185">
        <f>IFERROR(VLOOKUP($A53,'Прайс-лист общий'!$A:K,11,0),"")</f>
        <v>100</v>
      </c>
      <c r="O53" s="186" t="str">
        <f>IFERROR(VLOOKUP($A53,'Прайс-лист общий'!$A:L,12,0),"")</f>
        <v>225*101*69</v>
      </c>
      <c r="P53" s="186">
        <f>IFERROR(VLOOKUP($A53,'Прайс-лист общий'!$A:M,13,0),"")</f>
        <v>7.4999999999999997E-2</v>
      </c>
      <c r="Q53" s="186" t="str">
        <f>IFERROR(VLOOKUP($A53,'Прайс-лист общий'!$A:O,14,0),"")</f>
        <v>370*240*110</v>
      </c>
      <c r="R53" s="186">
        <f>IFERROR(VLOOKUP($A53,'Прайс-лист общий'!$A:O,15,0),"")</f>
        <v>8.4</v>
      </c>
    </row>
    <row r="54" spans="1:18" s="208" customFormat="1" ht="15" customHeight="1">
      <c r="A54" s="205" t="s">
        <v>4645</v>
      </c>
      <c r="B54" s="206"/>
      <c r="C54" s="182" t="str">
        <f>HYPERLINK(VLOOKUP(A54,Фото!C:D,2,0),VLOOKUP(A54,'Прайс-лист общий'!A:B,2,0))</f>
        <v>Ригель РЕНЦ 140 мм, никель супер матовый</v>
      </c>
      <c r="D54" s="183">
        <f>IFERROR(VLOOKUP($A54,'Прайс-лист общий'!A:C,3,0),"")</f>
        <v>4</v>
      </c>
      <c r="E54" s="184">
        <f>IFERROR(VLOOKUP($A54,'Прайс-лист общий'!$A:D,4,0),"")</f>
        <v>0</v>
      </c>
      <c r="F54" s="209">
        <f>IFERROR(VLOOKUP($A54,'Прайс-лист общий'!$A:E,5,0),"")</f>
        <v>239</v>
      </c>
      <c r="G54" s="209">
        <f>IFERROR(VLOOKUP($A54,'Прайс-лист общий'!$A:F,6,0),"")</f>
        <v>144</v>
      </c>
      <c r="H54" s="209">
        <f>IFERROR(VLOOKUP($A54,'Прайс-лист общий'!$A:G,7,0),"")</f>
        <v>131</v>
      </c>
      <c r="I54" s="209">
        <f>IFERROR(VLOOKUP($A54,'Прайс-лист общий'!$A:H,8,0),"")</f>
        <v>119</v>
      </c>
      <c r="J54" s="209">
        <f>IFERROR(VLOOKUP($A54,'Прайс-лист общий'!$A:I,9,0),"")</f>
        <v>104</v>
      </c>
      <c r="K54" s="222">
        <f>IFERROR(VLOOKUP(A54,'Прайс-лист общий'!A:J,10,0),"")</f>
        <v>0</v>
      </c>
      <c r="L54" s="216"/>
      <c r="M54" s="212">
        <f t="shared" si="0"/>
        <v>0</v>
      </c>
      <c r="N54" s="185">
        <f>IFERROR(VLOOKUP($A54,'Прайс-лист общий'!$A:K,11,0),"")</f>
        <v>100</v>
      </c>
      <c r="O54" s="186" t="str">
        <f>IFERROR(VLOOKUP($A54,'Прайс-лист общий'!$A:L,12,0),"")</f>
        <v>225*101*69</v>
      </c>
      <c r="P54" s="186">
        <f>IFERROR(VLOOKUP($A54,'Прайс-лист общий'!$A:M,13,0),"")</f>
        <v>7.4999999999999997E-2</v>
      </c>
      <c r="Q54" s="186" t="str">
        <f>IFERROR(VLOOKUP($A54,'Прайс-лист общий'!$A:O,14,0),"")</f>
        <v>370*240*110</v>
      </c>
      <c r="R54" s="186">
        <f>IFERROR(VLOOKUP($A54,'Прайс-лист общий'!$A:O,15,0),"")</f>
        <v>8.4</v>
      </c>
    </row>
    <row r="55" spans="1:18" s="208" customFormat="1" ht="15" customHeight="1">
      <c r="A55" s="205" t="s">
        <v>4646</v>
      </c>
      <c r="B55" s="206"/>
      <c r="C55" s="182" t="str">
        <f>HYPERLINK(VLOOKUP(A55,Фото!C:D,2,0),VLOOKUP(A55,'Прайс-лист общий'!A:B,2,0))</f>
        <v>Ригель РЕНЦ 140 мм, матовый черный никель</v>
      </c>
      <c r="D55" s="183">
        <f>IFERROR(VLOOKUP($A55,'Прайс-лист общий'!A:C,3,0),"")</f>
        <v>4</v>
      </c>
      <c r="E55" s="184">
        <f>IFERROR(VLOOKUP($A55,'Прайс-лист общий'!$A:D,4,0),"")</f>
        <v>0</v>
      </c>
      <c r="F55" s="209">
        <f>IFERROR(VLOOKUP($A55,'Прайс-лист общий'!$A:E,5,0),"")</f>
        <v>239</v>
      </c>
      <c r="G55" s="209">
        <f>IFERROR(VLOOKUP($A55,'Прайс-лист общий'!$A:F,6,0),"")</f>
        <v>144</v>
      </c>
      <c r="H55" s="209">
        <f>IFERROR(VLOOKUP($A55,'Прайс-лист общий'!$A:G,7,0),"")</f>
        <v>131</v>
      </c>
      <c r="I55" s="209">
        <f>IFERROR(VLOOKUP($A55,'Прайс-лист общий'!$A:H,8,0),"")</f>
        <v>119</v>
      </c>
      <c r="J55" s="209">
        <f>IFERROR(VLOOKUP($A55,'Прайс-лист общий'!$A:I,9,0),"")</f>
        <v>104</v>
      </c>
      <c r="K55" s="222">
        <f>IFERROR(VLOOKUP(A55,'Прайс-лист общий'!A:J,10,0),"")</f>
        <v>0</v>
      </c>
      <c r="L55" s="216"/>
      <c r="M55" s="212">
        <f t="shared" si="0"/>
        <v>0</v>
      </c>
      <c r="N55" s="185">
        <f>IFERROR(VLOOKUP($A55,'Прайс-лист общий'!$A:K,11,0),"")</f>
        <v>100</v>
      </c>
      <c r="O55" s="186" t="str">
        <f>IFERROR(VLOOKUP($A55,'Прайс-лист общий'!$A:L,12,0),"")</f>
        <v>225*101*69</v>
      </c>
      <c r="P55" s="186">
        <f>IFERROR(VLOOKUP($A55,'Прайс-лист общий'!$A:M,13,0),"")</f>
        <v>7.4999999999999997E-2</v>
      </c>
      <c r="Q55" s="186" t="str">
        <f>IFERROR(VLOOKUP($A55,'Прайс-лист общий'!$A:O,14,0),"")</f>
        <v>370*240*110</v>
      </c>
      <c r="R55" s="186">
        <f>IFERROR(VLOOKUP($A55,'Прайс-лист общий'!$A:O,15,0),"")</f>
        <v>8.4</v>
      </c>
    </row>
    <row r="56" spans="1:18" s="208" customFormat="1" ht="15" customHeight="1">
      <c r="A56" s="205" t="s">
        <v>1101</v>
      </c>
      <c r="B56" s="206"/>
      <c r="C56" s="182" t="str">
        <f>HYPERLINK(VLOOKUP(A56,Фото!C:D,2,0),VLOOKUP(A56,'Прайс-лист общий'!A:B,2,0))</f>
        <v>Ригель РЕНЦ 140 мм, никель матовый</v>
      </c>
      <c r="D56" s="183">
        <f>IFERROR(VLOOKUP($A56,'Прайс-лист общий'!A:C,3,0),"")</f>
        <v>4</v>
      </c>
      <c r="E56" s="184">
        <f>IFERROR(VLOOKUP($A56,'Прайс-лист общий'!$A:D,4,0),"")</f>
        <v>0</v>
      </c>
      <c r="F56" s="209">
        <f>IFERROR(VLOOKUP($A56,'Прайс-лист общий'!$A:E,5,0),"")</f>
        <v>239</v>
      </c>
      <c r="G56" s="209">
        <f>IFERROR(VLOOKUP($A56,'Прайс-лист общий'!$A:F,6,0),"")</f>
        <v>144</v>
      </c>
      <c r="H56" s="209">
        <f>IFERROR(VLOOKUP($A56,'Прайс-лист общий'!$A:G,7,0),"")</f>
        <v>131</v>
      </c>
      <c r="I56" s="209">
        <f>IFERROR(VLOOKUP($A56,'Прайс-лист общий'!$A:H,8,0),"")</f>
        <v>119</v>
      </c>
      <c r="J56" s="209">
        <f>IFERROR(VLOOKUP($A56,'Прайс-лист общий'!$A:I,9,0),"")</f>
        <v>104</v>
      </c>
      <c r="K56" s="222">
        <f>IFERROR(VLOOKUP(A56,'Прайс-лист общий'!A:J,10,0),"")</f>
        <v>0</v>
      </c>
      <c r="L56" s="216"/>
      <c r="M56" s="212">
        <f t="shared" si="0"/>
        <v>0</v>
      </c>
      <c r="N56" s="185">
        <f>IFERROR(VLOOKUP($A56,'Прайс-лист общий'!$A:K,11,0),"")</f>
        <v>100</v>
      </c>
      <c r="O56" s="186" t="str">
        <f>IFERROR(VLOOKUP($A56,'Прайс-лист общий'!$A:L,12,0),"")</f>
        <v>225*101*69</v>
      </c>
      <c r="P56" s="186">
        <f>IFERROR(VLOOKUP($A56,'Прайс-лист общий'!$A:M,13,0),"")</f>
        <v>7.4999999999999997E-2</v>
      </c>
      <c r="Q56" s="186" t="str">
        <f>IFERROR(VLOOKUP($A56,'Прайс-лист общий'!$A:O,14,0),"")</f>
        <v>370*240*110</v>
      </c>
      <c r="R56" s="186">
        <f>IFERROR(VLOOKUP($A56,'Прайс-лист общий'!$A:O,15,0),"")</f>
        <v>8.4</v>
      </c>
    </row>
    <row r="57" spans="1:18" s="208" customFormat="1" ht="15" customHeight="1">
      <c r="A57" s="193" t="s">
        <v>4843</v>
      </c>
      <c r="B57" s="195"/>
      <c r="C57" s="187" t="str">
        <f>HYPERLINK(VLOOKUP(A57,Фото!C:D,2,0),VLOOKUP(A57,'Прайс-лист общий'!A:B,2,0))</f>
        <v>Ригель РЕНЦ 140 мм, золото матовое сатинированное</v>
      </c>
      <c r="D57" s="188">
        <f>IFERROR(VLOOKUP($A57,'Прайс-лист общий'!A:C,3,0),"")</f>
        <v>4</v>
      </c>
      <c r="E57" s="189">
        <f>IFERROR(VLOOKUP($A57,'Прайс-лист общий'!$A:D,4,0),"")</f>
        <v>0</v>
      </c>
      <c r="F57" s="210">
        <f>IFERROR(VLOOKUP($A57,'Прайс-лист общий'!$A:E,5,0),"")</f>
        <v>239</v>
      </c>
      <c r="G57" s="210">
        <f>IFERROR(VLOOKUP($A57,'Прайс-лист общий'!$A:F,6,0),"")</f>
        <v>144</v>
      </c>
      <c r="H57" s="210">
        <f>IFERROR(VLOOKUP($A57,'Прайс-лист общий'!$A:G,7,0),"")</f>
        <v>131</v>
      </c>
      <c r="I57" s="210">
        <f>IFERROR(VLOOKUP($A57,'Прайс-лист общий'!$A:H,8,0),"")</f>
        <v>119</v>
      </c>
      <c r="J57" s="210">
        <f>IFERROR(VLOOKUP($A57,'Прайс-лист общий'!$A:I,9,0),"")</f>
        <v>104</v>
      </c>
      <c r="K57" s="220">
        <f>IFERROR(VLOOKUP(A57,'Прайс-лист общий'!A:J,10,0),"")</f>
        <v>0</v>
      </c>
      <c r="L57" s="217"/>
      <c r="M57" s="213">
        <f t="shared" si="0"/>
        <v>0</v>
      </c>
      <c r="N57" s="190">
        <f>IFERROR(VLOOKUP($A57,'Прайс-лист общий'!$A:K,11,0),"")</f>
        <v>100</v>
      </c>
      <c r="O57" s="191" t="str">
        <f>IFERROR(VLOOKUP($A57,'Прайс-лист общий'!$A:L,12,0),"")</f>
        <v>225*101*69</v>
      </c>
      <c r="P57" s="191">
        <f>IFERROR(VLOOKUP($A57,'Прайс-лист общий'!$A:M,13,0),"")</f>
        <v>7.4999999999999997E-2</v>
      </c>
      <c r="Q57" s="191" t="str">
        <f>IFERROR(VLOOKUP($A57,'Прайс-лист общий'!$A:O,14,0),"")</f>
        <v>370*240*110</v>
      </c>
      <c r="R57" s="191">
        <f>IFERROR(VLOOKUP($A57,'Прайс-лист общий'!$A:O,15,0),"")</f>
        <v>8.4</v>
      </c>
    </row>
    <row r="58" spans="1:18" s="2" customFormat="1" ht="18" customHeight="1">
      <c r="A58" s="202" t="s">
        <v>255</v>
      </c>
      <c r="B58" s="196"/>
      <c r="C58" s="233"/>
      <c r="D58" s="198"/>
      <c r="E58" s="199"/>
      <c r="F58" s="200"/>
      <c r="G58" s="200"/>
      <c r="H58" s="200"/>
      <c r="I58" s="200"/>
      <c r="J58" s="200"/>
      <c r="K58" s="200"/>
      <c r="L58" s="200"/>
      <c r="M58" s="200">
        <f t="shared" si="0"/>
        <v>0</v>
      </c>
      <c r="N58" s="201"/>
      <c r="O58" s="196"/>
      <c r="P58" s="196"/>
      <c r="Q58" s="196"/>
      <c r="R58" s="196"/>
    </row>
    <row r="59" spans="1:18" s="208" customFormat="1" ht="21" customHeight="1">
      <c r="A59" s="192" t="s">
        <v>5103</v>
      </c>
      <c r="B59" s="194"/>
      <c r="C59" s="177" t="str">
        <f>HYPERLINK(VLOOKUP(A59,Фото!C:D,2,0),VLOOKUP(A59,'Прайс-лист общий'!A:B,2,0))</f>
        <v>Ответная планка магнитная для 5096/5085 (упаковка 20шт), черный</v>
      </c>
      <c r="D59" s="178">
        <f>IFERROR(VLOOKUP($A59,'Прайс-лист общий'!A:C,3,0),"")</f>
        <v>1</v>
      </c>
      <c r="E59" s="179" t="str">
        <f>IFERROR(VLOOKUP($A59,'Прайс-лист общий'!$A:D,4,0),"")</f>
        <v>Новинка</v>
      </c>
      <c r="F59" s="211">
        <f>IFERROR(VLOOKUP($A59,'Прайс-лист общий'!$A:E,5,0),"")</f>
        <v>1740</v>
      </c>
      <c r="G59" s="211">
        <f>IFERROR(VLOOKUP($A59,'Прайс-лист общий'!$A:F,6,0),"")</f>
        <v>1051</v>
      </c>
      <c r="H59" s="211">
        <f>IFERROR(VLOOKUP($A59,'Прайс-лист общий'!$A:G,7,0),"")</f>
        <v>955</v>
      </c>
      <c r="I59" s="211">
        <f>IFERROR(VLOOKUP($A59,'Прайс-лист общий'!$A:H,8,0),"")</f>
        <v>868</v>
      </c>
      <c r="J59" s="211">
        <f>IFERROR(VLOOKUP($A59,'Прайс-лист общий'!$A:I,9,0),"")</f>
        <v>755</v>
      </c>
      <c r="K59" s="221">
        <f>IFERROR(VLOOKUP(A59,'Прайс-лист общий'!A:J,10,0),"")</f>
        <v>0</v>
      </c>
      <c r="L59" s="215"/>
      <c r="M59" s="214">
        <f t="shared" si="0"/>
        <v>0</v>
      </c>
      <c r="N59" s="180">
        <f>IFERROR(VLOOKUP($A59,'Прайс-лист общий'!$A:K,11,0),"")</f>
        <v>20</v>
      </c>
      <c r="O59" s="181" t="str">
        <f>IFERROR(VLOOKUP($A59,'Прайс-лист общий'!$A:L,12,0),"")</f>
        <v>100*60*20</v>
      </c>
      <c r="P59" s="181">
        <f>IFERROR(VLOOKUP($A59,'Прайс-лист общий'!$A:M,13,0),"")</f>
        <v>0.13</v>
      </c>
      <c r="Q59" s="181">
        <f>IFERROR(VLOOKUP($A59,'Прайс-лист общий'!$A:O,14,0),"")</f>
        <v>0</v>
      </c>
      <c r="R59" s="181">
        <f>IFERROR(VLOOKUP($A59,'Прайс-лист общий'!$A:O,15,0),"")</f>
        <v>0</v>
      </c>
    </row>
    <row r="60" spans="1:18" s="208" customFormat="1" ht="21" customHeight="1">
      <c r="A60" s="193" t="s">
        <v>5104</v>
      </c>
      <c r="B60" s="195"/>
      <c r="C60" s="187" t="str">
        <f>HYPERLINK(VLOOKUP(A60,Фото!C:D,2,0),VLOOKUP(A60,'Прайс-лист общий'!A:B,2,0))</f>
        <v>Ответная планка магнитная для 5096/5085 (упаковка 20шт), серый</v>
      </c>
      <c r="D60" s="188">
        <f>IFERROR(VLOOKUP($A60,'Прайс-лист общий'!A:C,3,0),"")</f>
        <v>4</v>
      </c>
      <c r="E60" s="189" t="str">
        <f>IFERROR(VLOOKUP($A60,'Прайс-лист общий'!$A:D,4,0),"")</f>
        <v>Новинка</v>
      </c>
      <c r="F60" s="210">
        <f>IFERROR(VLOOKUP($A60,'Прайс-лист общий'!$A:E,5,0),"")</f>
        <v>1740</v>
      </c>
      <c r="G60" s="210">
        <f>IFERROR(VLOOKUP($A60,'Прайс-лист общий'!$A:F,6,0),"")</f>
        <v>1051</v>
      </c>
      <c r="H60" s="210">
        <f>IFERROR(VLOOKUP($A60,'Прайс-лист общий'!$A:G,7,0),"")</f>
        <v>955</v>
      </c>
      <c r="I60" s="210">
        <f>IFERROR(VLOOKUP($A60,'Прайс-лист общий'!$A:H,8,0),"")</f>
        <v>868</v>
      </c>
      <c r="J60" s="210">
        <f>IFERROR(VLOOKUP($A60,'Прайс-лист общий'!$A:I,9,0),"")</f>
        <v>755</v>
      </c>
      <c r="K60" s="220">
        <f>IFERROR(VLOOKUP(A60,'Прайс-лист общий'!A:J,10,0),"")</f>
        <v>0</v>
      </c>
      <c r="L60" s="217"/>
      <c r="M60" s="213">
        <f t="shared" si="0"/>
        <v>0</v>
      </c>
      <c r="N60" s="190">
        <f>IFERROR(VLOOKUP($A60,'Прайс-лист общий'!$A:K,11,0),"")</f>
        <v>20</v>
      </c>
      <c r="O60" s="191" t="str">
        <f>IFERROR(VLOOKUP($A60,'Прайс-лист общий'!$A:L,12,0),"")</f>
        <v>100*60*20</v>
      </c>
      <c r="P60" s="191">
        <f>IFERROR(VLOOKUP($A60,'Прайс-лист общий'!$A:M,13,0),"")</f>
        <v>0.13</v>
      </c>
      <c r="Q60" s="191">
        <f>IFERROR(VLOOKUP($A60,'Прайс-лист общий'!$A:O,14,0),"")</f>
        <v>0</v>
      </c>
      <c r="R60" s="191">
        <f>IFERROR(VLOOKUP($A60,'Прайс-лист общий'!$A:O,15,0),"")</f>
        <v>0</v>
      </c>
    </row>
    <row r="61" spans="1:18" s="208" customFormat="1" ht="21" customHeight="1">
      <c r="A61" s="192" t="s">
        <v>1914</v>
      </c>
      <c r="B61" s="194"/>
      <c r="C61" s="177" t="str">
        <f>HYPERLINK(VLOOKUP(A61,Фото!C:D,2,0),VLOOKUP(A61,'Прайс-лист общий'!A:B,2,0))</f>
        <v>Квадрат под ручку 8х150 мм (упаковка 20шт)</v>
      </c>
      <c r="D61" s="178">
        <f>IFERROR(VLOOKUP($A61,'Прайс-лист общий'!A:C,3,0),"")</f>
        <v>4</v>
      </c>
      <c r="E61" s="179" t="str">
        <f>IFERROR(VLOOKUP($A61,'Прайс-лист общий'!$A:D,4,0),"")</f>
        <v>Новинка</v>
      </c>
      <c r="F61" s="211">
        <f>IFERROR(VLOOKUP($A61,'Прайс-лист общий'!$A:E,5,0),"")</f>
        <v>1806</v>
      </c>
      <c r="G61" s="211">
        <f>IFERROR(VLOOKUP($A61,'Прайс-лист общий'!$A:F,6,0),"")</f>
        <v>1091</v>
      </c>
      <c r="H61" s="211">
        <f>IFERROR(VLOOKUP($A61,'Прайс-лист общий'!$A:G,7,0),"")</f>
        <v>991</v>
      </c>
      <c r="I61" s="211">
        <f>IFERROR(VLOOKUP($A61,'Прайс-лист общий'!$A:H,8,0),"")</f>
        <v>901</v>
      </c>
      <c r="J61" s="211">
        <f>IFERROR(VLOOKUP($A61,'Прайс-лист общий'!$A:I,9,0),"")</f>
        <v>783</v>
      </c>
      <c r="K61" s="221">
        <f>IFERROR(VLOOKUP(A61,'Прайс-лист общий'!A:J,10,0),"")</f>
        <v>0</v>
      </c>
      <c r="L61" s="215"/>
      <c r="M61" s="214">
        <f t="shared" si="0"/>
        <v>0</v>
      </c>
      <c r="N61" s="180">
        <f>IFERROR(VLOOKUP($A61,'Прайс-лист общий'!$A:K,11,0),"")</f>
        <v>20</v>
      </c>
      <c r="O61" s="181" t="str">
        <f>IFERROR(VLOOKUP($A61,'Прайс-лист общий'!$A:L,12,0),"")</f>
        <v>150*100*20</v>
      </c>
      <c r="P61" s="181">
        <f>IFERROR(VLOOKUP($A61,'Прайс-лист общий'!$A:M,13,0),"")</f>
        <v>1.3</v>
      </c>
      <c r="Q61" s="181">
        <f>IFERROR(VLOOKUP($A61,'Прайс-лист общий'!$A:O,14,0),"")</f>
        <v>0</v>
      </c>
      <c r="R61" s="181">
        <f>IFERROR(VLOOKUP($A61,'Прайс-лист общий'!$A:O,15,0),"")</f>
        <v>0</v>
      </c>
    </row>
    <row r="62" spans="1:18" s="208" customFormat="1" ht="21" customHeight="1">
      <c r="A62" s="193" t="s">
        <v>5102</v>
      </c>
      <c r="B62" s="195"/>
      <c r="C62" s="187" t="str">
        <f>HYPERLINK(VLOOKUP(A62,Фото!C:D,2,0),VLOOKUP(A62,'Прайс-лист общий'!A:B,2,0))</f>
        <v>Квадрат под завертку 6х100 мм (упаковка 20шт)</v>
      </c>
      <c r="D62" s="188">
        <f>IFERROR(VLOOKUP($A62,'Прайс-лист общий'!A:C,3,0),"")</f>
        <v>4</v>
      </c>
      <c r="E62" s="189" t="str">
        <f>IFERROR(VLOOKUP($A62,'Прайс-лист общий'!$A:D,4,0),"")</f>
        <v>Новинка</v>
      </c>
      <c r="F62" s="210">
        <f>IFERROR(VLOOKUP($A62,'Прайс-лист общий'!$A:E,5,0),"")</f>
        <v>1055</v>
      </c>
      <c r="G62" s="210">
        <f>IFERROR(VLOOKUP($A62,'Прайс-лист общий'!$A:F,6,0),"")</f>
        <v>637</v>
      </c>
      <c r="H62" s="210">
        <f>IFERROR(VLOOKUP($A62,'Прайс-лист общий'!$A:G,7,0),"")</f>
        <v>579</v>
      </c>
      <c r="I62" s="210">
        <f>IFERROR(VLOOKUP($A62,'Прайс-лист общий'!$A:H,8,0),"")</f>
        <v>526</v>
      </c>
      <c r="J62" s="210">
        <f>IFERROR(VLOOKUP($A62,'Прайс-лист общий'!$A:I,9,0),"")</f>
        <v>457</v>
      </c>
      <c r="K62" s="220">
        <f>IFERROR(VLOOKUP(A62,'Прайс-лист общий'!A:J,10,0),"")</f>
        <v>0</v>
      </c>
      <c r="L62" s="217"/>
      <c r="M62" s="213">
        <f t="shared" si="0"/>
        <v>0</v>
      </c>
      <c r="N62" s="190">
        <f>IFERROR(VLOOKUP($A62,'Прайс-лист общий'!$A:K,11,0),"")</f>
        <v>20</v>
      </c>
      <c r="O62" s="191" t="str">
        <f>IFERROR(VLOOKUP($A62,'Прайс-лист общий'!$A:L,12,0),"")</f>
        <v>100*80*15</v>
      </c>
      <c r="P62" s="191">
        <f>IFERROR(VLOOKUP($A62,'Прайс-лист общий'!$A:M,13,0),"")</f>
        <v>0.48</v>
      </c>
      <c r="Q62" s="191">
        <f>IFERROR(VLOOKUP($A62,'Прайс-лист общий'!$A:O,14,0),"")</f>
        <v>0</v>
      </c>
      <c r="R62" s="191">
        <f>IFERROR(VLOOKUP($A62,'Прайс-лист общий'!$A:O,15,0),"")</f>
        <v>0</v>
      </c>
    </row>
    <row r="63" spans="1:18" s="2" customFormat="1" ht="18" customHeight="1">
      <c r="A63" s="202" t="s">
        <v>12</v>
      </c>
      <c r="B63" s="196"/>
      <c r="C63" s="233"/>
      <c r="D63" s="198"/>
      <c r="E63" s="199"/>
      <c r="F63" s="200"/>
      <c r="G63" s="200"/>
      <c r="H63" s="200"/>
      <c r="I63" s="200"/>
      <c r="J63" s="200"/>
      <c r="K63" s="200"/>
      <c r="L63" s="200"/>
      <c r="M63" s="200">
        <f t="shared" si="0"/>
        <v>0</v>
      </c>
      <c r="N63" s="201"/>
      <c r="O63" s="196"/>
      <c r="P63" s="196"/>
      <c r="Q63" s="196"/>
      <c r="R63" s="196"/>
    </row>
    <row r="64" spans="1:18" s="208" customFormat="1" ht="42" customHeight="1">
      <c r="A64" s="193" t="s">
        <v>4615</v>
      </c>
      <c r="B64" s="195"/>
      <c r="C64" s="187" t="str">
        <f>HYPERLINK(VLOOKUP(A64,Фото!C:D,2,0),VLOOKUP(A64,'Прайс-лист общий'!A:B,2,0))</f>
        <v>Петли для стеклянных дверей, никель матовый</v>
      </c>
      <c r="D64" s="188">
        <f>IFERROR(VLOOKUP($A64,'Прайс-лист общий'!A:C,3,0),"")</f>
        <v>4</v>
      </c>
      <c r="E64" s="189">
        <f>IFERROR(VLOOKUP($A64,'Прайс-лист общий'!$A:D,4,0),"")</f>
        <v>0</v>
      </c>
      <c r="F64" s="210">
        <f>IFERROR(VLOOKUP($A64,'Прайс-лист общий'!$A:E,5,0),"")</f>
        <v>8167</v>
      </c>
      <c r="G64" s="210">
        <f>IFERROR(VLOOKUP($A64,'Прайс-лист общий'!$A:F,6,0),"")</f>
        <v>4932</v>
      </c>
      <c r="H64" s="210">
        <f>IFERROR(VLOOKUP($A64,'Прайс-лист общий'!$A:G,7,0),"")</f>
        <v>4484</v>
      </c>
      <c r="I64" s="210">
        <f>IFERROR(VLOOKUP($A64,'Прайс-лист общий'!$A:H,8,0),"")</f>
        <v>4076</v>
      </c>
      <c r="J64" s="210">
        <f>IFERROR(VLOOKUP($A64,'Прайс-лист общий'!$A:I,9,0),"")</f>
        <v>3544</v>
      </c>
      <c r="K64" s="220">
        <f>IFERROR(VLOOKUP(A64,'Прайс-лист общий'!A:J,10,0),"")</f>
        <v>0</v>
      </c>
      <c r="L64" s="217"/>
      <c r="M64" s="213">
        <f t="shared" si="0"/>
        <v>0</v>
      </c>
      <c r="N64" s="190">
        <f>IFERROR(VLOOKUP($A64,'Прайс-лист общий'!$A:K,11,0),"")</f>
        <v>32</v>
      </c>
      <c r="O64" s="191" t="str">
        <f>IFERROR(VLOOKUP($A64,'Прайс-лист общий'!$A:L,12,0),"")</f>
        <v>150*135*70</v>
      </c>
      <c r="P64" s="191">
        <f>IFERROR(VLOOKUP($A64,'Прайс-лист общий'!$A:M,13,0),"")</f>
        <v>1.72</v>
      </c>
      <c r="Q64" s="191" t="str">
        <f>IFERROR(VLOOKUP($A64,'Прайс-лист общий'!$A:O,14,0),"")</f>
        <v>305*290*290</v>
      </c>
      <c r="R64" s="191">
        <f>IFERROR(VLOOKUP($A64,'Прайс-лист общий'!$A:O,15,0),"")</f>
        <v>28.6</v>
      </c>
    </row>
    <row r="65" spans="1:18" s="208" customFormat="1" ht="42" customHeight="1">
      <c r="A65" s="193" t="s">
        <v>1172</v>
      </c>
      <c r="B65" s="195"/>
      <c r="C65" s="187" t="str">
        <f>HYPERLINK(VLOOKUP(A65,Фото!C:D,2,0),VLOOKUP(A65,'Прайс-лист общий'!A:B,2,0))</f>
        <v>Защелка магнитная для стекл. дверей с корпусом, никель матовый</v>
      </c>
      <c r="D65" s="188">
        <f>IFERROR(VLOOKUP($A65,'Прайс-лист общий'!A:C,3,0),"")</f>
        <v>4</v>
      </c>
      <c r="E65" s="189">
        <f>IFERROR(VLOOKUP($A65,'Прайс-лист общий'!$A:D,4,0),"")</f>
        <v>0</v>
      </c>
      <c r="F65" s="210">
        <f>IFERROR(VLOOKUP($A65,'Прайс-лист общий'!$A:E,5,0),"")</f>
        <v>5339</v>
      </c>
      <c r="G65" s="210">
        <f>IFERROR(VLOOKUP($A65,'Прайс-лист общий'!$A:F,6,0),"")</f>
        <v>3225</v>
      </c>
      <c r="H65" s="210">
        <f>IFERROR(VLOOKUP($A65,'Прайс-лист общий'!$A:G,7,0),"")</f>
        <v>2932</v>
      </c>
      <c r="I65" s="210">
        <f>IFERROR(VLOOKUP($A65,'Прайс-лист общий'!$A:H,8,0),"")</f>
        <v>2666</v>
      </c>
      <c r="J65" s="210">
        <f>IFERROR(VLOOKUP($A65,'Прайс-лист общий'!$A:I,9,0),"")</f>
        <v>2318</v>
      </c>
      <c r="K65" s="220">
        <f>IFERROR(VLOOKUP(A65,'Прайс-лист общий'!A:J,10,0),"")</f>
        <v>676</v>
      </c>
      <c r="L65" s="217"/>
      <c r="M65" s="213">
        <f t="shared" si="0"/>
        <v>0</v>
      </c>
      <c r="N65" s="190">
        <f>IFERROR(VLOOKUP($A65,'Прайс-лист общий'!$A:K,11,0),"")</f>
        <v>24</v>
      </c>
      <c r="O65" s="191" t="str">
        <f>IFERROR(VLOOKUP($A65,'Прайс-лист общий'!$A:L,12,0),"")</f>
        <v>150*135*70</v>
      </c>
      <c r="P65" s="191">
        <f>IFERROR(VLOOKUP($A65,'Прайс-лист общий'!$A:M,13,0),"")</f>
        <v>1.72</v>
      </c>
      <c r="Q65" s="191" t="str">
        <f>IFERROR(VLOOKUP($A65,'Прайс-лист общий'!$A:O,14,0),"")</f>
        <v>305*290*290</v>
      </c>
      <c r="R65" s="191">
        <f>IFERROR(VLOOKUP($A65,'Прайс-лист общий'!$A:O,15,0),"")</f>
        <v>28.6</v>
      </c>
    </row>
    <row r="67" spans="1:18">
      <c r="A67" s="9" t="str">
        <f>'Прайс-лист общий'!$A$1138</f>
        <v>INM 1</v>
      </c>
      <c r="B67" s="9"/>
      <c r="C67" s="12"/>
      <c r="D67" s="147"/>
      <c r="E67" s="13"/>
      <c r="F67" s="59"/>
      <c r="G67" s="59"/>
      <c r="H67" s="73"/>
      <c r="I67" s="60"/>
      <c r="J67" s="23"/>
      <c r="K67" s="23"/>
    </row>
    <row r="68" spans="1:18">
      <c r="A68" s="285" t="str">
        <f>'Прайс-лист общий'!$A$1139</f>
        <v>INM 2</v>
      </c>
      <c r="B68" s="10"/>
      <c r="C68" s="12"/>
      <c r="D68" s="147"/>
      <c r="E68" s="13"/>
      <c r="F68" s="59"/>
      <c r="G68" s="59"/>
      <c r="H68" s="73"/>
      <c r="I68" s="60"/>
      <c r="J68" s="23"/>
      <c r="K68" s="23"/>
    </row>
    <row r="69" spans="1:18" s="33" customFormat="1">
      <c r="A69" s="285" t="str">
        <f>'Прайс-лист общий'!$A$1140</f>
        <v>INН-3-К</v>
      </c>
      <c r="B69" s="38"/>
      <c r="C69" s="41"/>
      <c r="D69" s="148"/>
      <c r="E69" s="34"/>
      <c r="F69" s="76"/>
      <c r="G69" s="76"/>
      <c r="H69" s="78"/>
      <c r="I69" s="77"/>
      <c r="J69" s="77"/>
      <c r="K69" s="74"/>
      <c r="L69" s="102"/>
      <c r="M69" s="75"/>
      <c r="N69" s="142"/>
      <c r="O69" s="39"/>
      <c r="P69" s="19"/>
      <c r="Q69" s="40"/>
      <c r="R69" s="40"/>
    </row>
    <row r="70" spans="1:18">
      <c r="A70" s="285" t="str">
        <f>'Прайс-лист общий'!$A$1141</f>
        <v>Ручки для раздвижных дверей</v>
      </c>
      <c r="B70" s="10"/>
      <c r="C70" s="12"/>
      <c r="D70" s="147"/>
      <c r="E70" s="13"/>
      <c r="F70" s="59"/>
      <c r="G70" s="59"/>
      <c r="H70" s="73"/>
      <c r="I70" s="65"/>
      <c r="J70" s="23"/>
      <c r="K70" s="23"/>
    </row>
    <row r="71" spans="1:18">
      <c r="A71" s="285" t="str">
        <f>'Прайс-лист общий'!$A$1142</f>
        <v>INSDH 603 SN</v>
      </c>
    </row>
  </sheetData>
  <sheetProtection sort="0" autoFilter="0"/>
  <protectedRanges>
    <protectedRange sqref="L27:L65377" name="Диапазон1"/>
    <protectedRange sqref="L1" name="Диапазон1_2_1_1"/>
    <protectedRange sqref="L2" name="Диапазон1_2"/>
    <protectedRange sqref="L13 L15:L26 L4:L11" name="Диапазон1_1"/>
  </protectedRanges>
  <autoFilter ref="A2:R65" xr:uid="{552E8E2C-33E7-4016-B39F-77BE92BE00DD}"/>
  <customSheetViews>
    <customSheetView guid="{69598D06-4881-4E41-A0B0-3C783215F203}" scale="99" showGridLines="0" fitToPage="1">
      <pane xSplit="8.2676056338028161" ySplit="2" topLeftCell="J3" activePane="bottomRight" state="frozen"/>
      <selection pane="bottomRight" activeCell="O16" sqref="O16:O17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1048576">
    <cfRule type="cellIs" dxfId="3" priority="3" operator="equal">
      <formula>"Цена снижена"</formula>
    </cfRule>
    <cfRule type="containsText" dxfId="2" priority="4" operator="containsText" text="Новинка">
      <formula>NOT(ISERROR(SEARCH("Новинка",E1)))</formula>
    </cfRule>
  </conditionalFormatting>
  <conditionalFormatting sqref="F1:J1048576">
    <cfRule type="expression" dxfId="1" priority="1">
      <formula>AND(ISNUMBER(F1),F$2=$J$1)</formula>
    </cfRule>
  </conditionalFormatting>
  <conditionalFormatting sqref="K1:K1048576">
    <cfRule type="expression" dxfId="0" priority="5">
      <formula>AND(ISNUMBER(K1),K1&gt;0)</formula>
    </cfRule>
  </conditionalFormatting>
  <hyperlinks>
    <hyperlink ref="L1" location="Корзина!A1" display="Корзина!A1" xr:uid="{F38A7263-5BEB-4D6F-80E7-F1DC5ED0AB08}"/>
  </hyperlinks>
  <pageMargins left="0.27559055118110237" right="0.15748031496062992" top="0.35433070866141736" bottom="0.31496062992125984" header="0.19685039370078741" footer="0.15748031496062992"/>
  <pageSetup paperSize="9" scale="48" fitToHeight="16" orientation="portrait"/>
  <headerFooter alignWithMargins="0">
    <oddHeader>&amp;R&amp;D</oddHeader>
    <oddFooter>&amp;R&amp;P из &amp;N</oddFooter>
  </headerFooter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20AD8E03-70C7-4FB2-811A-86A4FA24980E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 D14:D26 D9:D12</xm:sqref>
        </x14:conditionalFormatting>
        <x14:conditionalFormatting xmlns:xm="http://schemas.microsoft.com/office/excel/2006/main">
          <x14:cfRule type="iconSet" priority="23" id="{7AD4515F-EAE4-4D3F-B227-28B4CA5387E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D4:D5 D7:D8</xm:sqref>
        </x14:conditionalFormatting>
        <x14:conditionalFormatting xmlns:xm="http://schemas.microsoft.com/office/excel/2006/main">
          <x14:cfRule type="iconSet" priority="12" id="{6A04D858-370A-4035-9E42-0F6D5C7B54B5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D6</xm:sqref>
        </x14:conditionalFormatting>
        <x14:conditionalFormatting xmlns:xm="http://schemas.microsoft.com/office/excel/2006/main">
          <x14:cfRule type="iconSet" priority="24" id="{6627B460-34ED-4F26-8BA2-0FD14478A16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D13</xm:sqref>
        </x14:conditionalFormatting>
        <x14:conditionalFormatting xmlns:xm="http://schemas.microsoft.com/office/excel/2006/main">
          <x14:cfRule type="iconSet" priority="6" id="{79EC3E1F-627E-47B8-B6CE-ACD3171FBB65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D38:D39</xm:sqref>
        </x14:conditionalFormatting>
        <x14:conditionalFormatting xmlns:xm="http://schemas.microsoft.com/office/excel/2006/main">
          <x14:cfRule type="iconSet" priority="42" id="{DF5F62EE-C4D6-49F0-A25A-BC0B30A8769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D59:D62</xm:sqref>
        </x14:conditionalFormatting>
        <x14:conditionalFormatting xmlns:xm="http://schemas.microsoft.com/office/excel/2006/main">
          <x14:cfRule type="iconSet" priority="69" id="{2DEF0489-C9F4-415D-A4B3-AB5F92E93D83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D63:D1048576 D1:D2 D27:D37 D40:D58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theme="0"/>
  </sheetPr>
  <dimension ref="A1:N16"/>
  <sheetViews>
    <sheetView showGridLines="0" showZeros="0" zoomScale="85" zoomScaleNormal="85" workbookViewId="0">
      <pane ySplit="2" topLeftCell="A3" activePane="bottomLeft" state="frozen"/>
      <selection activeCell="D2" sqref="D2"/>
      <selection pane="bottomLeft" activeCell="A4" sqref="A4"/>
    </sheetView>
  </sheetViews>
  <sheetFormatPr defaultColWidth="9.28515625" defaultRowHeight="15"/>
  <cols>
    <col min="1" max="1" width="27.28515625" style="123" customWidth="1"/>
    <col min="2" max="2" width="33.28515625" style="122" customWidth="1"/>
    <col min="3" max="3" width="49.28515625" style="124" customWidth="1"/>
    <col min="4" max="4" width="10.28515625" style="125" customWidth="1"/>
    <col min="5" max="5" width="17.28515625" style="126" hidden="1" customWidth="1"/>
    <col min="6" max="6" width="16.42578125" style="126" hidden="1" customWidth="1"/>
    <col min="7" max="9" width="11.28515625" style="126" hidden="1" customWidth="1"/>
    <col min="10" max="10" width="11.28515625" style="126" customWidth="1"/>
    <col min="11" max="11" width="13.5703125" style="126" bestFit="1" customWidth="1"/>
    <col min="12" max="12" width="12.42578125" style="127" bestFit="1" customWidth="1"/>
    <col min="13" max="13" width="39" style="124" customWidth="1"/>
    <col min="14" max="14" width="70.7109375" style="122" customWidth="1"/>
    <col min="15" max="16384" width="9.28515625" style="122"/>
  </cols>
  <sheetData>
    <row r="1" spans="1:14" s="35" customFormat="1" ht="47.25" customHeight="1">
      <c r="A1" s="33"/>
      <c r="B1" s="36"/>
      <c r="C1" s="155"/>
      <c r="D1" s="144"/>
      <c r="E1" s="172"/>
      <c r="F1" s="168"/>
      <c r="H1" s="169" t="s">
        <v>219</v>
      </c>
      <c r="I1" s="204" t="str">
        <f>'Прайс-лист общий'!$I$5</f>
        <v>III 
(от 200 т.р.)</v>
      </c>
      <c r="J1" s="170"/>
      <c r="K1" s="203"/>
      <c r="L1" s="171" t="str">
        <f ca="1">Корзина!$E$4</f>
        <v>Пусто</v>
      </c>
      <c r="M1" s="267"/>
      <c r="N1" s="17"/>
    </row>
    <row r="2" spans="1:14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общий'!F6</f>
        <v>I 
(до 20 т.р.)</v>
      </c>
      <c r="G2" s="157" t="str">
        <f>'Прайс-лист общий'!G6</f>
        <v>II 
(от 20 т.р.)</v>
      </c>
      <c r="H2" s="167" t="str">
        <f>'Прайс-лист общий'!H6</f>
        <v>III 
(от 200 т.р.)</v>
      </c>
      <c r="I2" s="167" t="str">
        <f>'Прайс-лист общий'!I6</f>
        <v>IV 
(от 500 т.р.)</v>
      </c>
      <c r="J2" s="157" t="str">
        <f>'Прайс-лист общий'!J6</f>
        <v>Акция (до 30.04.2026)</v>
      </c>
      <c r="K2" s="167" t="s">
        <v>1234</v>
      </c>
      <c r="L2" s="167" t="s">
        <v>80</v>
      </c>
      <c r="M2" s="160" t="s">
        <v>1905</v>
      </c>
      <c r="N2" s="157" t="s">
        <v>1170</v>
      </c>
    </row>
    <row r="3" spans="1:14" s="208" customFormat="1" ht="84" customHeight="1">
      <c r="A3" s="193" t="s">
        <v>1197</v>
      </c>
      <c r="B3" s="195"/>
      <c r="C3" s="187" t="s">
        <v>1167</v>
      </c>
      <c r="D3" s="188">
        <f>VLOOKUP(A3,'Прайс-лист общий'!A:C,3,0)</f>
        <v>4</v>
      </c>
      <c r="E3" s="189"/>
      <c r="F3" s="210">
        <f>IFERROR(VLOOKUP($A3,'Прайс-лист общий'!$A:F,6,0),"")</f>
        <v>764</v>
      </c>
      <c r="G3" s="210"/>
      <c r="H3" s="210"/>
      <c r="I3" s="210"/>
      <c r="J3" s="220">
        <f t="shared" ref="J3:J10" si="0">F3</f>
        <v>764</v>
      </c>
      <c r="K3" s="217"/>
      <c r="L3" s="213">
        <f t="shared" ref="L3:L10" si="1">K3*F3</f>
        <v>0</v>
      </c>
      <c r="M3" s="268" t="s">
        <v>1194</v>
      </c>
      <c r="N3" s="191"/>
    </row>
    <row r="4" spans="1:14" s="208" customFormat="1" ht="84" customHeight="1">
      <c r="A4" s="193" t="s">
        <v>1198</v>
      </c>
      <c r="B4" s="195"/>
      <c r="C4" s="187" t="s">
        <v>224</v>
      </c>
      <c r="D4" s="188">
        <f>VLOOKUP(A4,'Прайс-лист общий'!A:C,3,0)</f>
        <v>4</v>
      </c>
      <c r="E4" s="189"/>
      <c r="F4" s="210">
        <f>IFERROR(VLOOKUP($A4,'Прайс-лист общий'!$A:F,6,0),"")</f>
        <v>764</v>
      </c>
      <c r="G4" s="210"/>
      <c r="H4" s="210"/>
      <c r="I4" s="210"/>
      <c r="J4" s="220">
        <f t="shared" si="0"/>
        <v>764</v>
      </c>
      <c r="K4" s="217"/>
      <c r="L4" s="213">
        <f t="shared" si="1"/>
        <v>0</v>
      </c>
      <c r="M4" s="268" t="s">
        <v>1194</v>
      </c>
      <c r="N4" s="191"/>
    </row>
    <row r="5" spans="1:14" s="208" customFormat="1" ht="49.5" customHeight="1">
      <c r="A5" s="192" t="s">
        <v>388</v>
      </c>
      <c r="B5" s="177"/>
      <c r="C5" s="177" t="s">
        <v>225</v>
      </c>
      <c r="D5" s="178">
        <f>VLOOKUP(A5,'Прайс-лист общий'!A:C,3,0)</f>
        <v>4</v>
      </c>
      <c r="E5" s="179"/>
      <c r="F5" s="211">
        <f>IFERROR(VLOOKUP($A5,'Прайс-лист общий'!$A:F,6,0),"")</f>
        <v>2862</v>
      </c>
      <c r="G5" s="211"/>
      <c r="H5" s="211"/>
      <c r="I5" s="211"/>
      <c r="J5" s="221">
        <f t="shared" si="0"/>
        <v>2862</v>
      </c>
      <c r="K5" s="215"/>
      <c r="L5" s="214">
        <f t="shared" si="1"/>
        <v>0</v>
      </c>
      <c r="M5" s="343" t="s">
        <v>1195</v>
      </c>
      <c r="N5" s="345"/>
    </row>
    <row r="6" spans="1:14" s="208" customFormat="1" ht="49.5" customHeight="1">
      <c r="A6" s="193" t="s">
        <v>395</v>
      </c>
      <c r="B6" s="195"/>
      <c r="C6" s="187" t="s">
        <v>112</v>
      </c>
      <c r="D6" s="188">
        <f>VLOOKUP(A6,'Прайс-лист общий'!A:C,3,0)</f>
        <v>4</v>
      </c>
      <c r="E6" s="189"/>
      <c r="F6" s="210">
        <f>IFERROR(VLOOKUP($A6,'Прайс-лист общий'!$A:F,6,0),"")</f>
        <v>2866</v>
      </c>
      <c r="G6" s="210"/>
      <c r="H6" s="210"/>
      <c r="I6" s="210"/>
      <c r="J6" s="220">
        <f t="shared" si="0"/>
        <v>2866</v>
      </c>
      <c r="K6" s="217"/>
      <c r="L6" s="213">
        <f t="shared" si="1"/>
        <v>0</v>
      </c>
      <c r="M6" s="344"/>
      <c r="N6" s="346"/>
    </row>
    <row r="7" spans="1:14" s="208" customFormat="1" ht="49.5" customHeight="1">
      <c r="A7" s="192" t="s">
        <v>273</v>
      </c>
      <c r="B7" s="177"/>
      <c r="C7" s="177" t="s">
        <v>249</v>
      </c>
      <c r="D7" s="178">
        <f>VLOOKUP(A7,'Прайс-лист общий'!A:C,3,0)</f>
        <v>4</v>
      </c>
      <c r="E7" s="179"/>
      <c r="F7" s="211">
        <f>IFERROR(VLOOKUP($A7,'Прайс-лист общий'!$A:F,6,0),"")</f>
        <v>3836</v>
      </c>
      <c r="G7" s="211"/>
      <c r="H7" s="211"/>
      <c r="I7" s="211"/>
      <c r="J7" s="221">
        <f t="shared" si="0"/>
        <v>3836</v>
      </c>
      <c r="K7" s="215"/>
      <c r="L7" s="214">
        <f t="shared" si="1"/>
        <v>0</v>
      </c>
      <c r="M7" s="343" t="s">
        <v>1232</v>
      </c>
      <c r="N7" s="291"/>
    </row>
    <row r="8" spans="1:14" s="208" customFormat="1" ht="49.5" customHeight="1">
      <c r="A8" s="193" t="s">
        <v>275</v>
      </c>
      <c r="B8" s="195"/>
      <c r="C8" s="187" t="s">
        <v>250</v>
      </c>
      <c r="D8" s="188">
        <f>VLOOKUP(A8,'Прайс-лист общий'!A:C,3,0)</f>
        <v>4</v>
      </c>
      <c r="E8" s="189"/>
      <c r="F8" s="210">
        <f>IFERROR(VLOOKUP($A8,'Прайс-лист общий'!$A:F,6,0),"")</f>
        <v>3836</v>
      </c>
      <c r="G8" s="210"/>
      <c r="H8" s="210"/>
      <c r="I8" s="210"/>
      <c r="J8" s="220">
        <f t="shared" si="0"/>
        <v>3836</v>
      </c>
      <c r="K8" s="217"/>
      <c r="L8" s="213">
        <f t="shared" si="1"/>
        <v>0</v>
      </c>
      <c r="M8" s="344"/>
      <c r="N8" s="246"/>
    </row>
    <row r="9" spans="1:14" s="208" customFormat="1" ht="49.5" customHeight="1">
      <c r="A9" s="192" t="s">
        <v>283</v>
      </c>
      <c r="B9" s="194"/>
      <c r="C9" s="177" t="s">
        <v>1168</v>
      </c>
      <c r="D9" s="178">
        <f>VLOOKUP(A9,'Прайс-лист общий'!A:C,3,0)</f>
        <v>4</v>
      </c>
      <c r="E9" s="179"/>
      <c r="F9" s="211">
        <f>IFERROR(VLOOKUP($A9,'Прайс-лист общий'!$A:F,6,0),"")</f>
        <v>979</v>
      </c>
      <c r="G9" s="211"/>
      <c r="H9" s="211"/>
      <c r="I9" s="211"/>
      <c r="J9" s="221">
        <f t="shared" si="0"/>
        <v>979</v>
      </c>
      <c r="K9" s="215"/>
      <c r="L9" s="214">
        <f t="shared" si="1"/>
        <v>0</v>
      </c>
      <c r="M9" s="343" t="s">
        <v>1233</v>
      </c>
      <c r="N9" s="345"/>
    </row>
    <row r="10" spans="1:14" s="208" customFormat="1" ht="49.5" customHeight="1">
      <c r="A10" s="205" t="s">
        <v>284</v>
      </c>
      <c r="B10" s="269"/>
      <c r="C10" s="182" t="s">
        <v>1168</v>
      </c>
      <c r="D10" s="183">
        <f>VLOOKUP(A10,'Прайс-лист общий'!A:C,3,0)</f>
        <v>4</v>
      </c>
      <c r="E10" s="184"/>
      <c r="F10" s="209">
        <f>IFERROR(VLOOKUP($A10,'Прайс-лист общий'!$A:F,6,0),"")</f>
        <v>979</v>
      </c>
      <c r="G10" s="209"/>
      <c r="H10" s="209"/>
      <c r="I10" s="209"/>
      <c r="J10" s="222">
        <f t="shared" si="0"/>
        <v>979</v>
      </c>
      <c r="K10" s="216"/>
      <c r="L10" s="212">
        <f t="shared" si="1"/>
        <v>0</v>
      </c>
      <c r="M10" s="347"/>
      <c r="N10" s="348"/>
    </row>
    <row r="12" spans="1:14">
      <c r="A12" s="9" t="str">
        <f>'Прайс-лист общий'!$A$1138</f>
        <v>INM 1</v>
      </c>
    </row>
    <row r="13" spans="1:14">
      <c r="A13" s="285" t="str">
        <f>'Прайс-лист общий'!$A$1139</f>
        <v>INM 2</v>
      </c>
    </row>
    <row r="14" spans="1:14">
      <c r="A14" s="285" t="str">
        <f>'Прайс-лист общий'!$A$1140</f>
        <v>INН-3-К</v>
      </c>
    </row>
    <row r="15" spans="1:14">
      <c r="A15" s="285" t="str">
        <f>'Прайс-лист общий'!$A$1141</f>
        <v>Ручки для раздвижных дверей</v>
      </c>
    </row>
    <row r="16" spans="1:14">
      <c r="A16" s="285" t="str">
        <f>'Прайс-лист общий'!$A$1142</f>
        <v>INSDH 603 SN</v>
      </c>
    </row>
  </sheetData>
  <protectedRanges>
    <protectedRange sqref="K2" name="Диапазон1_2_1"/>
    <protectedRange sqref="K1" name="Диапазон1_2_1_2"/>
  </protectedRanges>
  <mergeCells count="5">
    <mergeCell ref="M5:M6"/>
    <mergeCell ref="N5:N6"/>
    <mergeCell ref="M7:M8"/>
    <mergeCell ref="M9:M10"/>
    <mergeCell ref="N9:N10"/>
  </mergeCells>
  <hyperlinks>
    <hyperlink ref="K1" location="Корзина!A1" display="Корзина!A1" xr:uid="{00000000-0004-0000-03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102D722-BEDF-438B-9710-E4519C900E0E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D1:D1048576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7"/>
  <dimension ref="A1:D50"/>
  <sheetViews>
    <sheetView showZeros="0" workbookViewId="0">
      <pane ySplit="1" topLeftCell="A2" activePane="bottomLeft" state="frozen"/>
      <selection sqref="A1:M2"/>
      <selection pane="bottomLeft" activeCell="D10" sqref="D10"/>
    </sheetView>
  </sheetViews>
  <sheetFormatPr defaultColWidth="8.7109375" defaultRowHeight="39.75" customHeight="1"/>
  <cols>
    <col min="1" max="1" width="16.7109375" style="51" bestFit="1" customWidth="1"/>
    <col min="2" max="2" width="38.7109375" style="51" bestFit="1" customWidth="1"/>
    <col min="3" max="3" width="14.7109375" style="47" bestFit="1" customWidth="1"/>
    <col min="4" max="4" width="37.7109375" style="52" customWidth="1"/>
  </cols>
  <sheetData>
    <row r="1" spans="1:4" ht="39.75" customHeight="1">
      <c r="A1" s="48" t="s">
        <v>118</v>
      </c>
      <c r="B1" s="48" t="s">
        <v>119</v>
      </c>
      <c r="C1" s="48" t="s">
        <v>217</v>
      </c>
      <c r="D1" s="53" t="s">
        <v>218</v>
      </c>
    </row>
    <row r="2" spans="1:4" ht="39.75" customHeight="1">
      <c r="A2" s="49" t="s">
        <v>120</v>
      </c>
      <c r="B2" s="49" t="s">
        <v>178</v>
      </c>
      <c r="C2" s="45"/>
    </row>
    <row r="3" spans="1:4" ht="39.75" customHeight="1">
      <c r="A3" s="50" t="s">
        <v>179</v>
      </c>
      <c r="B3" s="50" t="s">
        <v>121</v>
      </c>
      <c r="C3" s="46"/>
    </row>
    <row r="4" spans="1:4" ht="39.75" customHeight="1">
      <c r="A4" s="49" t="s">
        <v>124</v>
      </c>
      <c r="B4" s="49" t="s">
        <v>125</v>
      </c>
      <c r="C4" s="44"/>
    </row>
    <row r="5" spans="1:4" ht="39.75" customHeight="1">
      <c r="A5" s="50" t="s">
        <v>157</v>
      </c>
      <c r="B5" s="50" t="s">
        <v>158</v>
      </c>
      <c r="C5" s="46"/>
    </row>
    <row r="6" spans="1:4" ht="39.75" customHeight="1">
      <c r="A6" s="49" t="s">
        <v>180</v>
      </c>
      <c r="B6" s="49" t="s">
        <v>175</v>
      </c>
      <c r="C6" s="44"/>
    </row>
    <row r="7" spans="1:4" ht="39.75" customHeight="1">
      <c r="A7" s="50" t="s">
        <v>140</v>
      </c>
      <c r="B7" s="50" t="s">
        <v>141</v>
      </c>
      <c r="C7" s="46"/>
    </row>
    <row r="8" spans="1:4" ht="39.75" customHeight="1">
      <c r="A8" s="49" t="s">
        <v>182</v>
      </c>
      <c r="B8" s="49" t="s">
        <v>181</v>
      </c>
      <c r="C8" s="44"/>
    </row>
    <row r="9" spans="1:4" ht="39.75" customHeight="1">
      <c r="A9" s="50" t="s">
        <v>153</v>
      </c>
      <c r="B9" s="50" t="s">
        <v>154</v>
      </c>
      <c r="C9" s="46"/>
    </row>
    <row r="10" spans="1:4" ht="39.75" customHeight="1">
      <c r="A10" s="49" t="s">
        <v>184</v>
      </c>
      <c r="B10" s="49" t="s">
        <v>183</v>
      </c>
      <c r="C10" s="44"/>
    </row>
    <row r="11" spans="1:4" ht="39.75" customHeight="1">
      <c r="A11" s="50" t="s">
        <v>122</v>
      </c>
      <c r="B11" s="50" t="s">
        <v>123</v>
      </c>
      <c r="C11" s="46"/>
    </row>
    <row r="12" spans="1:4" ht="39.75" customHeight="1">
      <c r="A12" s="49" t="s">
        <v>133</v>
      </c>
      <c r="B12" s="49" t="s">
        <v>134</v>
      </c>
      <c r="C12" s="44"/>
    </row>
    <row r="13" spans="1:4" ht="39.75" customHeight="1">
      <c r="A13" s="50" t="s">
        <v>163</v>
      </c>
      <c r="B13" s="50" t="s">
        <v>164</v>
      </c>
      <c r="C13" s="46"/>
    </row>
    <row r="14" spans="1:4" ht="39.75" customHeight="1">
      <c r="A14" s="49" t="s">
        <v>129</v>
      </c>
      <c r="B14" s="49" t="s">
        <v>130</v>
      </c>
      <c r="C14" s="44"/>
    </row>
    <row r="15" spans="1:4" ht="39.75" customHeight="1">
      <c r="A15" s="50" t="s">
        <v>131</v>
      </c>
      <c r="B15" s="50" t="s">
        <v>132</v>
      </c>
      <c r="C15" s="46"/>
    </row>
    <row r="16" spans="1:4" ht="39.75" customHeight="1">
      <c r="A16" s="49" t="s">
        <v>135</v>
      </c>
      <c r="B16" s="49" t="s">
        <v>136</v>
      </c>
      <c r="C16" s="44"/>
    </row>
    <row r="17" spans="1:3" ht="39.75" customHeight="1">
      <c r="A17" s="50" t="s">
        <v>171</v>
      </c>
      <c r="B17" s="50" t="s">
        <v>172</v>
      </c>
      <c r="C17" s="46"/>
    </row>
    <row r="18" spans="1:3" ht="39.75" customHeight="1">
      <c r="A18" s="49" t="s">
        <v>161</v>
      </c>
      <c r="B18" s="49" t="s">
        <v>162</v>
      </c>
      <c r="C18" s="44"/>
    </row>
    <row r="19" spans="1:3" ht="39.75" customHeight="1">
      <c r="A19" s="50" t="s">
        <v>185</v>
      </c>
      <c r="B19" s="50" t="s">
        <v>139</v>
      </c>
      <c r="C19" s="46"/>
    </row>
    <row r="20" spans="1:3" ht="39.75" customHeight="1">
      <c r="A20" s="49" t="s">
        <v>187</v>
      </c>
      <c r="B20" s="49" t="s">
        <v>186</v>
      </c>
      <c r="C20" s="44"/>
    </row>
    <row r="21" spans="1:3" ht="39.75" customHeight="1">
      <c r="A21" s="50" t="s">
        <v>189</v>
      </c>
      <c r="B21" s="50" t="s">
        <v>188</v>
      </c>
      <c r="C21" s="46"/>
    </row>
    <row r="22" spans="1:3" ht="39.75" customHeight="1">
      <c r="A22" s="49" t="s">
        <v>190</v>
      </c>
      <c r="B22" s="49" t="s">
        <v>165</v>
      </c>
      <c r="C22" s="44"/>
    </row>
    <row r="23" spans="1:3" ht="39.75" customHeight="1">
      <c r="A23" s="50" t="s">
        <v>155</v>
      </c>
      <c r="B23" s="50" t="s">
        <v>156</v>
      </c>
      <c r="C23" s="46"/>
    </row>
    <row r="24" spans="1:3" ht="39.75" customHeight="1">
      <c r="A24" s="49" t="s">
        <v>176</v>
      </c>
      <c r="B24" s="49" t="s">
        <v>177</v>
      </c>
      <c r="C24" s="44"/>
    </row>
    <row r="25" spans="1:3" ht="39.75" customHeight="1">
      <c r="A25" s="50" t="s">
        <v>138</v>
      </c>
      <c r="B25" s="50" t="s">
        <v>191</v>
      </c>
      <c r="C25" s="46"/>
    </row>
    <row r="26" spans="1:3" ht="39.75" customHeight="1">
      <c r="A26" s="49" t="s">
        <v>150</v>
      </c>
      <c r="B26" s="49" t="s">
        <v>151</v>
      </c>
      <c r="C26" s="44"/>
    </row>
    <row r="27" spans="1:3" ht="39.75" customHeight="1">
      <c r="A27" s="50" t="s">
        <v>144</v>
      </c>
      <c r="B27" s="50" t="s">
        <v>192</v>
      </c>
      <c r="C27" s="46"/>
    </row>
    <row r="28" spans="1:3" ht="39.75" customHeight="1">
      <c r="A28" s="49" t="s">
        <v>194</v>
      </c>
      <c r="B28" s="49" t="s">
        <v>193</v>
      </c>
      <c r="C28" s="44"/>
    </row>
    <row r="29" spans="1:3" ht="39.75" customHeight="1">
      <c r="A29" s="50" t="s">
        <v>167</v>
      </c>
      <c r="B29" s="50" t="s">
        <v>168</v>
      </c>
      <c r="C29" s="46"/>
    </row>
    <row r="30" spans="1:3" ht="39.75" customHeight="1">
      <c r="A30" s="49" t="s">
        <v>148</v>
      </c>
      <c r="B30" s="49" t="s">
        <v>149</v>
      </c>
      <c r="C30" s="44"/>
    </row>
    <row r="31" spans="1:3" ht="39.75" customHeight="1">
      <c r="A31" s="50" t="s">
        <v>195</v>
      </c>
      <c r="B31" s="50" t="s">
        <v>126</v>
      </c>
      <c r="C31" s="46"/>
    </row>
    <row r="32" spans="1:3" ht="39.75" customHeight="1">
      <c r="A32" s="49" t="s">
        <v>159</v>
      </c>
      <c r="B32" s="49" t="s">
        <v>160</v>
      </c>
      <c r="C32" s="44"/>
    </row>
    <row r="33" spans="1:3" ht="39.75" customHeight="1">
      <c r="A33" s="50" t="s">
        <v>197</v>
      </c>
      <c r="B33" s="50" t="s">
        <v>196</v>
      </c>
      <c r="C33" s="46"/>
    </row>
    <row r="34" spans="1:3" ht="39.75" customHeight="1">
      <c r="A34" s="49" t="s">
        <v>199</v>
      </c>
      <c r="B34" s="49" t="s">
        <v>198</v>
      </c>
      <c r="C34" s="44"/>
    </row>
    <row r="35" spans="1:3" ht="39.75" customHeight="1">
      <c r="A35" s="50" t="s">
        <v>201</v>
      </c>
      <c r="B35" s="50" t="s">
        <v>200</v>
      </c>
      <c r="C35" s="46"/>
    </row>
    <row r="36" spans="1:3" ht="39.75" customHeight="1">
      <c r="A36" s="49" t="s">
        <v>169</v>
      </c>
      <c r="B36" s="49" t="s">
        <v>170</v>
      </c>
      <c r="C36" s="44"/>
    </row>
    <row r="37" spans="1:3" ht="39.75" customHeight="1">
      <c r="A37" s="50" t="s">
        <v>174</v>
      </c>
      <c r="B37" s="50" t="s">
        <v>173</v>
      </c>
      <c r="C37" s="46"/>
    </row>
    <row r="38" spans="1:3" ht="39.75" customHeight="1">
      <c r="A38" s="49" t="s">
        <v>202</v>
      </c>
      <c r="B38" s="49" t="s">
        <v>137</v>
      </c>
      <c r="C38" s="44"/>
    </row>
    <row r="39" spans="1:3" ht="39.75" customHeight="1">
      <c r="A39" s="50" t="s">
        <v>204</v>
      </c>
      <c r="B39" s="50" t="s">
        <v>203</v>
      </c>
      <c r="C39" s="46"/>
    </row>
    <row r="40" spans="1:3" ht="39.75" customHeight="1">
      <c r="A40" s="49" t="s">
        <v>206</v>
      </c>
      <c r="B40" s="49" t="s">
        <v>205</v>
      </c>
      <c r="C40" s="44"/>
    </row>
    <row r="41" spans="1:3" ht="39.75" customHeight="1">
      <c r="A41" s="50" t="s">
        <v>207</v>
      </c>
      <c r="B41" s="50" t="s">
        <v>166</v>
      </c>
      <c r="C41" s="46"/>
    </row>
    <row r="42" spans="1:3" ht="39.75" customHeight="1">
      <c r="A42" s="49" t="s">
        <v>146</v>
      </c>
      <c r="B42" s="49" t="s">
        <v>147</v>
      </c>
      <c r="C42" s="44"/>
    </row>
    <row r="43" spans="1:3" ht="39.75" customHeight="1">
      <c r="A43" s="50" t="s">
        <v>208</v>
      </c>
      <c r="B43" s="50" t="s">
        <v>127</v>
      </c>
      <c r="C43" s="46"/>
    </row>
    <row r="44" spans="1:3" ht="39.75" customHeight="1">
      <c r="A44" s="49" t="s">
        <v>209</v>
      </c>
      <c r="B44" s="49" t="s">
        <v>128</v>
      </c>
      <c r="C44" s="44"/>
    </row>
    <row r="45" spans="1:3" ht="39.75" customHeight="1">
      <c r="A45" s="50" t="s">
        <v>142</v>
      </c>
      <c r="B45" s="50" t="s">
        <v>143</v>
      </c>
      <c r="C45" s="46"/>
    </row>
    <row r="46" spans="1:3" ht="39.75" customHeight="1">
      <c r="A46" s="49" t="s">
        <v>145</v>
      </c>
      <c r="B46" s="49" t="s">
        <v>210</v>
      </c>
      <c r="C46" s="44"/>
    </row>
    <row r="47" spans="1:3" ht="39.75" customHeight="1">
      <c r="A47" s="50" t="s">
        <v>152</v>
      </c>
      <c r="B47" s="50" t="s">
        <v>211</v>
      </c>
      <c r="C47" s="46"/>
    </row>
    <row r="48" spans="1:3" ht="39.75" customHeight="1">
      <c r="A48" s="49" t="s">
        <v>212</v>
      </c>
      <c r="B48" s="49" t="s">
        <v>193</v>
      </c>
      <c r="C48" s="44"/>
    </row>
    <row r="49" spans="1:3" ht="39.75" customHeight="1">
      <c r="A49" s="50" t="s">
        <v>214</v>
      </c>
      <c r="B49" s="50" t="s">
        <v>213</v>
      </c>
      <c r="C49" s="46"/>
    </row>
    <row r="50" spans="1:3" ht="39.75" customHeight="1">
      <c r="A50" s="49" t="s">
        <v>216</v>
      </c>
      <c r="B50" s="49" t="s">
        <v>215</v>
      </c>
      <c r="C50" s="44"/>
    </row>
  </sheetData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3E4-C5DD-4946-B14E-BAE8F9789BCE}">
  <sheetPr codeName="Лист15"/>
  <dimension ref="C1:D2059"/>
  <sheetViews>
    <sheetView showZeros="0" topLeftCell="A2016" workbookViewId="0">
      <selection activeCell="C2056" sqref="C2056"/>
    </sheetView>
  </sheetViews>
  <sheetFormatPr defaultRowHeight="12.75"/>
  <cols>
    <col min="1" max="1" width="7.5703125" customWidth="1"/>
    <col min="2" max="2" width="17.42578125" customWidth="1"/>
    <col min="3" max="3" width="29.42578125" bestFit="1" customWidth="1"/>
    <col min="4" max="4" width="90.28515625" style="131" bestFit="1" customWidth="1"/>
    <col min="5" max="5" width="9.7109375" bestFit="1" customWidth="1"/>
  </cols>
  <sheetData>
    <row r="1" spans="3:4">
      <c r="C1" t="s">
        <v>4606</v>
      </c>
      <c r="D1" s="131" t="s">
        <v>4616</v>
      </c>
    </row>
    <row r="2" spans="3:4">
      <c r="C2" t="s">
        <v>4607</v>
      </c>
      <c r="D2" s="131" t="s">
        <v>4617</v>
      </c>
    </row>
    <row r="3" spans="3:4">
      <c r="C3" t="s">
        <v>4523</v>
      </c>
      <c r="D3" s="131" t="s">
        <v>2464</v>
      </c>
    </row>
    <row r="4" spans="3:4">
      <c r="C4" t="s">
        <v>4524</v>
      </c>
      <c r="D4" s="131" t="s">
        <v>2939</v>
      </c>
    </row>
    <row r="5" spans="3:4">
      <c r="C5" t="s">
        <v>4525</v>
      </c>
      <c r="D5" s="131" t="s">
        <v>3089</v>
      </c>
    </row>
    <row r="6" spans="3:4">
      <c r="C6" t="s">
        <v>4526</v>
      </c>
      <c r="D6" s="131" t="s">
        <v>2466</v>
      </c>
    </row>
    <row r="7" spans="3:4">
      <c r="C7" t="s">
        <v>4527</v>
      </c>
      <c r="D7" s="131" t="s">
        <v>2940</v>
      </c>
    </row>
    <row r="8" spans="3:4">
      <c r="C8" t="s">
        <v>4528</v>
      </c>
      <c r="D8" s="131" t="s">
        <v>2467</v>
      </c>
    </row>
    <row r="9" spans="3:4">
      <c r="C9" t="s">
        <v>4529</v>
      </c>
      <c r="D9" s="131" t="s">
        <v>2941</v>
      </c>
    </row>
    <row r="10" spans="3:4">
      <c r="C10" t="s">
        <v>4530</v>
      </c>
      <c r="D10" s="131" t="s">
        <v>3146</v>
      </c>
    </row>
    <row r="11" spans="3:4">
      <c r="C11" t="s">
        <v>4531</v>
      </c>
      <c r="D11" s="131" t="s">
        <v>2942</v>
      </c>
    </row>
    <row r="12" spans="3:4">
      <c r="C12" t="s">
        <v>4532</v>
      </c>
      <c r="D12" s="131" t="s">
        <v>2943</v>
      </c>
    </row>
    <row r="13" spans="3:4">
      <c r="C13" t="s">
        <v>4533</v>
      </c>
      <c r="D13" s="131" t="s">
        <v>2944</v>
      </c>
    </row>
    <row r="14" spans="3:4">
      <c r="C14" t="s">
        <v>4534</v>
      </c>
      <c r="D14" s="131" t="s">
        <v>2468</v>
      </c>
    </row>
    <row r="15" spans="3:4">
      <c r="C15" t="s">
        <v>4535</v>
      </c>
      <c r="D15" s="131" t="s">
        <v>2469</v>
      </c>
    </row>
    <row r="16" spans="3:4">
      <c r="C16" t="s">
        <v>4536</v>
      </c>
      <c r="D16" s="131" t="s">
        <v>2470</v>
      </c>
    </row>
    <row r="17" spans="3:4">
      <c r="C17" t="s">
        <v>4537</v>
      </c>
      <c r="D17" s="131" t="s">
        <v>2945</v>
      </c>
    </row>
    <row r="18" spans="3:4">
      <c r="C18" t="s">
        <v>4538</v>
      </c>
      <c r="D18" s="131" t="s">
        <v>4514</v>
      </c>
    </row>
    <row r="19" spans="3:4">
      <c r="C19" t="s">
        <v>4539</v>
      </c>
      <c r="D19" s="131" t="s">
        <v>3090</v>
      </c>
    </row>
    <row r="20" spans="3:4">
      <c r="C20" t="s">
        <v>4540</v>
      </c>
      <c r="D20" s="131" t="s">
        <v>2774</v>
      </c>
    </row>
    <row r="21" spans="3:4">
      <c r="C21" t="s">
        <v>4541</v>
      </c>
      <c r="D21" s="131" t="s">
        <v>3109</v>
      </c>
    </row>
    <row r="22" spans="3:4">
      <c r="C22" t="s">
        <v>4542</v>
      </c>
      <c r="D22" s="131" t="s">
        <v>2471</v>
      </c>
    </row>
    <row r="23" spans="3:4">
      <c r="C23" t="s">
        <v>4543</v>
      </c>
      <c r="D23" s="131" t="s">
        <v>2458</v>
      </c>
    </row>
    <row r="24" spans="3:4">
      <c r="C24" t="s">
        <v>4544</v>
      </c>
      <c r="D24" s="131" t="s">
        <v>2460</v>
      </c>
    </row>
    <row r="25" spans="3:4">
      <c r="C25" t="s">
        <v>4545</v>
      </c>
      <c r="D25" s="131" t="s">
        <v>2461</v>
      </c>
    </row>
    <row r="26" spans="3:4">
      <c r="C26" t="s">
        <v>4546</v>
      </c>
      <c r="D26" s="131" t="s">
        <v>2462</v>
      </c>
    </row>
    <row r="27" spans="3:4">
      <c r="C27" t="s">
        <v>4547</v>
      </c>
      <c r="D27" s="131" t="s">
        <v>2785</v>
      </c>
    </row>
    <row r="28" spans="3:4">
      <c r="C28" t="s">
        <v>4548</v>
      </c>
      <c r="D28" s="131" t="s">
        <v>2463</v>
      </c>
    </row>
    <row r="29" spans="3:4">
      <c r="C29" t="s">
        <v>4549</v>
      </c>
      <c r="D29" s="131" t="s">
        <v>2473</v>
      </c>
    </row>
    <row r="30" spans="3:4">
      <c r="C30" t="s">
        <v>4550</v>
      </c>
      <c r="D30" s="131" t="s">
        <v>3148</v>
      </c>
    </row>
    <row r="31" spans="3:4">
      <c r="C31" t="s">
        <v>4551</v>
      </c>
      <c r="D31" s="131" t="s">
        <v>2474</v>
      </c>
    </row>
    <row r="32" spans="3:4">
      <c r="C32" t="s">
        <v>4552</v>
      </c>
      <c r="D32" s="131" t="s">
        <v>2476</v>
      </c>
    </row>
    <row r="33" spans="3:4">
      <c r="C33" t="s">
        <v>4553</v>
      </c>
      <c r="D33" s="131" t="s">
        <v>2453</v>
      </c>
    </row>
    <row r="34" spans="3:4">
      <c r="C34" t="s">
        <v>4554</v>
      </c>
      <c r="D34" s="131" t="s">
        <v>2454</v>
      </c>
    </row>
    <row r="35" spans="3:4">
      <c r="C35" t="s">
        <v>4555</v>
      </c>
      <c r="D35" s="131" t="s">
        <v>3091</v>
      </c>
    </row>
    <row r="36" spans="3:4">
      <c r="C36" t="s">
        <v>4556</v>
      </c>
      <c r="D36" s="131" t="s">
        <v>3828</v>
      </c>
    </row>
    <row r="37" spans="3:4">
      <c r="C37" t="s">
        <v>4557</v>
      </c>
      <c r="D37" s="131" t="s">
        <v>2791</v>
      </c>
    </row>
    <row r="38" spans="3:4">
      <c r="C38" t="s">
        <v>4558</v>
      </c>
      <c r="D38" s="131" t="s">
        <v>2792</v>
      </c>
    </row>
    <row r="39" spans="3:4">
      <c r="C39" t="s">
        <v>4559</v>
      </c>
      <c r="D39" s="131" t="s">
        <v>3831</v>
      </c>
    </row>
    <row r="40" spans="3:4">
      <c r="C40" t="s">
        <v>4560</v>
      </c>
      <c r="D40" s="131" t="s">
        <v>2790</v>
      </c>
    </row>
    <row r="41" spans="3:4">
      <c r="C41" t="s">
        <v>4561</v>
      </c>
      <c r="D41" s="131" t="s">
        <v>2793</v>
      </c>
    </row>
    <row r="42" spans="3:4">
      <c r="C42" t="s">
        <v>4562</v>
      </c>
      <c r="D42" s="131" t="s">
        <v>2789</v>
      </c>
    </row>
    <row r="43" spans="3:4">
      <c r="C43" t="s">
        <v>4563</v>
      </c>
      <c r="D43" s="131" t="s">
        <v>2455</v>
      </c>
    </row>
    <row r="44" spans="3:4">
      <c r="C44" t="s">
        <v>4564</v>
      </c>
      <c r="D44" s="131" t="s">
        <v>2456</v>
      </c>
    </row>
    <row r="45" spans="3:4">
      <c r="C45" t="s">
        <v>4565</v>
      </c>
      <c r="D45" s="131" t="s">
        <v>2457</v>
      </c>
    </row>
    <row r="46" spans="3:4">
      <c r="C46" t="s">
        <v>4567</v>
      </c>
      <c r="D46" s="131" t="s">
        <v>4903</v>
      </c>
    </row>
    <row r="47" spans="3:4">
      <c r="C47" t="s">
        <v>4566</v>
      </c>
      <c r="D47" s="131" t="s">
        <v>4619</v>
      </c>
    </row>
    <row r="48" spans="3:4">
      <c r="C48" t="s">
        <v>4568</v>
      </c>
      <c r="D48" s="131" t="s">
        <v>3092</v>
      </c>
    </row>
    <row r="49" spans="3:4">
      <c r="C49" t="s">
        <v>4569</v>
      </c>
      <c r="D49" s="131" t="s">
        <v>2784</v>
      </c>
    </row>
    <row r="50" spans="3:4">
      <c r="C50" t="s">
        <v>4570</v>
      </c>
      <c r="D50" s="131" t="s">
        <v>2794</v>
      </c>
    </row>
    <row r="51" spans="3:4">
      <c r="C51" t="s">
        <v>4571</v>
      </c>
      <c r="D51" s="131" t="s">
        <v>3110</v>
      </c>
    </row>
    <row r="52" spans="3:4">
      <c r="C52" t="s">
        <v>4572</v>
      </c>
      <c r="D52" s="131" t="s">
        <v>3074</v>
      </c>
    </row>
    <row r="53" spans="3:4">
      <c r="C53" t="s">
        <v>4573</v>
      </c>
      <c r="D53" s="131" t="s">
        <v>4475</v>
      </c>
    </row>
    <row r="54" spans="3:4">
      <c r="C54" t="s">
        <v>4574</v>
      </c>
      <c r="D54" s="131" t="s">
        <v>2485</v>
      </c>
    </row>
    <row r="55" spans="3:4">
      <c r="C55" t="s">
        <v>4575</v>
      </c>
      <c r="D55" s="131" t="s">
        <v>4476</v>
      </c>
    </row>
    <row r="56" spans="3:4">
      <c r="C56" t="s">
        <v>4576</v>
      </c>
      <c r="D56" s="131" t="s">
        <v>2494</v>
      </c>
    </row>
    <row r="57" spans="3:4">
      <c r="C57" t="s">
        <v>4577</v>
      </c>
      <c r="D57" s="131" t="s">
        <v>1984</v>
      </c>
    </row>
    <row r="58" spans="3:4">
      <c r="C58" t="s">
        <v>4578</v>
      </c>
      <c r="D58" s="131" t="s">
        <v>3093</v>
      </c>
    </row>
    <row r="59" spans="3:4">
      <c r="C59" t="s">
        <v>4579</v>
      </c>
      <c r="D59" s="131" t="s">
        <v>2900</v>
      </c>
    </row>
    <row r="60" spans="3:4">
      <c r="C60" t="s">
        <v>4580</v>
      </c>
      <c r="D60" s="131" t="s">
        <v>2901</v>
      </c>
    </row>
    <row r="61" spans="3:4">
      <c r="C61" t="s">
        <v>4581</v>
      </c>
      <c r="D61" s="131" t="s">
        <v>2902</v>
      </c>
    </row>
    <row r="62" spans="3:4">
      <c r="C62" t="s">
        <v>4582</v>
      </c>
      <c r="D62" s="131" t="s">
        <v>2903</v>
      </c>
    </row>
    <row r="63" spans="3:4">
      <c r="C63" t="s">
        <v>4583</v>
      </c>
      <c r="D63" s="131" t="s">
        <v>2904</v>
      </c>
    </row>
    <row r="64" spans="3:4">
      <c r="C64" t="s">
        <v>4584</v>
      </c>
      <c r="D64" s="131" t="s">
        <v>2905</v>
      </c>
    </row>
    <row r="65" spans="3:4">
      <c r="C65" t="s">
        <v>4585</v>
      </c>
      <c r="D65" s="131" t="s">
        <v>2906</v>
      </c>
    </row>
    <row r="66" spans="3:4">
      <c r="C66" t="s">
        <v>4586</v>
      </c>
      <c r="D66" s="131" t="s">
        <v>1985</v>
      </c>
    </row>
    <row r="67" spans="3:4">
      <c r="C67" t="s">
        <v>4587</v>
      </c>
      <c r="D67" s="131" t="s">
        <v>1983</v>
      </c>
    </row>
    <row r="68" spans="3:4">
      <c r="C68" t="s">
        <v>4588</v>
      </c>
      <c r="D68" s="131" t="s">
        <v>2907</v>
      </c>
    </row>
    <row r="69" spans="3:4">
      <c r="C69" t="s">
        <v>4589</v>
      </c>
      <c r="D69" s="131" t="s">
        <v>3094</v>
      </c>
    </row>
    <row r="70" spans="3:4">
      <c r="C70" t="s">
        <v>4590</v>
      </c>
      <c r="D70" s="131" t="s">
        <v>2908</v>
      </c>
    </row>
    <row r="71" spans="3:4">
      <c r="C71" t="s">
        <v>4591</v>
      </c>
      <c r="D71" s="131" t="s">
        <v>1983</v>
      </c>
    </row>
    <row r="72" spans="3:4">
      <c r="C72" t="s">
        <v>4592</v>
      </c>
      <c r="D72" s="131" t="s">
        <v>3093</v>
      </c>
    </row>
    <row r="73" spans="3:4">
      <c r="C73" t="s">
        <v>4593</v>
      </c>
      <c r="D73" s="131" t="s">
        <v>1981</v>
      </c>
    </row>
    <row r="74" spans="3:4">
      <c r="C74" t="s">
        <v>4594</v>
      </c>
      <c r="D74" s="131" t="s">
        <v>3095</v>
      </c>
    </row>
    <row r="75" spans="3:4">
      <c r="C75" t="s">
        <v>4595</v>
      </c>
      <c r="D75" s="131" t="s">
        <v>2948</v>
      </c>
    </row>
    <row r="76" spans="3:4">
      <c r="C76" t="s">
        <v>4596</v>
      </c>
      <c r="D76" s="131" t="s">
        <v>1982</v>
      </c>
    </row>
    <row r="77" spans="3:4">
      <c r="C77" t="s">
        <v>4597</v>
      </c>
      <c r="D77" s="131" t="s">
        <v>2949</v>
      </c>
    </row>
    <row r="78" spans="3:4">
      <c r="C78" t="s">
        <v>4598</v>
      </c>
      <c r="D78" s="131" t="s">
        <v>2950</v>
      </c>
    </row>
    <row r="79" spans="3:4">
      <c r="C79" t="s">
        <v>4599</v>
      </c>
      <c r="D79" s="131" t="s">
        <v>2952</v>
      </c>
    </row>
    <row r="80" spans="3:4">
      <c r="C80" t="s">
        <v>4600</v>
      </c>
      <c r="D80" s="131" t="s">
        <v>2953</v>
      </c>
    </row>
    <row r="81" spans="3:4">
      <c r="C81" t="s">
        <v>4601</v>
      </c>
      <c r="D81" s="131" t="s">
        <v>1979</v>
      </c>
    </row>
    <row r="82" spans="3:4">
      <c r="C82" t="s">
        <v>4602</v>
      </c>
      <c r="D82" s="131" t="s">
        <v>1980</v>
      </c>
    </row>
    <row r="83" spans="3:4">
      <c r="C83" t="s">
        <v>4603</v>
      </c>
      <c r="D83" s="131" t="s">
        <v>4620</v>
      </c>
    </row>
    <row r="84" spans="3:4">
      <c r="C84" t="s">
        <v>4604</v>
      </c>
      <c r="D84" s="131" t="s">
        <v>3096</v>
      </c>
    </row>
    <row r="85" spans="3:4">
      <c r="C85" t="s">
        <v>4605</v>
      </c>
      <c r="D85" s="131" t="s">
        <v>2954</v>
      </c>
    </row>
    <row r="86" spans="3:4">
      <c r="C86" t="s">
        <v>4473</v>
      </c>
      <c r="D86" s="131" t="s">
        <v>4618</v>
      </c>
    </row>
    <row r="87" spans="3:4">
      <c r="C87" t="s">
        <v>4465</v>
      </c>
      <c r="D87" s="131" t="s">
        <v>4475</v>
      </c>
    </row>
    <row r="88" spans="3:4">
      <c r="C88" t="s">
        <v>4466</v>
      </c>
      <c r="D88" s="131" t="s">
        <v>4476</v>
      </c>
    </row>
    <row r="89" spans="3:4">
      <c r="C89" t="s">
        <v>4463</v>
      </c>
      <c r="D89" s="131" t="s">
        <v>4619</v>
      </c>
    </row>
    <row r="90" spans="3:4">
      <c r="C90" t="s">
        <v>4464</v>
      </c>
      <c r="D90" s="131" t="s">
        <v>4620</v>
      </c>
    </row>
    <row r="91" spans="3:4">
      <c r="C91" t="s">
        <v>4443</v>
      </c>
      <c r="D91" s="131" t="s">
        <v>4477</v>
      </c>
    </row>
    <row r="92" spans="3:4">
      <c r="C92" t="s">
        <v>4444</v>
      </c>
      <c r="D92" s="131" t="s">
        <v>4478</v>
      </c>
    </row>
    <row r="93" spans="3:4">
      <c r="C93" t="s">
        <v>4445</v>
      </c>
      <c r="D93" s="131" t="s">
        <v>4479</v>
      </c>
    </row>
    <row r="94" spans="3:4">
      <c r="C94" t="s">
        <v>4446</v>
      </c>
      <c r="D94" s="131" t="s">
        <v>4480</v>
      </c>
    </row>
    <row r="95" spans="3:4">
      <c r="C95" t="s">
        <v>4450</v>
      </c>
      <c r="D95" s="131" t="s">
        <v>4481</v>
      </c>
    </row>
    <row r="96" spans="3:4">
      <c r="C96" t="s">
        <v>4451</v>
      </c>
      <c r="D96" s="131" t="s">
        <v>4482</v>
      </c>
    </row>
    <row r="97" spans="3:4">
      <c r="C97" t="s">
        <v>4452</v>
      </c>
      <c r="D97" s="131" t="s">
        <v>4483</v>
      </c>
    </row>
    <row r="98" spans="3:4">
      <c r="C98" t="s">
        <v>4447</v>
      </c>
      <c r="D98" s="131" t="s">
        <v>4484</v>
      </c>
    </row>
    <row r="99" spans="3:4">
      <c r="C99" t="s">
        <v>4448</v>
      </c>
      <c r="D99" s="131" t="s">
        <v>4485</v>
      </c>
    </row>
    <row r="100" spans="3:4">
      <c r="C100" t="s">
        <v>4449</v>
      </c>
      <c r="D100" s="131" t="s">
        <v>4486</v>
      </c>
    </row>
    <row r="101" spans="3:4">
      <c r="C101" t="s">
        <v>4457</v>
      </c>
      <c r="D101" s="131" t="s">
        <v>4487</v>
      </c>
    </row>
    <row r="102" spans="3:4">
      <c r="C102" t="s">
        <v>4458</v>
      </c>
      <c r="D102" s="131" t="s">
        <v>4488</v>
      </c>
    </row>
    <row r="103" spans="3:4">
      <c r="C103" t="s">
        <v>4459</v>
      </c>
      <c r="D103" s="131" t="s">
        <v>4489</v>
      </c>
    </row>
    <row r="104" spans="3:4">
      <c r="C104" t="s">
        <v>4460</v>
      </c>
      <c r="D104" s="131" t="s">
        <v>4490</v>
      </c>
    </row>
    <row r="105" spans="3:4">
      <c r="C105" t="s">
        <v>4461</v>
      </c>
      <c r="D105" s="131" t="s">
        <v>4491</v>
      </c>
    </row>
    <row r="106" spans="3:4">
      <c r="C106" t="s">
        <v>4462</v>
      </c>
      <c r="D106" s="131" t="s">
        <v>4492</v>
      </c>
    </row>
    <row r="107" spans="3:4">
      <c r="C107" t="s">
        <v>4453</v>
      </c>
      <c r="D107" s="131" t="s">
        <v>4493</v>
      </c>
    </row>
    <row r="108" spans="3:4">
      <c r="C108" t="s">
        <v>4454</v>
      </c>
      <c r="D108" s="131" t="s">
        <v>4494</v>
      </c>
    </row>
    <row r="109" spans="3:4">
      <c r="C109" t="s">
        <v>4455</v>
      </c>
      <c r="D109" s="131" t="s">
        <v>4495</v>
      </c>
    </row>
    <row r="110" spans="3:4">
      <c r="C110" t="s">
        <v>4456</v>
      </c>
      <c r="D110" s="131" t="s">
        <v>4496</v>
      </c>
    </row>
    <row r="111" spans="3:4">
      <c r="C111" t="s">
        <v>4301</v>
      </c>
      <c r="D111" s="131" t="s">
        <v>4343</v>
      </c>
    </row>
    <row r="112" spans="3:4">
      <c r="C112" t="s">
        <v>4302</v>
      </c>
      <c r="D112" s="131" t="s">
        <v>4344</v>
      </c>
    </row>
    <row r="113" spans="3:4">
      <c r="C113" t="s">
        <v>4303</v>
      </c>
      <c r="D113" s="131" t="s">
        <v>4345</v>
      </c>
    </row>
    <row r="114" spans="3:4">
      <c r="C114" t="s">
        <v>4304</v>
      </c>
      <c r="D114" s="131" t="s">
        <v>4346</v>
      </c>
    </row>
    <row r="115" spans="3:4">
      <c r="C115" t="s">
        <v>4305</v>
      </c>
      <c r="D115" s="131" t="s">
        <v>4497</v>
      </c>
    </row>
    <row r="116" spans="3:4">
      <c r="C116" t="s">
        <v>4306</v>
      </c>
      <c r="D116" s="131" t="s">
        <v>4347</v>
      </c>
    </row>
    <row r="117" spans="3:4">
      <c r="C117" t="s">
        <v>4319</v>
      </c>
      <c r="D117" s="131" t="s">
        <v>4348</v>
      </c>
    </row>
    <row r="118" spans="3:4">
      <c r="C118" t="s">
        <v>4320</v>
      </c>
      <c r="D118" s="131" t="s">
        <v>4520</v>
      </c>
    </row>
    <row r="119" spans="3:4">
      <c r="C119" t="s">
        <v>4321</v>
      </c>
      <c r="D119" s="131" t="s">
        <v>4349</v>
      </c>
    </row>
    <row r="120" spans="3:4">
      <c r="C120" t="s">
        <v>4322</v>
      </c>
      <c r="D120" s="131" t="s">
        <v>4350</v>
      </c>
    </row>
    <row r="121" spans="3:4">
      <c r="C121" t="s">
        <v>4323</v>
      </c>
      <c r="D121" s="131" t="s">
        <v>4498</v>
      </c>
    </row>
    <row r="122" spans="3:4">
      <c r="C122" t="s">
        <v>4324</v>
      </c>
      <c r="D122" s="131" t="s">
        <v>4351</v>
      </c>
    </row>
    <row r="123" spans="3:4">
      <c r="C123" t="s">
        <v>4307</v>
      </c>
      <c r="D123" s="131" t="s">
        <v>4352</v>
      </c>
    </row>
    <row r="124" spans="3:4">
      <c r="C124" t="s">
        <v>4308</v>
      </c>
      <c r="D124" s="131" t="s">
        <v>4353</v>
      </c>
    </row>
    <row r="125" spans="3:4">
      <c r="C125" t="s">
        <v>4309</v>
      </c>
      <c r="D125" s="131" t="s">
        <v>4354</v>
      </c>
    </row>
    <row r="126" spans="3:4">
      <c r="C126" t="s">
        <v>4310</v>
      </c>
      <c r="D126" s="131" t="s">
        <v>4355</v>
      </c>
    </row>
    <row r="127" spans="3:4">
      <c r="C127" t="s">
        <v>4311</v>
      </c>
      <c r="D127" s="131" t="s">
        <v>4499</v>
      </c>
    </row>
    <row r="128" spans="3:4">
      <c r="C128" t="s">
        <v>4312</v>
      </c>
      <c r="D128" s="131" t="s">
        <v>4356</v>
      </c>
    </row>
    <row r="129" spans="3:4">
      <c r="C129" t="s">
        <v>4325</v>
      </c>
      <c r="D129" s="131" t="s">
        <v>4357</v>
      </c>
    </row>
    <row r="130" spans="3:4">
      <c r="C130" t="s">
        <v>4326</v>
      </c>
      <c r="D130" s="131" t="s">
        <v>4521</v>
      </c>
    </row>
    <row r="131" spans="3:4">
      <c r="C131" t="s">
        <v>4327</v>
      </c>
      <c r="D131" s="131" t="s">
        <v>4358</v>
      </c>
    </row>
    <row r="132" spans="3:4">
      <c r="C132" t="s">
        <v>4328</v>
      </c>
      <c r="D132" s="131" t="s">
        <v>4500</v>
      </c>
    </row>
    <row r="133" spans="3:4">
      <c r="C133" t="s">
        <v>4329</v>
      </c>
      <c r="D133" s="131" t="s">
        <v>4501</v>
      </c>
    </row>
    <row r="134" spans="3:4">
      <c r="C134" t="s">
        <v>4330</v>
      </c>
      <c r="D134" s="131" t="s">
        <v>4359</v>
      </c>
    </row>
    <row r="135" spans="3:4">
      <c r="C135" t="s">
        <v>4313</v>
      </c>
      <c r="D135" s="131" t="s">
        <v>4360</v>
      </c>
    </row>
    <row r="136" spans="3:4">
      <c r="C136" t="s">
        <v>4314</v>
      </c>
      <c r="D136" s="131" t="s">
        <v>4361</v>
      </c>
    </row>
    <row r="137" spans="3:4">
      <c r="C137" t="s">
        <v>4315</v>
      </c>
      <c r="D137" s="131" t="s">
        <v>4362</v>
      </c>
    </row>
    <row r="138" spans="3:4">
      <c r="C138" t="s">
        <v>4316</v>
      </c>
      <c r="D138" s="131" t="s">
        <v>4363</v>
      </c>
    </row>
    <row r="139" spans="3:4">
      <c r="C139" t="s">
        <v>4317</v>
      </c>
      <c r="D139" s="131" t="s">
        <v>4502</v>
      </c>
    </row>
    <row r="140" spans="3:4">
      <c r="C140" t="s">
        <v>4318</v>
      </c>
      <c r="D140" s="131" t="s">
        <v>4364</v>
      </c>
    </row>
    <row r="141" spans="3:4">
      <c r="C141" t="s">
        <v>4331</v>
      </c>
      <c r="D141" s="131" t="s">
        <v>4365</v>
      </c>
    </row>
    <row r="142" spans="3:4">
      <c r="C142" t="s">
        <v>4332</v>
      </c>
      <c r="D142" s="131" t="s">
        <v>4522</v>
      </c>
    </row>
    <row r="143" spans="3:4">
      <c r="C143" t="s">
        <v>4333</v>
      </c>
      <c r="D143" s="131" t="s">
        <v>4366</v>
      </c>
    </row>
    <row r="144" spans="3:4">
      <c r="C144" t="s">
        <v>4334</v>
      </c>
      <c r="D144" s="131" t="s">
        <v>4503</v>
      </c>
    </row>
    <row r="145" spans="3:4">
      <c r="C145" t="s">
        <v>4335</v>
      </c>
      <c r="D145" s="131" t="s">
        <v>4504</v>
      </c>
    </row>
    <row r="146" spans="3:4">
      <c r="C146" t="s">
        <v>4336</v>
      </c>
      <c r="D146" s="131" t="s">
        <v>4505</v>
      </c>
    </row>
    <row r="147" spans="3:4">
      <c r="C147" t="s">
        <v>4237</v>
      </c>
      <c r="D147" s="131" t="s">
        <v>4367</v>
      </c>
    </row>
    <row r="148" spans="3:4">
      <c r="C148" t="s">
        <v>4238</v>
      </c>
      <c r="D148" s="131" t="s">
        <v>4368</v>
      </c>
    </row>
    <row r="149" spans="3:4">
      <c r="C149" t="s">
        <v>4239</v>
      </c>
      <c r="D149" s="131" t="s">
        <v>4369</v>
      </c>
    </row>
    <row r="150" spans="3:4">
      <c r="C150" t="s">
        <v>4240</v>
      </c>
      <c r="D150" s="131" t="s">
        <v>4506</v>
      </c>
    </row>
    <row r="151" spans="3:4">
      <c r="C151" t="s">
        <v>4241</v>
      </c>
      <c r="D151" s="131" t="s">
        <v>4370</v>
      </c>
    </row>
    <row r="152" spans="3:4">
      <c r="C152" t="s">
        <v>4242</v>
      </c>
      <c r="D152" s="131" t="s">
        <v>4371</v>
      </c>
    </row>
    <row r="153" spans="3:4">
      <c r="C153" t="s">
        <v>4243</v>
      </c>
      <c r="D153" s="131" t="s">
        <v>4372</v>
      </c>
    </row>
    <row r="154" spans="3:4">
      <c r="C154" t="s">
        <v>4244</v>
      </c>
      <c r="D154" s="131" t="s">
        <v>4373</v>
      </c>
    </row>
    <row r="155" spans="3:4">
      <c r="C155" t="s">
        <v>4245</v>
      </c>
      <c r="D155" s="131" t="s">
        <v>4374</v>
      </c>
    </row>
    <row r="156" spans="3:4">
      <c r="C156" t="s">
        <v>4246</v>
      </c>
      <c r="D156" s="131" t="s">
        <v>4507</v>
      </c>
    </row>
    <row r="157" spans="3:4">
      <c r="C157" t="s">
        <v>4247</v>
      </c>
      <c r="D157" s="131" t="s">
        <v>4375</v>
      </c>
    </row>
    <row r="158" spans="3:4">
      <c r="C158" t="s">
        <v>4248</v>
      </c>
      <c r="D158" s="131" t="s">
        <v>4376</v>
      </c>
    </row>
    <row r="159" spans="3:4">
      <c r="C159" t="s">
        <v>4249</v>
      </c>
      <c r="D159" s="131" t="s">
        <v>4377</v>
      </c>
    </row>
    <row r="160" spans="3:4">
      <c r="C160" t="s">
        <v>4250</v>
      </c>
      <c r="D160" s="131" t="s">
        <v>4378</v>
      </c>
    </row>
    <row r="161" spans="3:4">
      <c r="C161" t="s">
        <v>4251</v>
      </c>
      <c r="D161" s="131" t="s">
        <v>4379</v>
      </c>
    </row>
    <row r="162" spans="3:4">
      <c r="C162" t="s">
        <v>4252</v>
      </c>
      <c r="D162" s="131" t="s">
        <v>4508</v>
      </c>
    </row>
    <row r="163" spans="3:4">
      <c r="C163" t="s">
        <v>4253</v>
      </c>
      <c r="D163" s="131" t="s">
        <v>4412</v>
      </c>
    </row>
    <row r="164" spans="3:4">
      <c r="C164" t="s">
        <v>4254</v>
      </c>
      <c r="D164" s="131" t="s">
        <v>4904</v>
      </c>
    </row>
    <row r="165" spans="3:4">
      <c r="C165" t="s">
        <v>4255</v>
      </c>
      <c r="D165" s="131" t="s">
        <v>4380</v>
      </c>
    </row>
    <row r="166" spans="3:4">
      <c r="C166" t="s">
        <v>4256</v>
      </c>
      <c r="D166" s="131" t="s">
        <v>4381</v>
      </c>
    </row>
    <row r="167" spans="3:4">
      <c r="C167" t="s">
        <v>4257</v>
      </c>
      <c r="D167" s="131" t="s">
        <v>4382</v>
      </c>
    </row>
    <row r="168" spans="3:4">
      <c r="C168" t="s">
        <v>4258</v>
      </c>
      <c r="D168" s="131" t="s">
        <v>4383</v>
      </c>
    </row>
    <row r="169" spans="3:4">
      <c r="C169" t="s">
        <v>4259</v>
      </c>
      <c r="D169" s="131" t="s">
        <v>4384</v>
      </c>
    </row>
    <row r="170" spans="3:4">
      <c r="C170" t="s">
        <v>4260</v>
      </c>
      <c r="D170" s="131" t="s">
        <v>4385</v>
      </c>
    </row>
    <row r="171" spans="3:4">
      <c r="C171" t="s">
        <v>4261</v>
      </c>
      <c r="D171" s="131" t="s">
        <v>4386</v>
      </c>
    </row>
    <row r="172" spans="3:4">
      <c r="C172" t="s">
        <v>4262</v>
      </c>
      <c r="D172" s="131" t="s">
        <v>4387</v>
      </c>
    </row>
    <row r="173" spans="3:4">
      <c r="C173" t="s">
        <v>4263</v>
      </c>
      <c r="D173" s="131" t="s">
        <v>4388</v>
      </c>
    </row>
    <row r="174" spans="3:4">
      <c r="C174" t="s">
        <v>4264</v>
      </c>
      <c r="D174" s="131" t="s">
        <v>4389</v>
      </c>
    </row>
    <row r="175" spans="3:4">
      <c r="C175" t="s">
        <v>4265</v>
      </c>
      <c r="D175" s="131" t="s">
        <v>4390</v>
      </c>
    </row>
    <row r="176" spans="3:4">
      <c r="C176" t="s">
        <v>4266</v>
      </c>
      <c r="D176" s="131" t="s">
        <v>4391</v>
      </c>
    </row>
    <row r="177" spans="3:4">
      <c r="C177" t="s">
        <v>4267</v>
      </c>
      <c r="D177" s="131" t="s">
        <v>4413</v>
      </c>
    </row>
    <row r="178" spans="3:4">
      <c r="C178" t="s">
        <v>4268</v>
      </c>
      <c r="D178" s="131" t="s">
        <v>4392</v>
      </c>
    </row>
    <row r="179" spans="3:4">
      <c r="C179" t="s">
        <v>4269</v>
      </c>
      <c r="D179" s="131" t="s">
        <v>4393</v>
      </c>
    </row>
    <row r="180" spans="3:4">
      <c r="C180" t="s">
        <v>4270</v>
      </c>
      <c r="D180" s="131" t="s">
        <v>4394</v>
      </c>
    </row>
    <row r="181" spans="3:4">
      <c r="C181" t="s">
        <v>4271</v>
      </c>
      <c r="D181" s="131" t="s">
        <v>4395</v>
      </c>
    </row>
    <row r="182" spans="3:4">
      <c r="C182" t="s">
        <v>4272</v>
      </c>
      <c r="D182" s="131" t="s">
        <v>4396</v>
      </c>
    </row>
    <row r="183" spans="3:4">
      <c r="C183" t="s">
        <v>4273</v>
      </c>
      <c r="D183" s="131" t="s">
        <v>4397</v>
      </c>
    </row>
    <row r="184" spans="3:4">
      <c r="C184" t="s">
        <v>4274</v>
      </c>
      <c r="D184" s="131" t="s">
        <v>4398</v>
      </c>
    </row>
    <row r="185" spans="3:4">
      <c r="C185" t="s">
        <v>4275</v>
      </c>
      <c r="D185" s="131" t="s">
        <v>4399</v>
      </c>
    </row>
    <row r="186" spans="3:4">
      <c r="C186" t="s">
        <v>4276</v>
      </c>
      <c r="D186" s="131" t="s">
        <v>4400</v>
      </c>
    </row>
    <row r="187" spans="3:4">
      <c r="C187" t="s">
        <v>4277</v>
      </c>
      <c r="D187" s="131" t="s">
        <v>4401</v>
      </c>
    </row>
    <row r="188" spans="3:4">
      <c r="C188" t="s">
        <v>4278</v>
      </c>
      <c r="D188" s="131" t="s">
        <v>4402</v>
      </c>
    </row>
    <row r="189" spans="3:4">
      <c r="C189" t="s">
        <v>4279</v>
      </c>
      <c r="D189" s="131" t="s">
        <v>4414</v>
      </c>
    </row>
    <row r="190" spans="3:4">
      <c r="C190" t="s">
        <v>4280</v>
      </c>
      <c r="D190" s="131" t="s">
        <v>4403</v>
      </c>
    </row>
    <row r="191" spans="3:4">
      <c r="C191" t="s">
        <v>4281</v>
      </c>
      <c r="D191" s="131" t="s">
        <v>4404</v>
      </c>
    </row>
    <row r="192" spans="3:4">
      <c r="C192" t="s">
        <v>4282</v>
      </c>
      <c r="D192" s="131" t="s">
        <v>4405</v>
      </c>
    </row>
    <row r="193" spans="3:4">
      <c r="C193" t="s">
        <v>4283</v>
      </c>
      <c r="D193" s="131" t="s">
        <v>4406</v>
      </c>
    </row>
    <row r="194" spans="3:4">
      <c r="C194" t="s">
        <v>4284</v>
      </c>
      <c r="D194" s="131" t="s">
        <v>4407</v>
      </c>
    </row>
    <row r="195" spans="3:4">
      <c r="C195" t="s">
        <v>4285</v>
      </c>
      <c r="D195" s="131" t="s">
        <v>4408</v>
      </c>
    </row>
    <row r="196" spans="3:4">
      <c r="C196" t="s">
        <v>4286</v>
      </c>
      <c r="D196" s="131" t="s">
        <v>4409</v>
      </c>
    </row>
    <row r="197" spans="3:4">
      <c r="C197" t="s">
        <v>4287</v>
      </c>
      <c r="D197" s="131" t="s">
        <v>4415</v>
      </c>
    </row>
    <row r="198" spans="3:4">
      <c r="C198" t="s">
        <v>4288</v>
      </c>
      <c r="D198" s="131" t="s">
        <v>4410</v>
      </c>
    </row>
    <row r="199" spans="3:4">
      <c r="C199" t="s">
        <v>4289</v>
      </c>
      <c r="D199" s="131" t="s">
        <v>4416</v>
      </c>
    </row>
    <row r="200" spans="3:4">
      <c r="C200" t="s">
        <v>4290</v>
      </c>
      <c r="D200" s="131" t="s">
        <v>4411</v>
      </c>
    </row>
    <row r="201" spans="3:4">
      <c r="C201" t="s">
        <v>4291</v>
      </c>
      <c r="D201" s="131" t="s">
        <v>4417</v>
      </c>
    </row>
    <row r="202" spans="3:4">
      <c r="C202" t="s">
        <v>4292</v>
      </c>
      <c r="D202" s="131" t="s">
        <v>4418</v>
      </c>
    </row>
    <row r="203" spans="3:4">
      <c r="C203" t="s">
        <v>4293</v>
      </c>
      <c r="D203" s="131" t="s">
        <v>4419</v>
      </c>
    </row>
    <row r="204" spans="3:4">
      <c r="C204" t="s">
        <v>4294</v>
      </c>
      <c r="D204" s="131" t="s">
        <v>4471</v>
      </c>
    </row>
    <row r="205" spans="3:4">
      <c r="C205" t="s">
        <v>4295</v>
      </c>
      <c r="D205" s="131" t="s">
        <v>4420</v>
      </c>
    </row>
    <row r="206" spans="3:4">
      <c r="C206" t="s">
        <v>4296</v>
      </c>
      <c r="D206" s="131" t="s">
        <v>4472</v>
      </c>
    </row>
    <row r="207" spans="3:4">
      <c r="C207" t="s">
        <v>4297</v>
      </c>
      <c r="D207" s="131" t="s">
        <v>4421</v>
      </c>
    </row>
    <row r="208" spans="3:4">
      <c r="C208" t="s">
        <v>4298</v>
      </c>
      <c r="D208" s="131" t="s">
        <v>4422</v>
      </c>
    </row>
    <row r="209" spans="3:4">
      <c r="C209" t="s">
        <v>4214</v>
      </c>
      <c r="D209" s="131" t="s">
        <v>1983</v>
      </c>
    </row>
    <row r="210" spans="3:4">
      <c r="C210" t="s">
        <v>4215</v>
      </c>
      <c r="D210" s="131" t="s">
        <v>3093</v>
      </c>
    </row>
    <row r="211" spans="3:4">
      <c r="C211" t="s">
        <v>4158</v>
      </c>
      <c r="D211" s="131" t="s">
        <v>4423</v>
      </c>
    </row>
    <row r="212" spans="3:4">
      <c r="C212" t="s">
        <v>4159</v>
      </c>
      <c r="D212" s="131" t="s">
        <v>4424</v>
      </c>
    </row>
    <row r="213" spans="3:4">
      <c r="C213" t="s">
        <v>4160</v>
      </c>
      <c r="D213" s="131" t="s">
        <v>4425</v>
      </c>
    </row>
    <row r="214" spans="3:4">
      <c r="C214" t="s">
        <v>4161</v>
      </c>
      <c r="D214" s="131" t="s">
        <v>4426</v>
      </c>
    </row>
    <row r="215" spans="3:4">
      <c r="C215" t="s">
        <v>4117</v>
      </c>
      <c r="D215" s="131" t="s">
        <v>4218</v>
      </c>
    </row>
    <row r="216" spans="3:4">
      <c r="C216" t="s">
        <v>4118</v>
      </c>
      <c r="D216" s="131" t="s">
        <v>4427</v>
      </c>
    </row>
    <row r="217" spans="3:4">
      <c r="C217" t="s">
        <v>4119</v>
      </c>
      <c r="D217" s="131" t="s">
        <v>4219</v>
      </c>
    </row>
    <row r="218" spans="3:4">
      <c r="C218" t="s">
        <v>4120</v>
      </c>
      <c r="D218" s="131" t="s">
        <v>4220</v>
      </c>
    </row>
    <row r="219" spans="3:4">
      <c r="C219" t="s">
        <v>4121</v>
      </c>
      <c r="D219" s="131" t="s">
        <v>4428</v>
      </c>
    </row>
    <row r="220" spans="3:4">
      <c r="C220" t="s">
        <v>4122</v>
      </c>
      <c r="D220" s="131" t="s">
        <v>4905</v>
      </c>
    </row>
    <row r="221" spans="3:4">
      <c r="C221" t="s">
        <v>4123</v>
      </c>
      <c r="D221" s="131" t="s">
        <v>4221</v>
      </c>
    </row>
    <row r="222" spans="3:4">
      <c r="C222" t="s">
        <v>4124</v>
      </c>
      <c r="D222" s="131" t="s">
        <v>4429</v>
      </c>
    </row>
    <row r="223" spans="3:4">
      <c r="C223" t="s">
        <v>4125</v>
      </c>
      <c r="D223" s="131" t="s">
        <v>4222</v>
      </c>
    </row>
    <row r="224" spans="3:4">
      <c r="C224" t="s">
        <v>4126</v>
      </c>
      <c r="D224" s="131" t="s">
        <v>4223</v>
      </c>
    </row>
    <row r="225" spans="3:4">
      <c r="C225" t="s">
        <v>4127</v>
      </c>
      <c r="D225" s="131" t="s">
        <v>4430</v>
      </c>
    </row>
    <row r="226" spans="3:4">
      <c r="C226" t="s">
        <v>4128</v>
      </c>
      <c r="D226" s="131" t="s">
        <v>4906</v>
      </c>
    </row>
    <row r="227" spans="3:4">
      <c r="C227" t="s">
        <v>4129</v>
      </c>
      <c r="D227" s="131" t="s">
        <v>4224</v>
      </c>
    </row>
    <row r="228" spans="3:4">
      <c r="C228" t="s">
        <v>4130</v>
      </c>
      <c r="D228" s="131" t="s">
        <v>4431</v>
      </c>
    </row>
    <row r="229" spans="3:4">
      <c r="C229" t="s">
        <v>4131</v>
      </c>
      <c r="D229" s="131" t="s">
        <v>4225</v>
      </c>
    </row>
    <row r="230" spans="3:4">
      <c r="C230" t="s">
        <v>4132</v>
      </c>
      <c r="D230" s="131" t="s">
        <v>4226</v>
      </c>
    </row>
    <row r="231" spans="3:4">
      <c r="C231" t="s">
        <v>4133</v>
      </c>
      <c r="D231" s="131" t="s">
        <v>4432</v>
      </c>
    </row>
    <row r="232" spans="3:4">
      <c r="C232" t="s">
        <v>4134</v>
      </c>
      <c r="D232" s="131" t="s">
        <v>4907</v>
      </c>
    </row>
    <row r="233" spans="3:4">
      <c r="C233" t="s">
        <v>4135</v>
      </c>
      <c r="D233" s="131" t="s">
        <v>4227</v>
      </c>
    </row>
    <row r="234" spans="3:4">
      <c r="C234" t="s">
        <v>4136</v>
      </c>
      <c r="D234" s="131" t="s">
        <v>4433</v>
      </c>
    </row>
    <row r="235" spans="3:4">
      <c r="C235" t="s">
        <v>4137</v>
      </c>
      <c r="D235" s="131" t="s">
        <v>4228</v>
      </c>
    </row>
    <row r="236" spans="3:4">
      <c r="C236" t="s">
        <v>4138</v>
      </c>
      <c r="D236" s="131" t="s">
        <v>4229</v>
      </c>
    </row>
    <row r="237" spans="3:4">
      <c r="C237" t="s">
        <v>4139</v>
      </c>
      <c r="D237" s="131" t="s">
        <v>4434</v>
      </c>
    </row>
    <row r="238" spans="3:4">
      <c r="C238" t="s">
        <v>4140</v>
      </c>
      <c r="D238" s="131" t="s">
        <v>4908</v>
      </c>
    </row>
    <row r="239" spans="3:4">
      <c r="C239" t="s">
        <v>4141</v>
      </c>
      <c r="D239" s="131" t="s">
        <v>4230</v>
      </c>
    </row>
    <row r="240" spans="3:4">
      <c r="C240" t="s">
        <v>4142</v>
      </c>
      <c r="D240" s="131" t="s">
        <v>4435</v>
      </c>
    </row>
    <row r="241" spans="3:4">
      <c r="C241" t="s">
        <v>4143</v>
      </c>
      <c r="D241" s="131" t="s">
        <v>4231</v>
      </c>
    </row>
    <row r="242" spans="3:4">
      <c r="C242" t="s">
        <v>4144</v>
      </c>
      <c r="D242" s="131" t="s">
        <v>4232</v>
      </c>
    </row>
    <row r="243" spans="3:4">
      <c r="C243" t="s">
        <v>4145</v>
      </c>
      <c r="D243" s="131" t="s">
        <v>4436</v>
      </c>
    </row>
    <row r="244" spans="3:4">
      <c r="C244" t="s">
        <v>4146</v>
      </c>
      <c r="D244" s="131" t="s">
        <v>4233</v>
      </c>
    </row>
    <row r="245" spans="3:4">
      <c r="C245" t="s">
        <v>4147</v>
      </c>
      <c r="D245" s="131" t="s">
        <v>4437</v>
      </c>
    </row>
    <row r="246" spans="3:4">
      <c r="C246" t="s">
        <v>4148</v>
      </c>
      <c r="D246" s="131" t="s">
        <v>4234</v>
      </c>
    </row>
    <row r="247" spans="3:4">
      <c r="C247" t="s">
        <v>4149</v>
      </c>
      <c r="D247" s="131" t="s">
        <v>4438</v>
      </c>
    </row>
    <row r="248" spans="3:4">
      <c r="C248" t="s">
        <v>4150</v>
      </c>
      <c r="D248" s="131" t="s">
        <v>4439</v>
      </c>
    </row>
    <row r="249" spans="3:4">
      <c r="C249" t="s">
        <v>4151</v>
      </c>
      <c r="D249" s="131" t="s">
        <v>4440</v>
      </c>
    </row>
    <row r="250" spans="3:4">
      <c r="C250" t="s">
        <v>4152</v>
      </c>
      <c r="D250" s="131" t="s">
        <v>4509</v>
      </c>
    </row>
    <row r="251" spans="3:4">
      <c r="C251" t="s">
        <v>4153</v>
      </c>
      <c r="D251" s="131" t="s">
        <v>4510</v>
      </c>
    </row>
    <row r="252" spans="3:4">
      <c r="C252" t="s">
        <v>4154</v>
      </c>
      <c r="D252" s="131" t="s">
        <v>4511</v>
      </c>
    </row>
    <row r="253" spans="3:4">
      <c r="C253" t="s">
        <v>4155</v>
      </c>
      <c r="D253" s="131" t="s">
        <v>4621</v>
      </c>
    </row>
    <row r="254" spans="3:4">
      <c r="C254" t="s">
        <v>4156</v>
      </c>
      <c r="D254" s="131" t="s">
        <v>4512</v>
      </c>
    </row>
    <row r="255" spans="3:4">
      <c r="C255" t="s">
        <v>4157</v>
      </c>
      <c r="D255" s="131" t="s">
        <v>4513</v>
      </c>
    </row>
    <row r="256" spans="3:4">
      <c r="C256" t="s">
        <v>4168</v>
      </c>
      <c r="D256" s="131" t="s">
        <v>4514</v>
      </c>
    </row>
    <row r="257" spans="3:4">
      <c r="C257" t="s">
        <v>4169</v>
      </c>
      <c r="D257" s="131" t="s">
        <v>4441</v>
      </c>
    </row>
    <row r="258" spans="3:4">
      <c r="C258" t="s">
        <v>4163</v>
      </c>
      <c r="D258" s="131" t="s">
        <v>4515</v>
      </c>
    </row>
    <row r="259" spans="3:4">
      <c r="C259" t="s">
        <v>4166</v>
      </c>
      <c r="D259" s="131" t="s">
        <v>4516</v>
      </c>
    </row>
    <row r="260" spans="3:4">
      <c r="C260" t="s">
        <v>4164</v>
      </c>
      <c r="D260" s="131" t="s">
        <v>4517</v>
      </c>
    </row>
    <row r="261" spans="3:4">
      <c r="C261" t="s">
        <v>4165</v>
      </c>
      <c r="D261" s="131" t="s">
        <v>4518</v>
      </c>
    </row>
    <row r="262" spans="3:4">
      <c r="C262" t="s">
        <v>4167</v>
      </c>
      <c r="D262" s="131" t="s">
        <v>4519</v>
      </c>
    </row>
    <row r="263" spans="3:4">
      <c r="C263" t="s">
        <v>4162</v>
      </c>
      <c r="D263" s="131" t="s">
        <v>4442</v>
      </c>
    </row>
    <row r="264" spans="3:4">
      <c r="C264" t="s">
        <v>4059</v>
      </c>
      <c r="D264" s="131" t="s">
        <v>4684</v>
      </c>
    </row>
    <row r="265" spans="3:4">
      <c r="C265" t="s">
        <v>4060</v>
      </c>
      <c r="D265" s="131" t="s">
        <v>4685</v>
      </c>
    </row>
    <row r="266" spans="3:4">
      <c r="C266" t="s">
        <v>4061</v>
      </c>
      <c r="D266" s="131" t="s">
        <v>4686</v>
      </c>
    </row>
    <row r="267" spans="3:4">
      <c r="C267" t="s">
        <v>4062</v>
      </c>
      <c r="D267" s="131" t="s">
        <v>4687</v>
      </c>
    </row>
    <row r="268" spans="3:4">
      <c r="C268" t="s">
        <v>4065</v>
      </c>
      <c r="D268" s="131" t="s">
        <v>4688</v>
      </c>
    </row>
    <row r="269" spans="3:4">
      <c r="C269" t="s">
        <v>4066</v>
      </c>
      <c r="D269" s="131" t="s">
        <v>4689</v>
      </c>
    </row>
    <row r="270" spans="3:4">
      <c r="C270" t="s">
        <v>4063</v>
      </c>
      <c r="D270" s="131" t="s">
        <v>4690</v>
      </c>
    </row>
    <row r="271" spans="3:4">
      <c r="C271" t="s">
        <v>4064</v>
      </c>
      <c r="D271" s="131" t="s">
        <v>4691</v>
      </c>
    </row>
    <row r="272" spans="3:4">
      <c r="C272" t="s">
        <v>4069</v>
      </c>
      <c r="D272" s="131" t="s">
        <v>4692</v>
      </c>
    </row>
    <row r="273" spans="3:4">
      <c r="C273" t="s">
        <v>4070</v>
      </c>
      <c r="D273" s="131" t="s">
        <v>4693</v>
      </c>
    </row>
    <row r="274" spans="3:4">
      <c r="C274" t="s">
        <v>4067</v>
      </c>
      <c r="D274" s="131" t="s">
        <v>4694</v>
      </c>
    </row>
    <row r="275" spans="3:4">
      <c r="C275" t="s">
        <v>4068</v>
      </c>
      <c r="D275" s="131" t="s">
        <v>4695</v>
      </c>
    </row>
    <row r="276" spans="3:4">
      <c r="C276" t="s">
        <v>4077</v>
      </c>
      <c r="D276" s="131" t="s">
        <v>4696</v>
      </c>
    </row>
    <row r="277" spans="3:4">
      <c r="C277" t="s">
        <v>4078</v>
      </c>
      <c r="D277" s="131" t="s">
        <v>4697</v>
      </c>
    </row>
    <row r="278" spans="3:4">
      <c r="C278" t="s">
        <v>4075</v>
      </c>
      <c r="D278" s="131" t="s">
        <v>4698</v>
      </c>
    </row>
    <row r="279" spans="3:4">
      <c r="C279" t="s">
        <v>4076</v>
      </c>
      <c r="D279" s="131" t="s">
        <v>4699</v>
      </c>
    </row>
    <row r="280" spans="3:4">
      <c r="C280" t="s">
        <v>4071</v>
      </c>
      <c r="D280" s="131" t="s">
        <v>4700</v>
      </c>
    </row>
    <row r="281" spans="3:4">
      <c r="C281" t="s">
        <v>4072</v>
      </c>
      <c r="D281" s="131" t="s">
        <v>4701</v>
      </c>
    </row>
    <row r="282" spans="3:4">
      <c r="C282" t="s">
        <v>4073</v>
      </c>
      <c r="D282" s="131" t="s">
        <v>4702</v>
      </c>
    </row>
    <row r="283" spans="3:4">
      <c r="C283" t="s">
        <v>4074</v>
      </c>
      <c r="D283" s="131" t="s">
        <v>4703</v>
      </c>
    </row>
    <row r="284" spans="3:4">
      <c r="C284" t="s">
        <v>4081</v>
      </c>
      <c r="D284" s="131" t="s">
        <v>4704</v>
      </c>
    </row>
    <row r="285" spans="3:4">
      <c r="C285" t="s">
        <v>4082</v>
      </c>
      <c r="D285" s="131" t="s">
        <v>4705</v>
      </c>
    </row>
    <row r="286" spans="3:4">
      <c r="C286" t="s">
        <v>4079</v>
      </c>
      <c r="D286" s="131" t="s">
        <v>4706</v>
      </c>
    </row>
    <row r="287" spans="3:4">
      <c r="C287" t="s">
        <v>4080</v>
      </c>
      <c r="D287" s="131" t="s">
        <v>4707</v>
      </c>
    </row>
    <row r="288" spans="3:4">
      <c r="C288" t="s">
        <v>4053</v>
      </c>
      <c r="D288" s="131" t="s">
        <v>4909</v>
      </c>
    </row>
    <row r="289" spans="3:4">
      <c r="C289" t="s">
        <v>4054</v>
      </c>
      <c r="D289" s="131" t="s">
        <v>4910</v>
      </c>
    </row>
    <row r="290" spans="3:4">
      <c r="C290" t="s">
        <v>4016</v>
      </c>
      <c r="D290" s="131" t="s">
        <v>4045</v>
      </c>
    </row>
    <row r="291" spans="3:4">
      <c r="C291" t="s">
        <v>4020</v>
      </c>
      <c r="D291" s="131" t="s">
        <v>4050</v>
      </c>
    </row>
    <row r="292" spans="3:4">
      <c r="C292" t="s">
        <v>4018</v>
      </c>
      <c r="D292" s="131" t="s">
        <v>4046</v>
      </c>
    </row>
    <row r="293" spans="3:4">
      <c r="C293" t="s">
        <v>4024</v>
      </c>
      <c r="D293" s="131" t="s">
        <v>4911</v>
      </c>
    </row>
    <row r="294" spans="3:4">
      <c r="C294" t="s">
        <v>4022</v>
      </c>
      <c r="D294" s="131" t="s">
        <v>4047</v>
      </c>
    </row>
    <row r="295" spans="3:4">
      <c r="C295" t="s">
        <v>4015</v>
      </c>
      <c r="D295" s="131" t="s">
        <v>4912</v>
      </c>
    </row>
    <row r="296" spans="3:4">
      <c r="C296" t="s">
        <v>4019</v>
      </c>
      <c r="D296" s="131" t="s">
        <v>4051</v>
      </c>
    </row>
    <row r="297" spans="3:4">
      <c r="C297" t="s">
        <v>4017</v>
      </c>
      <c r="D297" s="131" t="s">
        <v>4048</v>
      </c>
    </row>
    <row r="298" spans="3:4">
      <c r="C298" t="s">
        <v>4021</v>
      </c>
      <c r="D298" s="131" t="s">
        <v>4049</v>
      </c>
    </row>
    <row r="299" spans="3:4">
      <c r="C299" t="s">
        <v>4023</v>
      </c>
      <c r="D299" s="131" t="s">
        <v>4913</v>
      </c>
    </row>
    <row r="300" spans="3:4">
      <c r="C300" t="s">
        <v>4013</v>
      </c>
      <c r="D300" s="131" t="s">
        <v>4624</v>
      </c>
    </row>
    <row r="301" spans="3:4">
      <c r="C301" t="s">
        <v>1426</v>
      </c>
      <c r="D301" s="131">
        <v>0</v>
      </c>
    </row>
    <row r="302" spans="3:4">
      <c r="C302" t="s">
        <v>723</v>
      </c>
      <c r="D302" s="131">
        <v>0</v>
      </c>
    </row>
    <row r="303" spans="3:4">
      <c r="C303" t="s">
        <v>757</v>
      </c>
      <c r="D303" s="131">
        <v>0</v>
      </c>
    </row>
    <row r="304" spans="3:4">
      <c r="C304" t="s">
        <v>346</v>
      </c>
      <c r="D304" s="131">
        <v>0</v>
      </c>
    </row>
    <row r="305" spans="3:4">
      <c r="C305" t="s">
        <v>3157</v>
      </c>
      <c r="D305" s="131" t="s">
        <v>4116</v>
      </c>
    </row>
    <row r="306" spans="3:4">
      <c r="C306" t="s">
        <v>1153</v>
      </c>
      <c r="D306" s="131">
        <v>0</v>
      </c>
    </row>
    <row r="307" spans="3:4">
      <c r="C307" t="s">
        <v>1152</v>
      </c>
      <c r="D307" s="131">
        <v>0</v>
      </c>
    </row>
    <row r="308" spans="3:4">
      <c r="C308" t="s">
        <v>1151</v>
      </c>
      <c r="D308" s="131">
        <v>0</v>
      </c>
    </row>
    <row r="309" spans="3:4">
      <c r="C309" t="s">
        <v>1150</v>
      </c>
      <c r="D309" s="131">
        <v>0</v>
      </c>
    </row>
    <row r="310" spans="3:4">
      <c r="C310" t="s">
        <v>1157</v>
      </c>
      <c r="D310" s="131">
        <v>0</v>
      </c>
    </row>
    <row r="311" spans="3:4">
      <c r="C311" t="s">
        <v>1156</v>
      </c>
      <c r="D311" s="131">
        <v>0</v>
      </c>
    </row>
    <row r="312" spans="3:4">
      <c r="C312" t="s">
        <v>1155</v>
      </c>
      <c r="D312" s="131">
        <v>0</v>
      </c>
    </row>
    <row r="313" spans="3:4">
      <c r="C313" t="s">
        <v>1154</v>
      </c>
      <c r="D313" s="131">
        <v>0</v>
      </c>
    </row>
    <row r="314" spans="3:4">
      <c r="C314" t="s">
        <v>1161</v>
      </c>
      <c r="D314" s="131">
        <v>0</v>
      </c>
    </row>
    <row r="315" spans="3:4">
      <c r="C315" t="s">
        <v>1160</v>
      </c>
      <c r="D315" s="131">
        <v>0</v>
      </c>
    </row>
    <row r="316" spans="3:4">
      <c r="C316" t="s">
        <v>1159</v>
      </c>
      <c r="D316" s="131">
        <v>0</v>
      </c>
    </row>
    <row r="317" spans="3:4">
      <c r="C317" t="s">
        <v>1158</v>
      </c>
      <c r="D317" s="131">
        <v>0</v>
      </c>
    </row>
    <row r="318" spans="3:4">
      <c r="C318" t="s">
        <v>1165</v>
      </c>
      <c r="D318" s="131">
        <v>0</v>
      </c>
    </row>
    <row r="319" spans="3:4">
      <c r="C319" t="s">
        <v>1164</v>
      </c>
      <c r="D319" s="131">
        <v>0</v>
      </c>
    </row>
    <row r="320" spans="3:4">
      <c r="C320" t="s">
        <v>1163</v>
      </c>
      <c r="D320" s="131">
        <v>0</v>
      </c>
    </row>
    <row r="321" spans="3:4">
      <c r="C321" t="s">
        <v>1162</v>
      </c>
      <c r="D321" s="131">
        <v>0</v>
      </c>
    </row>
    <row r="322" spans="3:4">
      <c r="C322" t="s">
        <v>1166</v>
      </c>
      <c r="D322" s="131">
        <v>0</v>
      </c>
    </row>
    <row r="323" spans="3:4">
      <c r="C323" t="s">
        <v>3209</v>
      </c>
      <c r="D323" s="131" t="s">
        <v>3556</v>
      </c>
    </row>
    <row r="324" spans="3:4">
      <c r="C324" t="s">
        <v>3210</v>
      </c>
      <c r="D324" s="131" t="s">
        <v>4027</v>
      </c>
    </row>
    <row r="325" spans="3:4">
      <c r="C325" t="s">
        <v>3211</v>
      </c>
      <c r="D325" s="131" t="s">
        <v>3557</v>
      </c>
    </row>
    <row r="326" spans="3:4">
      <c r="C326" t="s">
        <v>3212</v>
      </c>
      <c r="D326" s="131" t="s">
        <v>3558</v>
      </c>
    </row>
    <row r="327" spans="3:4">
      <c r="C327" t="s">
        <v>3213</v>
      </c>
      <c r="D327" s="131" t="s">
        <v>3559</v>
      </c>
    </row>
    <row r="328" spans="3:4">
      <c r="C328" t="s">
        <v>3214</v>
      </c>
      <c r="D328" s="131" t="s">
        <v>3560</v>
      </c>
    </row>
    <row r="329" spans="3:4">
      <c r="C329" t="s">
        <v>3215</v>
      </c>
      <c r="D329" s="131" t="s">
        <v>4914</v>
      </c>
    </row>
    <row r="330" spans="3:4">
      <c r="C330" t="s">
        <v>3216</v>
      </c>
      <c r="D330" s="131" t="s">
        <v>4028</v>
      </c>
    </row>
    <row r="331" spans="3:4">
      <c r="C331" t="s">
        <v>3217</v>
      </c>
      <c r="D331" s="131" t="s">
        <v>4029</v>
      </c>
    </row>
    <row r="332" spans="3:4">
      <c r="C332" t="s">
        <v>3218</v>
      </c>
      <c r="D332" s="131" t="s">
        <v>3561</v>
      </c>
    </row>
    <row r="333" spans="3:4">
      <c r="C333" t="s">
        <v>3219</v>
      </c>
      <c r="D333" s="131" t="s">
        <v>3562</v>
      </c>
    </row>
    <row r="334" spans="3:4">
      <c r="C334" t="s">
        <v>3220</v>
      </c>
      <c r="D334" s="131" t="s">
        <v>3563</v>
      </c>
    </row>
    <row r="335" spans="3:4">
      <c r="C335" t="s">
        <v>3367</v>
      </c>
      <c r="D335" s="131" t="s">
        <v>3708</v>
      </c>
    </row>
    <row r="336" spans="3:4">
      <c r="C336" t="s">
        <v>3368</v>
      </c>
      <c r="D336" s="131" t="s">
        <v>4030</v>
      </c>
    </row>
    <row r="337" spans="3:4">
      <c r="C337" t="s">
        <v>3369</v>
      </c>
      <c r="D337" s="131" t="s">
        <v>3709</v>
      </c>
    </row>
    <row r="338" spans="3:4">
      <c r="C338" t="s">
        <v>3370</v>
      </c>
      <c r="D338" s="131" t="s">
        <v>4031</v>
      </c>
    </row>
    <row r="339" spans="3:4">
      <c r="C339" t="s">
        <v>3371</v>
      </c>
      <c r="D339" s="131" t="s">
        <v>4032</v>
      </c>
    </row>
    <row r="340" spans="3:4">
      <c r="C340" t="s">
        <v>3372</v>
      </c>
      <c r="D340" s="131" t="s">
        <v>3710</v>
      </c>
    </row>
    <row r="341" spans="3:4">
      <c r="C341" t="s">
        <v>3373</v>
      </c>
      <c r="D341" s="131" t="s">
        <v>3711</v>
      </c>
    </row>
    <row r="342" spans="3:4">
      <c r="C342" t="s">
        <v>3374</v>
      </c>
      <c r="D342" s="131" t="s">
        <v>4033</v>
      </c>
    </row>
    <row r="343" spans="3:4">
      <c r="C343" t="s">
        <v>3375</v>
      </c>
      <c r="D343" s="131" t="s">
        <v>3712</v>
      </c>
    </row>
    <row r="344" spans="3:4">
      <c r="C344" t="s">
        <v>3376</v>
      </c>
      <c r="D344" s="131" t="s">
        <v>4034</v>
      </c>
    </row>
    <row r="345" spans="3:4">
      <c r="C345" t="s">
        <v>3377</v>
      </c>
      <c r="D345" s="131" t="s">
        <v>4035</v>
      </c>
    </row>
    <row r="346" spans="3:4">
      <c r="C346" t="s">
        <v>3378</v>
      </c>
      <c r="D346" s="131" t="s">
        <v>3713</v>
      </c>
    </row>
    <row r="347" spans="3:4">
      <c r="C347" t="s">
        <v>3429</v>
      </c>
      <c r="D347" s="131" t="s">
        <v>4036</v>
      </c>
    </row>
    <row r="348" spans="3:4">
      <c r="C348" t="s">
        <v>3430</v>
      </c>
      <c r="D348" s="131" t="s">
        <v>3768</v>
      </c>
    </row>
    <row r="349" spans="3:4">
      <c r="C349" t="s">
        <v>3431</v>
      </c>
      <c r="D349" s="131" t="s">
        <v>3769</v>
      </c>
    </row>
    <row r="350" spans="3:4">
      <c r="C350" t="s">
        <v>3432</v>
      </c>
      <c r="D350" s="131" t="s">
        <v>3770</v>
      </c>
    </row>
    <row r="351" spans="3:4">
      <c r="C351" t="s">
        <v>3433</v>
      </c>
      <c r="D351" s="131" t="s">
        <v>3771</v>
      </c>
    </row>
    <row r="352" spans="3:4">
      <c r="C352" t="s">
        <v>3434</v>
      </c>
      <c r="D352" s="131" t="s">
        <v>3772</v>
      </c>
    </row>
    <row r="353" spans="3:4">
      <c r="C353" t="s">
        <v>3435</v>
      </c>
      <c r="D353" s="131" t="s">
        <v>3773</v>
      </c>
    </row>
    <row r="354" spans="3:4">
      <c r="C354" t="s">
        <v>3436</v>
      </c>
      <c r="D354" s="131" t="s">
        <v>3774</v>
      </c>
    </row>
    <row r="355" spans="3:4">
      <c r="C355" t="s">
        <v>3437</v>
      </c>
      <c r="D355" s="131" t="s">
        <v>4037</v>
      </c>
    </row>
    <row r="356" spans="3:4">
      <c r="C356" t="s">
        <v>3438</v>
      </c>
      <c r="D356" s="131" t="s">
        <v>3775</v>
      </c>
    </row>
    <row r="357" spans="3:4">
      <c r="C357" t="s">
        <v>3439</v>
      </c>
      <c r="D357" s="131" t="s">
        <v>3776</v>
      </c>
    </row>
    <row r="358" spans="3:4">
      <c r="C358" t="s">
        <v>3440</v>
      </c>
      <c r="D358" s="131" t="s">
        <v>3777</v>
      </c>
    </row>
    <row r="359" spans="3:4">
      <c r="C359" t="s">
        <v>3441</v>
      </c>
      <c r="D359" s="131" t="s">
        <v>3778</v>
      </c>
    </row>
    <row r="360" spans="3:4">
      <c r="C360" t="s">
        <v>3442</v>
      </c>
      <c r="D360" s="131" t="s">
        <v>3779</v>
      </c>
    </row>
    <row r="361" spans="3:4">
      <c r="C361" t="s">
        <v>3443</v>
      </c>
      <c r="D361" s="131" t="s">
        <v>4038</v>
      </c>
    </row>
    <row r="362" spans="3:4">
      <c r="C362" t="s">
        <v>3444</v>
      </c>
      <c r="D362" s="131" t="s">
        <v>3780</v>
      </c>
    </row>
    <row r="363" spans="3:4">
      <c r="C363" t="s">
        <v>3445</v>
      </c>
      <c r="D363" s="131" t="s">
        <v>3781</v>
      </c>
    </row>
    <row r="364" spans="3:4">
      <c r="C364" t="s">
        <v>3446</v>
      </c>
      <c r="D364" s="131" t="s">
        <v>3782</v>
      </c>
    </row>
    <row r="365" spans="3:4">
      <c r="C365" t="s">
        <v>3447</v>
      </c>
      <c r="D365" s="131" t="s">
        <v>3783</v>
      </c>
    </row>
    <row r="366" spans="3:4">
      <c r="C366" t="s">
        <v>3448</v>
      </c>
      <c r="D366" s="131" t="s">
        <v>3784</v>
      </c>
    </row>
    <row r="367" spans="3:4">
      <c r="C367" t="s">
        <v>3449</v>
      </c>
      <c r="D367" s="131" t="s">
        <v>3785</v>
      </c>
    </row>
    <row r="368" spans="3:4">
      <c r="C368" t="s">
        <v>3450</v>
      </c>
      <c r="D368" s="131" t="s">
        <v>3786</v>
      </c>
    </row>
    <row r="369" spans="3:4">
      <c r="C369" t="s">
        <v>3451</v>
      </c>
      <c r="D369" s="131" t="s">
        <v>4039</v>
      </c>
    </row>
    <row r="370" spans="3:4">
      <c r="C370" t="s">
        <v>3452</v>
      </c>
      <c r="D370" s="131" t="s">
        <v>3787</v>
      </c>
    </row>
    <row r="371" spans="3:4">
      <c r="C371" t="s">
        <v>3453</v>
      </c>
      <c r="D371" s="131" t="s">
        <v>3788</v>
      </c>
    </row>
    <row r="372" spans="3:4">
      <c r="C372" t="s">
        <v>3454</v>
      </c>
      <c r="D372" s="131" t="s">
        <v>3789</v>
      </c>
    </row>
    <row r="373" spans="3:4">
      <c r="C373" t="s">
        <v>3455</v>
      </c>
      <c r="D373" s="131" t="s">
        <v>3790</v>
      </c>
    </row>
    <row r="374" spans="3:4">
      <c r="C374" t="s">
        <v>3458</v>
      </c>
      <c r="D374" s="131" t="s">
        <v>4040</v>
      </c>
    </row>
    <row r="375" spans="3:4">
      <c r="C375" t="s">
        <v>3459</v>
      </c>
      <c r="D375" s="131" t="s">
        <v>3793</v>
      </c>
    </row>
    <row r="376" spans="3:4">
      <c r="C376" t="s">
        <v>3460</v>
      </c>
      <c r="D376" s="131" t="s">
        <v>3794</v>
      </c>
    </row>
    <row r="377" spans="3:4">
      <c r="C377" t="s">
        <v>3461</v>
      </c>
      <c r="D377" s="131" t="s">
        <v>3795</v>
      </c>
    </row>
    <row r="378" spans="3:4">
      <c r="C378" t="s">
        <v>3462</v>
      </c>
      <c r="D378" s="131" t="s">
        <v>3796</v>
      </c>
    </row>
    <row r="379" spans="3:4">
      <c r="C379" t="s">
        <v>3463</v>
      </c>
      <c r="D379" s="131" t="s">
        <v>3797</v>
      </c>
    </row>
    <row r="380" spans="3:4">
      <c r="C380" t="s">
        <v>3464</v>
      </c>
      <c r="D380" s="131" t="s">
        <v>3798</v>
      </c>
    </row>
    <row r="381" spans="3:4">
      <c r="C381" t="s">
        <v>3465</v>
      </c>
      <c r="D381" s="131" t="s">
        <v>3799</v>
      </c>
    </row>
    <row r="382" spans="3:4">
      <c r="C382" t="s">
        <v>3466</v>
      </c>
      <c r="D382" s="131" t="s">
        <v>3800</v>
      </c>
    </row>
    <row r="383" spans="3:4">
      <c r="C383" s="156" t="s">
        <v>1915</v>
      </c>
      <c r="D383" s="131" t="s">
        <v>3088</v>
      </c>
    </row>
    <row r="384" spans="3:4">
      <c r="C384" s="156" t="s">
        <v>1120</v>
      </c>
      <c r="D384" s="131" t="s">
        <v>4966</v>
      </c>
    </row>
    <row r="385" spans="3:4">
      <c r="C385" s="156" t="s">
        <v>1196</v>
      </c>
      <c r="D385" s="131" t="s">
        <v>2795</v>
      </c>
    </row>
    <row r="386" spans="3:4">
      <c r="C386" s="156" t="s">
        <v>1198</v>
      </c>
      <c r="D386" s="131" t="s">
        <v>2799</v>
      </c>
    </row>
    <row r="387" spans="3:4">
      <c r="C387" s="156" t="s">
        <v>1197</v>
      </c>
      <c r="D387" s="131" t="s">
        <v>2800</v>
      </c>
    </row>
    <row r="388" spans="3:4">
      <c r="C388" s="156" t="s">
        <v>3159</v>
      </c>
      <c r="D388" s="131" t="s">
        <v>3495</v>
      </c>
    </row>
    <row r="389" spans="3:4">
      <c r="C389" s="156" t="s">
        <v>353</v>
      </c>
      <c r="D389" s="131" t="s">
        <v>2584</v>
      </c>
    </row>
    <row r="390" spans="3:4">
      <c r="C390" s="156" t="s">
        <v>3160</v>
      </c>
      <c r="D390" s="131" t="s">
        <v>3496</v>
      </c>
    </row>
    <row r="391" spans="3:4">
      <c r="C391" s="156" t="s">
        <v>341</v>
      </c>
      <c r="D391" s="131" t="s">
        <v>2512</v>
      </c>
    </row>
    <row r="392" spans="3:4">
      <c r="C392" s="156" t="s">
        <v>3161</v>
      </c>
      <c r="D392" s="131" t="s">
        <v>3497</v>
      </c>
    </row>
    <row r="393" spans="3:4">
      <c r="C393" s="156" t="s">
        <v>3162</v>
      </c>
      <c r="D393" s="131" t="s">
        <v>3498</v>
      </c>
    </row>
    <row r="394" spans="3:4">
      <c r="C394" s="156" t="s">
        <v>3163</v>
      </c>
      <c r="D394" s="131" t="s">
        <v>3499</v>
      </c>
    </row>
    <row r="395" spans="3:4">
      <c r="C395" s="156" t="s">
        <v>3164</v>
      </c>
      <c r="D395" s="131" t="s">
        <v>3500</v>
      </c>
    </row>
    <row r="396" spans="3:4">
      <c r="C396" s="156" t="s">
        <v>3165</v>
      </c>
      <c r="D396" s="131" t="s">
        <v>3501</v>
      </c>
    </row>
    <row r="397" spans="3:4">
      <c r="C397" s="156" t="s">
        <v>3166</v>
      </c>
      <c r="D397" s="131" t="s">
        <v>3502</v>
      </c>
    </row>
    <row r="398" spans="3:4">
      <c r="C398" s="156" t="s">
        <v>352</v>
      </c>
      <c r="D398" s="131" t="s">
        <v>2733</v>
      </c>
    </row>
    <row r="399" spans="3:4">
      <c r="C399" s="156" t="s">
        <v>351</v>
      </c>
      <c r="D399" s="131" t="s">
        <v>2732</v>
      </c>
    </row>
    <row r="400" spans="3:4">
      <c r="C400" s="156" t="s">
        <v>1110</v>
      </c>
      <c r="D400" s="131" t="s">
        <v>2973</v>
      </c>
    </row>
    <row r="401" spans="3:4">
      <c r="C401" s="156" t="s">
        <v>3167</v>
      </c>
      <c r="D401" s="131" t="s">
        <v>3503</v>
      </c>
    </row>
    <row r="402" spans="3:4">
      <c r="C402" s="156" t="s">
        <v>350</v>
      </c>
      <c r="D402" s="131" t="s">
        <v>2757</v>
      </c>
    </row>
    <row r="403" spans="3:4">
      <c r="C403" s="156" t="s">
        <v>3139</v>
      </c>
      <c r="D403" s="131" t="s">
        <v>3504</v>
      </c>
    </row>
    <row r="404" spans="3:4">
      <c r="C404" s="156" t="s">
        <v>3137</v>
      </c>
      <c r="D404" s="131" t="s">
        <v>3505</v>
      </c>
    </row>
    <row r="405" spans="3:4">
      <c r="C405" s="156" t="s">
        <v>3138</v>
      </c>
      <c r="D405" s="131" t="s">
        <v>3506</v>
      </c>
    </row>
    <row r="406" spans="3:4">
      <c r="C406" s="156" t="s">
        <v>3136</v>
      </c>
      <c r="D406" s="131" t="s">
        <v>3507</v>
      </c>
    </row>
    <row r="407" spans="3:4">
      <c r="C407" s="156" t="s">
        <v>3119</v>
      </c>
      <c r="D407" s="131" t="s">
        <v>3149</v>
      </c>
    </row>
    <row r="408" spans="3:4">
      <c r="C408" s="156" t="s">
        <v>3120</v>
      </c>
      <c r="D408" s="131" t="s">
        <v>3508</v>
      </c>
    </row>
    <row r="409" spans="3:4">
      <c r="C409" s="156" t="s">
        <v>1137</v>
      </c>
      <c r="D409" s="131" t="s">
        <v>2510</v>
      </c>
    </row>
    <row r="410" spans="3:4">
      <c r="C410" s="156" t="s">
        <v>1136</v>
      </c>
      <c r="D410" s="131" t="s">
        <v>2509</v>
      </c>
    </row>
    <row r="411" spans="3:4">
      <c r="C411" s="156" t="s">
        <v>1135</v>
      </c>
      <c r="D411" s="131" t="s">
        <v>2886</v>
      </c>
    </row>
    <row r="412" spans="3:4">
      <c r="C412" s="156" t="s">
        <v>1138</v>
      </c>
      <c r="D412" s="131" t="s">
        <v>2511</v>
      </c>
    </row>
    <row r="413" spans="3:4">
      <c r="C413" s="156" t="s">
        <v>3130</v>
      </c>
      <c r="D413" s="131" t="s">
        <v>3509</v>
      </c>
    </row>
    <row r="414" spans="3:4">
      <c r="C414" s="156" t="s">
        <v>3128</v>
      </c>
      <c r="D414" s="131" t="s">
        <v>3151</v>
      </c>
    </row>
    <row r="415" spans="3:4">
      <c r="C415" s="156" t="s">
        <v>3129</v>
      </c>
      <c r="D415" s="131" t="s">
        <v>3510</v>
      </c>
    </row>
    <row r="416" spans="3:4">
      <c r="C416" s="156" t="s">
        <v>3123</v>
      </c>
      <c r="D416" s="131" t="s">
        <v>3511</v>
      </c>
    </row>
    <row r="417" spans="3:4">
      <c r="C417" s="156" t="s">
        <v>3121</v>
      </c>
      <c r="D417" s="131" t="s">
        <v>3150</v>
      </c>
    </row>
    <row r="418" spans="3:4">
      <c r="C418" s="156" t="s">
        <v>3122</v>
      </c>
      <c r="D418" s="131" t="s">
        <v>3512</v>
      </c>
    </row>
    <row r="419" spans="3:4">
      <c r="C419" s="156" t="s">
        <v>3133</v>
      </c>
      <c r="D419" s="131" t="s">
        <v>3513</v>
      </c>
    </row>
    <row r="420" spans="3:4">
      <c r="C420" s="156" t="s">
        <v>3131</v>
      </c>
      <c r="D420" s="131" t="s">
        <v>3152</v>
      </c>
    </row>
    <row r="421" spans="3:4">
      <c r="C421" s="156" t="s">
        <v>3132</v>
      </c>
      <c r="D421" s="131" t="s">
        <v>3514</v>
      </c>
    </row>
    <row r="422" spans="3:4">
      <c r="C422" s="156" t="s">
        <v>1133</v>
      </c>
      <c r="D422" s="131" t="s">
        <v>2507</v>
      </c>
    </row>
    <row r="423" spans="3:4">
      <c r="C423" s="156" t="s">
        <v>1131</v>
      </c>
      <c r="D423" s="131" t="s">
        <v>2505</v>
      </c>
    </row>
    <row r="424" spans="3:4">
      <c r="C424" s="156" t="s">
        <v>1134</v>
      </c>
      <c r="D424" s="131" t="s">
        <v>2508</v>
      </c>
    </row>
    <row r="425" spans="3:4">
      <c r="C425" s="156" t="s">
        <v>1132</v>
      </c>
      <c r="D425" s="131" t="s">
        <v>2506</v>
      </c>
    </row>
    <row r="426" spans="3:4">
      <c r="C426" s="156" t="s">
        <v>1129</v>
      </c>
      <c r="D426" s="131" t="s">
        <v>2503</v>
      </c>
    </row>
    <row r="427" spans="3:4">
      <c r="C427" s="156" t="s">
        <v>1127</v>
      </c>
      <c r="D427" s="131" t="s">
        <v>2501</v>
      </c>
    </row>
    <row r="428" spans="3:4">
      <c r="C428" s="156" t="s">
        <v>1126</v>
      </c>
      <c r="D428" s="131" t="s">
        <v>2500</v>
      </c>
    </row>
    <row r="429" spans="3:4">
      <c r="C429" s="156" t="s">
        <v>1125</v>
      </c>
      <c r="D429" s="131" t="s">
        <v>2499</v>
      </c>
    </row>
    <row r="430" spans="3:4">
      <c r="C430" s="156" t="s">
        <v>1130</v>
      </c>
      <c r="D430" s="131" t="s">
        <v>2504</v>
      </c>
    </row>
    <row r="431" spans="3:4">
      <c r="C431" s="156" t="s">
        <v>1128</v>
      </c>
      <c r="D431" s="131" t="s">
        <v>2502</v>
      </c>
    </row>
    <row r="432" spans="3:4">
      <c r="C432" s="156" t="s">
        <v>1121</v>
      </c>
      <c r="D432" s="131" t="s">
        <v>2497</v>
      </c>
    </row>
    <row r="433" spans="3:4">
      <c r="C433" s="156" t="s">
        <v>1123</v>
      </c>
      <c r="D433" s="131" t="s">
        <v>2496</v>
      </c>
    </row>
    <row r="434" spans="3:4">
      <c r="C434" s="156" t="s">
        <v>1122</v>
      </c>
      <c r="D434" s="131" t="s">
        <v>2495</v>
      </c>
    </row>
    <row r="435" spans="3:4">
      <c r="C435" s="156" t="s">
        <v>1124</v>
      </c>
      <c r="D435" s="131" t="s">
        <v>2498</v>
      </c>
    </row>
    <row r="436" spans="3:4">
      <c r="C436" s="156" t="s">
        <v>1974</v>
      </c>
      <c r="D436" s="131" t="s">
        <v>4967</v>
      </c>
    </row>
    <row r="437" spans="3:4">
      <c r="C437" s="156" t="s">
        <v>1973</v>
      </c>
      <c r="D437" s="131" t="s">
        <v>4968</v>
      </c>
    </row>
    <row r="438" spans="3:4">
      <c r="C438" s="156" t="s">
        <v>1068</v>
      </c>
      <c r="D438" s="131" t="s">
        <v>2767</v>
      </c>
    </row>
    <row r="439" spans="3:4">
      <c r="C439" s="156" t="s">
        <v>1067</v>
      </c>
      <c r="D439" s="131" t="s">
        <v>2766</v>
      </c>
    </row>
    <row r="440" spans="3:4">
      <c r="C440" s="156" t="s">
        <v>1066</v>
      </c>
      <c r="D440" s="131" t="s">
        <v>2338</v>
      </c>
    </row>
    <row r="441" spans="3:4">
      <c r="C441" s="156" t="s">
        <v>1065</v>
      </c>
      <c r="D441" s="131" t="s">
        <v>2337</v>
      </c>
    </row>
    <row r="442" spans="3:4">
      <c r="C442" s="156" t="s">
        <v>1005</v>
      </c>
      <c r="D442" s="131" t="s">
        <v>2972</v>
      </c>
    </row>
    <row r="443" spans="3:4">
      <c r="C443" s="156" t="s">
        <v>1004</v>
      </c>
      <c r="D443" s="131" t="s">
        <v>2971</v>
      </c>
    </row>
    <row r="444" spans="3:4">
      <c r="C444" s="156" t="s">
        <v>3168</v>
      </c>
      <c r="D444" s="131" t="s">
        <v>3515</v>
      </c>
    </row>
    <row r="445" spans="3:4">
      <c r="C445" s="156" t="s">
        <v>1006</v>
      </c>
      <c r="D445" s="131" t="s">
        <v>2970</v>
      </c>
    </row>
    <row r="446" spans="3:4">
      <c r="C446" s="156" t="s">
        <v>1000</v>
      </c>
      <c r="D446" s="131" t="s">
        <v>2969</v>
      </c>
    </row>
    <row r="447" spans="3:4">
      <c r="C447" s="156" t="s">
        <v>999</v>
      </c>
      <c r="D447" s="131" t="s">
        <v>2968</v>
      </c>
    </row>
    <row r="448" spans="3:4">
      <c r="C448" s="156" t="s">
        <v>1002</v>
      </c>
      <c r="D448" s="131" t="s">
        <v>2967</v>
      </c>
    </row>
    <row r="449" spans="3:4">
      <c r="C449" s="156" t="s">
        <v>1003</v>
      </c>
      <c r="D449" s="131" t="s">
        <v>2966</v>
      </c>
    </row>
    <row r="450" spans="3:4">
      <c r="C450" s="156" t="s">
        <v>1001</v>
      </c>
      <c r="D450" s="131" t="s">
        <v>2965</v>
      </c>
    </row>
    <row r="451" spans="3:4">
      <c r="C451" s="156" t="s">
        <v>373</v>
      </c>
      <c r="D451" s="131" t="s">
        <v>2452</v>
      </c>
    </row>
    <row r="452" spans="3:4">
      <c r="C452" s="156" t="s">
        <v>3169</v>
      </c>
      <c r="D452" s="131" t="s">
        <v>3516</v>
      </c>
    </row>
    <row r="453" spans="3:4">
      <c r="C453" s="156" t="s">
        <v>3170</v>
      </c>
      <c r="D453" s="131" t="s">
        <v>3517</v>
      </c>
    </row>
    <row r="454" spans="3:4">
      <c r="C454" s="156" t="s">
        <v>3171</v>
      </c>
      <c r="D454" s="131" t="s">
        <v>3518</v>
      </c>
    </row>
    <row r="455" spans="3:4">
      <c r="C455" s="156" t="s">
        <v>372</v>
      </c>
      <c r="D455" s="131" t="s">
        <v>2451</v>
      </c>
    </row>
    <row r="456" spans="3:4">
      <c r="C456" s="156" t="s">
        <v>1106</v>
      </c>
      <c r="D456" s="131" t="s">
        <v>2450</v>
      </c>
    </row>
    <row r="457" spans="3:4">
      <c r="C457" s="156" t="s">
        <v>1105</v>
      </c>
      <c r="D457" s="131" t="s">
        <v>2449</v>
      </c>
    </row>
    <row r="458" spans="3:4">
      <c r="C458" s="156" t="s">
        <v>1107</v>
      </c>
      <c r="D458" s="131" t="s">
        <v>2448</v>
      </c>
    </row>
    <row r="459" spans="3:4">
      <c r="C459" s="156" t="s">
        <v>1108</v>
      </c>
      <c r="D459" s="131" t="s">
        <v>2447</v>
      </c>
    </row>
    <row r="460" spans="3:4">
      <c r="C460" s="156" t="s">
        <v>1101</v>
      </c>
      <c r="D460" s="131" t="s">
        <v>2446</v>
      </c>
    </row>
    <row r="461" spans="3:4">
      <c r="C461" s="156" t="s">
        <v>1100</v>
      </c>
      <c r="D461" s="131" t="s">
        <v>2445</v>
      </c>
    </row>
    <row r="462" spans="3:4">
      <c r="C462" s="156" t="s">
        <v>1102</v>
      </c>
      <c r="D462" s="131" t="s">
        <v>2444</v>
      </c>
    </row>
    <row r="463" spans="3:4">
      <c r="C463" s="156" t="s">
        <v>1103</v>
      </c>
      <c r="D463" s="131" t="s">
        <v>2443</v>
      </c>
    </row>
    <row r="464" spans="3:4">
      <c r="C464" s="156" t="s">
        <v>3172</v>
      </c>
      <c r="D464" s="131" t="s">
        <v>3519</v>
      </c>
    </row>
    <row r="465" spans="3:4">
      <c r="C465" s="156" t="s">
        <v>1104</v>
      </c>
      <c r="D465" s="131" t="s">
        <v>2442</v>
      </c>
    </row>
    <row r="466" spans="3:4">
      <c r="C466" s="156" t="s">
        <v>1051</v>
      </c>
      <c r="D466" s="131" t="s">
        <v>2494</v>
      </c>
    </row>
    <row r="467" spans="3:4">
      <c r="C467" s="156" t="s">
        <v>1064</v>
      </c>
      <c r="D467" s="131" t="s">
        <v>2493</v>
      </c>
    </row>
    <row r="468" spans="3:4">
      <c r="C468" s="156" t="s">
        <v>1063</v>
      </c>
      <c r="D468" s="131" t="s">
        <v>2492</v>
      </c>
    </row>
    <row r="469" spans="3:4">
      <c r="C469" s="156" t="s">
        <v>1062</v>
      </c>
      <c r="D469" s="131" t="s">
        <v>2491</v>
      </c>
    </row>
    <row r="470" spans="3:4">
      <c r="C470" s="156" t="s">
        <v>1061</v>
      </c>
      <c r="D470" s="131" t="s">
        <v>2490</v>
      </c>
    </row>
    <row r="471" spans="3:4">
      <c r="C471" s="156" t="s">
        <v>1060</v>
      </c>
      <c r="D471" s="131" t="s">
        <v>2489</v>
      </c>
    </row>
    <row r="472" spans="3:4">
      <c r="C472" s="156" t="s">
        <v>1059</v>
      </c>
      <c r="D472" s="131" t="s">
        <v>2488</v>
      </c>
    </row>
    <row r="473" spans="3:4">
      <c r="C473" s="156" t="s">
        <v>3173</v>
      </c>
      <c r="D473" s="131" t="s">
        <v>3520</v>
      </c>
    </row>
    <row r="474" spans="3:4">
      <c r="C474" s="156" t="s">
        <v>1058</v>
      </c>
      <c r="D474" s="131" t="s">
        <v>2487</v>
      </c>
    </row>
    <row r="475" spans="3:4">
      <c r="C475" s="156" t="s">
        <v>1050</v>
      </c>
      <c r="D475" s="131" t="s">
        <v>2486</v>
      </c>
    </row>
    <row r="476" spans="3:4">
      <c r="C476" s="156" t="s">
        <v>3174</v>
      </c>
      <c r="D476" s="131" t="s">
        <v>3521</v>
      </c>
    </row>
    <row r="477" spans="3:4">
      <c r="C477" s="156" t="s">
        <v>3175</v>
      </c>
      <c r="D477" s="131" t="s">
        <v>3522</v>
      </c>
    </row>
    <row r="478" spans="3:4">
      <c r="C478" s="156" t="s">
        <v>371</v>
      </c>
      <c r="D478" s="131" t="s">
        <v>2441</v>
      </c>
    </row>
    <row r="479" spans="3:4">
      <c r="C479" s="156" t="s">
        <v>370</v>
      </c>
      <c r="D479" s="131" t="s">
        <v>2440</v>
      </c>
    </row>
    <row r="480" spans="3:4">
      <c r="C480" s="156" t="s">
        <v>369</v>
      </c>
      <c r="D480" s="131" t="s">
        <v>2439</v>
      </c>
    </row>
    <row r="481" spans="3:4">
      <c r="C481" s="156" t="s">
        <v>368</v>
      </c>
      <c r="D481" s="131" t="s">
        <v>2938</v>
      </c>
    </row>
    <row r="482" spans="3:4">
      <c r="C482" s="156" t="s">
        <v>367</v>
      </c>
      <c r="D482" s="131" t="s">
        <v>2438</v>
      </c>
    </row>
    <row r="483" spans="3:4">
      <c r="C483" s="156" t="s">
        <v>366</v>
      </c>
      <c r="D483" s="131" t="s">
        <v>2937</v>
      </c>
    </row>
    <row r="484" spans="3:4">
      <c r="C484" s="156" t="s">
        <v>365</v>
      </c>
      <c r="D484" s="131" t="s">
        <v>2437</v>
      </c>
    </row>
    <row r="485" spans="3:4">
      <c r="C485" s="156" t="s">
        <v>364</v>
      </c>
      <c r="D485" s="131" t="s">
        <v>2436</v>
      </c>
    </row>
    <row r="486" spans="3:4">
      <c r="C486" s="156" t="s">
        <v>3176</v>
      </c>
      <c r="D486" s="131" t="s">
        <v>3523</v>
      </c>
    </row>
    <row r="487" spans="3:4">
      <c r="C487" s="156" t="s">
        <v>3177</v>
      </c>
      <c r="D487" s="131" t="s">
        <v>3524</v>
      </c>
    </row>
    <row r="488" spans="3:4">
      <c r="C488" s="156" t="s">
        <v>3178</v>
      </c>
      <c r="D488" s="131" t="s">
        <v>3525</v>
      </c>
    </row>
    <row r="489" spans="3:4">
      <c r="C489" s="156" t="s">
        <v>3179</v>
      </c>
      <c r="D489" s="131" t="s">
        <v>3526</v>
      </c>
    </row>
    <row r="490" spans="3:4">
      <c r="C490" s="156" t="s">
        <v>3180</v>
      </c>
      <c r="D490" s="131" t="s">
        <v>3527</v>
      </c>
    </row>
    <row r="491" spans="3:4">
      <c r="C491" s="156" t="s">
        <v>877</v>
      </c>
      <c r="D491" s="131" t="s">
        <v>2433</v>
      </c>
    </row>
    <row r="492" spans="3:4">
      <c r="C492" s="156" t="s">
        <v>876</v>
      </c>
      <c r="D492" s="131" t="s">
        <v>2434</v>
      </c>
    </row>
    <row r="493" spans="3:4">
      <c r="C493" s="156" t="s">
        <v>881</v>
      </c>
      <c r="D493" s="131" t="s">
        <v>2435</v>
      </c>
    </row>
    <row r="494" spans="3:4">
      <c r="C494" s="156" t="s">
        <v>880</v>
      </c>
      <c r="D494" s="131">
        <v>0</v>
      </c>
    </row>
    <row r="495" spans="3:4">
      <c r="C495" s="156" t="s">
        <v>879</v>
      </c>
      <c r="D495" s="131" t="s">
        <v>2775</v>
      </c>
    </row>
    <row r="496" spans="3:4">
      <c r="C496" s="156" t="s">
        <v>878</v>
      </c>
      <c r="D496" s="131" t="s">
        <v>2432</v>
      </c>
    </row>
    <row r="497" spans="3:4">
      <c r="C497" s="156" t="s">
        <v>338</v>
      </c>
      <c r="D497" s="131" t="s">
        <v>2559</v>
      </c>
    </row>
    <row r="498" spans="3:4">
      <c r="C498" s="156" t="s">
        <v>333</v>
      </c>
      <c r="D498" s="131" t="s">
        <v>2725</v>
      </c>
    </row>
    <row r="499" spans="3:4">
      <c r="C499" s="156" t="s">
        <v>335</v>
      </c>
      <c r="D499" s="131" t="s">
        <v>2727</v>
      </c>
    </row>
    <row r="500" spans="3:4">
      <c r="C500" s="156" t="s">
        <v>3181</v>
      </c>
      <c r="D500" s="131" t="s">
        <v>3528</v>
      </c>
    </row>
    <row r="501" spans="3:4">
      <c r="C501" s="156" t="s">
        <v>334</v>
      </c>
      <c r="D501" s="131" t="s">
        <v>2726</v>
      </c>
    </row>
    <row r="502" spans="3:4">
      <c r="C502" s="156" t="s">
        <v>325</v>
      </c>
      <c r="D502" s="131" t="s">
        <v>2531</v>
      </c>
    </row>
    <row r="503" spans="3:4">
      <c r="C503" s="156" t="s">
        <v>3182</v>
      </c>
      <c r="D503" s="131" t="s">
        <v>3529</v>
      </c>
    </row>
    <row r="504" spans="3:4">
      <c r="C504" s="156" t="s">
        <v>326</v>
      </c>
      <c r="D504" s="131" t="s">
        <v>2532</v>
      </c>
    </row>
    <row r="505" spans="3:4">
      <c r="C505" s="156" t="s">
        <v>327</v>
      </c>
      <c r="D505" s="131" t="s">
        <v>2533</v>
      </c>
    </row>
    <row r="506" spans="3:4">
      <c r="C506" s="156" t="s">
        <v>318</v>
      </c>
      <c r="D506" s="131" t="s">
        <v>2666</v>
      </c>
    </row>
    <row r="507" spans="3:4">
      <c r="C507" s="156" t="s">
        <v>319</v>
      </c>
      <c r="D507" s="131" t="s">
        <v>2667</v>
      </c>
    </row>
    <row r="508" spans="3:4">
      <c r="C508" s="156" t="s">
        <v>316</v>
      </c>
      <c r="D508" s="131" t="s">
        <v>2664</v>
      </c>
    </row>
    <row r="509" spans="3:4">
      <c r="C509" s="156" t="s">
        <v>317</v>
      </c>
      <c r="D509" s="131" t="s">
        <v>2665</v>
      </c>
    </row>
    <row r="510" spans="3:4">
      <c r="C510" s="156" t="s">
        <v>307</v>
      </c>
      <c r="D510" s="131" t="s">
        <v>2691</v>
      </c>
    </row>
    <row r="511" spans="3:4">
      <c r="C511" s="156" t="s">
        <v>3183</v>
      </c>
      <c r="D511" s="131" t="s">
        <v>3530</v>
      </c>
    </row>
    <row r="512" spans="3:4">
      <c r="C512" s="156" t="s">
        <v>308</v>
      </c>
      <c r="D512" s="131" t="s">
        <v>2692</v>
      </c>
    </row>
    <row r="513" spans="3:4">
      <c r="C513" s="156" t="s">
        <v>301</v>
      </c>
      <c r="D513" s="131" t="s">
        <v>2554</v>
      </c>
    </row>
    <row r="514" spans="3:4">
      <c r="C514" s="156" t="s">
        <v>302</v>
      </c>
      <c r="D514" s="131" t="s">
        <v>2555</v>
      </c>
    </row>
    <row r="515" spans="3:4">
      <c r="C515" s="156" t="s">
        <v>300</v>
      </c>
      <c r="D515" s="131" t="s">
        <v>2553</v>
      </c>
    </row>
    <row r="516" spans="3:4">
      <c r="C516" s="156" t="s">
        <v>299</v>
      </c>
      <c r="D516" s="131" t="s">
        <v>2552</v>
      </c>
    </row>
    <row r="517" spans="3:4">
      <c r="C517" s="156" t="s">
        <v>1141</v>
      </c>
      <c r="D517" s="131" t="s">
        <v>2897</v>
      </c>
    </row>
    <row r="518" spans="3:4">
      <c r="C518" s="156" t="s">
        <v>499</v>
      </c>
      <c r="D518" s="131" t="s">
        <v>2431</v>
      </c>
    </row>
    <row r="519" spans="3:4">
      <c r="C519" s="156" t="s">
        <v>498</v>
      </c>
      <c r="D519" s="131" t="s">
        <v>2430</v>
      </c>
    </row>
    <row r="520" spans="3:4">
      <c r="C520" s="156" t="s">
        <v>444</v>
      </c>
      <c r="D520" s="131" t="s">
        <v>2429</v>
      </c>
    </row>
    <row r="521" spans="3:4">
      <c r="C521" s="156" t="s">
        <v>443</v>
      </c>
      <c r="D521" s="131" t="s">
        <v>2428</v>
      </c>
    </row>
    <row r="522" spans="3:4">
      <c r="C522" s="156" t="s">
        <v>442</v>
      </c>
      <c r="D522" s="131" t="s">
        <v>2427</v>
      </c>
    </row>
    <row r="523" spans="3:4">
      <c r="C523" s="156" t="s">
        <v>497</v>
      </c>
      <c r="D523" s="131" t="s">
        <v>2426</v>
      </c>
    </row>
    <row r="524" spans="3:4">
      <c r="C524" s="156" t="s">
        <v>496</v>
      </c>
      <c r="D524" s="131" t="s">
        <v>2425</v>
      </c>
    </row>
    <row r="525" spans="3:4">
      <c r="C525" s="156" t="s">
        <v>638</v>
      </c>
      <c r="D525" s="131" t="s">
        <v>2412</v>
      </c>
    </row>
    <row r="526" spans="3:4">
      <c r="C526" s="156" t="s">
        <v>637</v>
      </c>
      <c r="D526" s="131" t="s">
        <v>2420</v>
      </c>
    </row>
    <row r="527" spans="3:4">
      <c r="C527" s="156" t="s">
        <v>636</v>
      </c>
      <c r="D527" s="131" t="s">
        <v>2419</v>
      </c>
    </row>
    <row r="528" spans="3:4">
      <c r="C528" s="156" t="s">
        <v>635</v>
      </c>
      <c r="D528" s="131" t="s">
        <v>2418</v>
      </c>
    </row>
    <row r="529" spans="3:4">
      <c r="C529" s="156" t="s">
        <v>634</v>
      </c>
      <c r="D529" s="131" t="s">
        <v>2417</v>
      </c>
    </row>
    <row r="530" spans="3:4">
      <c r="C530" s="156" t="s">
        <v>633</v>
      </c>
      <c r="D530" s="131" t="s">
        <v>2416</v>
      </c>
    </row>
    <row r="531" spans="3:4">
      <c r="C531" s="156" t="s">
        <v>632</v>
      </c>
      <c r="D531" s="131" t="s">
        <v>2415</v>
      </c>
    </row>
    <row r="532" spans="3:4">
      <c r="C532" s="156" t="s">
        <v>631</v>
      </c>
      <c r="D532" s="131" t="s">
        <v>2414</v>
      </c>
    </row>
    <row r="533" spans="3:4">
      <c r="C533" s="156" t="s">
        <v>630</v>
      </c>
      <c r="D533" s="131" t="s">
        <v>2413</v>
      </c>
    </row>
    <row r="534" spans="3:4">
      <c r="C534" s="156" t="s">
        <v>629</v>
      </c>
      <c r="D534" s="131" t="s">
        <v>2411</v>
      </c>
    </row>
    <row r="535" spans="3:4">
      <c r="C535" s="156" t="s">
        <v>700</v>
      </c>
      <c r="D535" s="131">
        <v>0</v>
      </c>
    </row>
    <row r="536" spans="3:4">
      <c r="C536" s="156" t="s">
        <v>703</v>
      </c>
      <c r="D536" s="131" t="s">
        <v>2424</v>
      </c>
    </row>
    <row r="537" spans="3:4">
      <c r="C537" s="156" t="s">
        <v>701</v>
      </c>
      <c r="D537" s="131" t="s">
        <v>2423</v>
      </c>
    </row>
    <row r="538" spans="3:4">
      <c r="C538" s="156" t="s">
        <v>704</v>
      </c>
      <c r="D538" s="131" t="s">
        <v>2422</v>
      </c>
    </row>
    <row r="539" spans="3:4">
      <c r="C539" s="156" t="s">
        <v>702</v>
      </c>
      <c r="D539" s="131" t="s">
        <v>2421</v>
      </c>
    </row>
    <row r="540" spans="3:4">
      <c r="C540" s="156" t="s">
        <v>3184</v>
      </c>
      <c r="D540" s="131" t="s">
        <v>3531</v>
      </c>
    </row>
    <row r="541" spans="3:4">
      <c r="C541" s="156" t="s">
        <v>3185</v>
      </c>
      <c r="D541" s="131" t="s">
        <v>3532</v>
      </c>
    </row>
    <row r="542" spans="3:4">
      <c r="C542" s="156" t="s">
        <v>1118</v>
      </c>
      <c r="D542" s="131" t="s">
        <v>4969</v>
      </c>
    </row>
    <row r="543" spans="3:4">
      <c r="C543" s="156" t="s">
        <v>1117</v>
      </c>
      <c r="D543" s="131" t="s">
        <v>4970</v>
      </c>
    </row>
    <row r="544" spans="3:4">
      <c r="C544" s="156" t="s">
        <v>1394</v>
      </c>
      <c r="D544" s="131" t="s">
        <v>4915</v>
      </c>
    </row>
    <row r="545" spans="3:4">
      <c r="C545" s="156" t="s">
        <v>901</v>
      </c>
      <c r="D545" s="131" t="s">
        <v>2410</v>
      </c>
    </row>
    <row r="546" spans="3:4">
      <c r="C546" s="156" t="s">
        <v>3186</v>
      </c>
      <c r="D546" s="131" t="s">
        <v>3533</v>
      </c>
    </row>
    <row r="547" spans="3:4">
      <c r="C547" s="156" t="s">
        <v>902</v>
      </c>
      <c r="D547" s="131" t="s">
        <v>2409</v>
      </c>
    </row>
    <row r="548" spans="3:4">
      <c r="C548" s="156" t="s">
        <v>1387</v>
      </c>
      <c r="D548" s="131" t="s">
        <v>3053</v>
      </c>
    </row>
    <row r="549" spans="3:4">
      <c r="C549" s="156" t="s">
        <v>1388</v>
      </c>
      <c r="D549" s="131" t="s">
        <v>3055</v>
      </c>
    </row>
    <row r="550" spans="3:4">
      <c r="C550" s="156" t="s">
        <v>1934</v>
      </c>
      <c r="D550" s="131" t="s">
        <v>3102</v>
      </c>
    </row>
    <row r="551" spans="3:4">
      <c r="C551" s="156" t="s">
        <v>965</v>
      </c>
      <c r="D551" s="131" t="s">
        <v>2408</v>
      </c>
    </row>
    <row r="552" spans="3:4">
      <c r="C552" s="156" t="s">
        <v>1390</v>
      </c>
      <c r="D552" s="131" t="s">
        <v>3054</v>
      </c>
    </row>
    <row r="553" spans="3:4">
      <c r="C553" s="156" t="s">
        <v>964</v>
      </c>
      <c r="D553" s="131" t="s">
        <v>2407</v>
      </c>
    </row>
    <row r="554" spans="3:4">
      <c r="C554" s="156" t="s">
        <v>966</v>
      </c>
      <c r="D554" s="131" t="s">
        <v>2406</v>
      </c>
    </row>
    <row r="555" spans="3:4">
      <c r="C555" s="156" t="s">
        <v>941</v>
      </c>
      <c r="D555" s="131" t="s">
        <v>2770</v>
      </c>
    </row>
    <row r="556" spans="3:4">
      <c r="C556" s="156" t="s">
        <v>944</v>
      </c>
      <c r="D556" s="131" t="s">
        <v>2405</v>
      </c>
    </row>
    <row r="557" spans="3:4">
      <c r="C557" s="156" t="s">
        <v>943</v>
      </c>
      <c r="D557" s="131" t="s">
        <v>2404</v>
      </c>
    </row>
    <row r="558" spans="3:4">
      <c r="C558" s="156" t="s">
        <v>942</v>
      </c>
      <c r="D558" s="131" t="s">
        <v>2403</v>
      </c>
    </row>
    <row r="559" spans="3:4">
      <c r="C559" s="156" t="s">
        <v>1392</v>
      </c>
      <c r="D559" s="131" t="s">
        <v>4625</v>
      </c>
    </row>
    <row r="560" spans="3:4">
      <c r="C560" s="156" t="s">
        <v>937</v>
      </c>
      <c r="D560" s="131" t="s">
        <v>2936</v>
      </c>
    </row>
    <row r="561" spans="3:4">
      <c r="C561" s="156" t="s">
        <v>939</v>
      </c>
      <c r="D561" s="131" t="s">
        <v>4626</v>
      </c>
    </row>
    <row r="562" spans="3:4">
      <c r="C562" s="156" t="s">
        <v>1393</v>
      </c>
      <c r="D562" s="131" t="s">
        <v>4627</v>
      </c>
    </row>
    <row r="563" spans="3:4">
      <c r="C563" s="156" t="s">
        <v>938</v>
      </c>
      <c r="D563" s="131" t="s">
        <v>2402</v>
      </c>
    </row>
    <row r="564" spans="3:4">
      <c r="C564" s="156" t="s">
        <v>936</v>
      </c>
      <c r="D564" s="131" t="s">
        <v>2401</v>
      </c>
    </row>
    <row r="565" spans="3:4">
      <c r="C565" s="156" t="s">
        <v>940</v>
      </c>
      <c r="D565" s="131" t="s">
        <v>2400</v>
      </c>
    </row>
    <row r="566" spans="3:4">
      <c r="C566" s="156" t="s">
        <v>1119</v>
      </c>
      <c r="D566" s="131" t="s">
        <v>4971</v>
      </c>
    </row>
    <row r="567" spans="3:4">
      <c r="C567" s="156" t="s">
        <v>3187</v>
      </c>
      <c r="D567" s="131" t="s">
        <v>3534</v>
      </c>
    </row>
    <row r="568" spans="3:4">
      <c r="C568" s="156" t="s">
        <v>3188</v>
      </c>
      <c r="D568" s="131" t="s">
        <v>3535</v>
      </c>
    </row>
    <row r="569" spans="3:4">
      <c r="C569" s="156" t="s">
        <v>3189</v>
      </c>
      <c r="D569" s="131" t="s">
        <v>3536</v>
      </c>
    </row>
    <row r="570" spans="3:4">
      <c r="C570" s="156" t="s">
        <v>3190</v>
      </c>
      <c r="D570" s="131" t="s">
        <v>3537</v>
      </c>
    </row>
    <row r="571" spans="3:4">
      <c r="C571" s="156" t="s">
        <v>3191</v>
      </c>
      <c r="D571" s="131" t="s">
        <v>3538</v>
      </c>
    </row>
    <row r="572" spans="3:4">
      <c r="C572" s="156" t="s">
        <v>3192</v>
      </c>
      <c r="D572" s="131" t="s">
        <v>3539</v>
      </c>
    </row>
    <row r="573" spans="3:4">
      <c r="C573" s="156" t="s">
        <v>3193</v>
      </c>
      <c r="D573" s="131" t="s">
        <v>3540</v>
      </c>
    </row>
    <row r="574" spans="3:4">
      <c r="C574" s="156" t="s">
        <v>887</v>
      </c>
      <c r="D574" s="131" t="s">
        <v>2399</v>
      </c>
    </row>
    <row r="575" spans="3:4">
      <c r="C575" s="156" t="s">
        <v>3194</v>
      </c>
      <c r="D575" s="131" t="s">
        <v>3541</v>
      </c>
    </row>
    <row r="576" spans="3:4">
      <c r="C576" s="156" t="s">
        <v>3195</v>
      </c>
      <c r="D576" s="131" t="s">
        <v>3542</v>
      </c>
    </row>
    <row r="577" spans="3:4">
      <c r="C577" s="156" t="s">
        <v>3196</v>
      </c>
      <c r="D577" s="131" t="s">
        <v>3543</v>
      </c>
    </row>
    <row r="578" spans="3:4">
      <c r="C578" s="156" t="s">
        <v>886</v>
      </c>
      <c r="D578" s="131" t="s">
        <v>2398</v>
      </c>
    </row>
    <row r="579" spans="3:4">
      <c r="C579" s="156" t="s">
        <v>3197</v>
      </c>
      <c r="D579" s="131" t="s">
        <v>3544</v>
      </c>
    </row>
    <row r="580" spans="3:4">
      <c r="C580" s="156" t="s">
        <v>3198</v>
      </c>
      <c r="D580" s="131" t="s">
        <v>3545</v>
      </c>
    </row>
    <row r="581" spans="3:4">
      <c r="C581" s="156" t="s">
        <v>3199</v>
      </c>
      <c r="D581" s="131" t="s">
        <v>3546</v>
      </c>
    </row>
    <row r="582" spans="3:4">
      <c r="C582" s="156" t="s">
        <v>922</v>
      </c>
      <c r="D582" s="131" t="s">
        <v>2935</v>
      </c>
    </row>
    <row r="583" spans="3:4">
      <c r="C583" s="156" t="s">
        <v>918</v>
      </c>
      <c r="D583" s="131" t="s">
        <v>2934</v>
      </c>
    </row>
    <row r="584" spans="3:4">
      <c r="C584" s="156" t="s">
        <v>1371</v>
      </c>
      <c r="D584" s="131" t="s">
        <v>3068</v>
      </c>
    </row>
    <row r="585" spans="3:4">
      <c r="C585" s="156" t="s">
        <v>1875</v>
      </c>
      <c r="D585" s="131" t="s">
        <v>3153</v>
      </c>
    </row>
    <row r="586" spans="3:4">
      <c r="C586" s="156" t="s">
        <v>1929</v>
      </c>
      <c r="D586" s="131" t="s">
        <v>3097</v>
      </c>
    </row>
    <row r="587" spans="3:4">
      <c r="C587" s="156" t="s">
        <v>925</v>
      </c>
      <c r="D587" s="131" t="s">
        <v>4628</v>
      </c>
    </row>
    <row r="588" spans="3:4">
      <c r="C588" s="156" t="s">
        <v>1373</v>
      </c>
      <c r="D588" s="131" t="s">
        <v>3067</v>
      </c>
    </row>
    <row r="589" spans="3:4">
      <c r="C589" s="156" t="s">
        <v>924</v>
      </c>
      <c r="D589" s="131" t="s">
        <v>2964</v>
      </c>
    </row>
    <row r="590" spans="3:4">
      <c r="C590" s="156" t="s">
        <v>920</v>
      </c>
      <c r="D590" s="131" t="s">
        <v>2397</v>
      </c>
    </row>
    <row r="591" spans="3:4">
      <c r="C591" s="156" t="s">
        <v>923</v>
      </c>
      <c r="D591" s="131" t="s">
        <v>2396</v>
      </c>
    </row>
    <row r="592" spans="3:4">
      <c r="C592" s="156" t="s">
        <v>919</v>
      </c>
      <c r="D592" s="131" t="s">
        <v>2395</v>
      </c>
    </row>
    <row r="593" spans="3:4">
      <c r="C593" s="156" t="s">
        <v>921</v>
      </c>
      <c r="D593" s="131" t="s">
        <v>2394</v>
      </c>
    </row>
    <row r="594" spans="3:4">
      <c r="C594" s="156" t="s">
        <v>898</v>
      </c>
      <c r="D594" s="131" t="s">
        <v>2773</v>
      </c>
    </row>
    <row r="595" spans="3:4">
      <c r="C595" s="156" t="s">
        <v>1935</v>
      </c>
      <c r="D595" s="131" t="s">
        <v>3107</v>
      </c>
    </row>
    <row r="596" spans="3:4">
      <c r="C596" s="156" t="s">
        <v>897</v>
      </c>
      <c r="D596" s="131" t="s">
        <v>2393</v>
      </c>
    </row>
    <row r="597" spans="3:4">
      <c r="C597" s="156" t="s">
        <v>3200</v>
      </c>
      <c r="D597" s="131" t="s">
        <v>3547</v>
      </c>
    </row>
    <row r="598" spans="3:4">
      <c r="C598" s="156" t="s">
        <v>896</v>
      </c>
      <c r="D598" s="131" t="s">
        <v>2392</v>
      </c>
    </row>
    <row r="599" spans="3:4">
      <c r="C599" s="156" t="s">
        <v>1227</v>
      </c>
      <c r="D599" s="131" t="s">
        <v>2803</v>
      </c>
    </row>
    <row r="600" spans="3:4">
      <c r="C600" s="156" t="s">
        <v>1226</v>
      </c>
      <c r="D600" s="131" t="s">
        <v>2801</v>
      </c>
    </row>
    <row r="601" spans="3:4">
      <c r="C601" s="156" t="s">
        <v>1225</v>
      </c>
      <c r="D601" s="131" t="s">
        <v>2802</v>
      </c>
    </row>
    <row r="602" spans="3:4">
      <c r="C602" s="156" t="s">
        <v>1357</v>
      </c>
      <c r="D602" s="131" t="s">
        <v>3049</v>
      </c>
    </row>
    <row r="603" spans="3:4">
      <c r="C603" s="156" t="s">
        <v>1358</v>
      </c>
      <c r="D603" s="131" t="s">
        <v>3048</v>
      </c>
    </row>
    <row r="604" spans="3:4">
      <c r="C604" s="156" t="s">
        <v>893</v>
      </c>
      <c r="D604" s="131" t="s">
        <v>2387</v>
      </c>
    </row>
    <row r="605" spans="3:4">
      <c r="C605" s="156" t="s">
        <v>894</v>
      </c>
      <c r="D605" s="131" t="s">
        <v>2386</v>
      </c>
    </row>
    <row r="606" spans="3:4">
      <c r="C606" s="156" t="s">
        <v>1359</v>
      </c>
      <c r="D606" s="131" t="s">
        <v>3047</v>
      </c>
    </row>
    <row r="607" spans="3:4">
      <c r="C607" s="156" t="s">
        <v>3201</v>
      </c>
      <c r="D607" s="131" t="s">
        <v>3548</v>
      </c>
    </row>
    <row r="608" spans="3:4">
      <c r="C608" s="156" t="s">
        <v>895</v>
      </c>
      <c r="D608" s="131" t="s">
        <v>2385</v>
      </c>
    </row>
    <row r="609" spans="3:4">
      <c r="C609" s="156" t="s">
        <v>891</v>
      </c>
      <c r="D609" s="131" t="s">
        <v>2384</v>
      </c>
    </row>
    <row r="610" spans="3:4">
      <c r="C610" s="156" t="s">
        <v>892</v>
      </c>
      <c r="D610" s="131" t="s">
        <v>2383</v>
      </c>
    </row>
    <row r="611" spans="3:4">
      <c r="C611" s="156" t="s">
        <v>888</v>
      </c>
      <c r="D611" s="131" t="s">
        <v>2382</v>
      </c>
    </row>
    <row r="612" spans="3:4">
      <c r="C612" s="156" t="s">
        <v>889</v>
      </c>
      <c r="D612" s="131" t="s">
        <v>2381</v>
      </c>
    </row>
    <row r="613" spans="3:4">
      <c r="C613" s="156" t="s">
        <v>3202</v>
      </c>
      <c r="D613" s="131" t="s">
        <v>3549</v>
      </c>
    </row>
    <row r="614" spans="3:4">
      <c r="C614" s="156" t="s">
        <v>890</v>
      </c>
      <c r="D614" s="131" t="s">
        <v>2380</v>
      </c>
    </row>
    <row r="615" spans="3:4">
      <c r="C615" s="156" t="s">
        <v>3203</v>
      </c>
      <c r="D615" s="131" t="s">
        <v>3550</v>
      </c>
    </row>
    <row r="616" spans="3:4">
      <c r="C616" s="156" t="s">
        <v>1376</v>
      </c>
      <c r="D616" s="131" t="s">
        <v>3066</v>
      </c>
    </row>
    <row r="617" spans="3:4">
      <c r="C617" s="156" t="s">
        <v>1378</v>
      </c>
      <c r="D617" s="131" t="s">
        <v>3065</v>
      </c>
    </row>
    <row r="618" spans="3:4">
      <c r="C618" s="156" t="s">
        <v>1928</v>
      </c>
      <c r="D618" s="131" t="s">
        <v>3098</v>
      </c>
    </row>
    <row r="619" spans="3:4">
      <c r="C619" s="156" t="s">
        <v>933</v>
      </c>
      <c r="D619" s="131" t="s">
        <v>4629</v>
      </c>
    </row>
    <row r="620" spans="3:4">
      <c r="C620" s="156" t="s">
        <v>1386</v>
      </c>
      <c r="D620" s="131" t="s">
        <v>3064</v>
      </c>
    </row>
    <row r="621" spans="3:4">
      <c r="C621" s="156" t="s">
        <v>934</v>
      </c>
      <c r="D621" s="131" t="s">
        <v>2379</v>
      </c>
    </row>
    <row r="622" spans="3:4">
      <c r="C622" s="156" t="s">
        <v>935</v>
      </c>
      <c r="D622" s="131" t="s">
        <v>4630</v>
      </c>
    </row>
    <row r="623" spans="3:4">
      <c r="C623" s="156" t="s">
        <v>1354</v>
      </c>
      <c r="D623" s="131" t="s">
        <v>3046</v>
      </c>
    </row>
    <row r="624" spans="3:4">
      <c r="C624" s="156" t="s">
        <v>1355</v>
      </c>
      <c r="D624" s="131" t="s">
        <v>3045</v>
      </c>
    </row>
    <row r="625" spans="3:4">
      <c r="C625" s="156" t="s">
        <v>899</v>
      </c>
      <c r="D625" s="131" t="s">
        <v>2378</v>
      </c>
    </row>
    <row r="626" spans="3:4">
      <c r="C626" s="156" t="s">
        <v>1356</v>
      </c>
      <c r="D626" s="131" t="s">
        <v>3044</v>
      </c>
    </row>
    <row r="627" spans="3:4">
      <c r="C627" s="156" t="s">
        <v>3204</v>
      </c>
      <c r="D627" s="131" t="s">
        <v>3551</v>
      </c>
    </row>
    <row r="628" spans="3:4">
      <c r="C628" s="156" t="s">
        <v>900</v>
      </c>
      <c r="D628" s="131" t="s">
        <v>2377</v>
      </c>
    </row>
    <row r="629" spans="3:4">
      <c r="C629" s="156" t="s">
        <v>917</v>
      </c>
      <c r="D629" s="131" t="s">
        <v>2376</v>
      </c>
    </row>
    <row r="630" spans="3:4">
      <c r="C630" s="156" t="s">
        <v>3205</v>
      </c>
      <c r="D630" s="131" t="s">
        <v>3552</v>
      </c>
    </row>
    <row r="631" spans="3:4">
      <c r="C631" s="156" t="s">
        <v>916</v>
      </c>
      <c r="D631" s="131" t="s">
        <v>2375</v>
      </c>
    </row>
    <row r="632" spans="3:4">
      <c r="C632" s="156" t="s">
        <v>907</v>
      </c>
      <c r="D632" s="131" t="s">
        <v>2368</v>
      </c>
    </row>
    <row r="633" spans="3:4">
      <c r="C633" s="156" t="s">
        <v>1375</v>
      </c>
      <c r="D633" s="131" t="s">
        <v>3069</v>
      </c>
    </row>
    <row r="634" spans="3:4">
      <c r="C634" s="156" t="s">
        <v>1377</v>
      </c>
      <c r="D634" s="131" t="s">
        <v>3070</v>
      </c>
    </row>
    <row r="635" spans="3:4">
      <c r="C635" s="156" t="s">
        <v>905</v>
      </c>
      <c r="D635" s="131" t="s">
        <v>2366</v>
      </c>
    </row>
    <row r="636" spans="3:4">
      <c r="C636" s="156" t="s">
        <v>915</v>
      </c>
      <c r="D636" s="131" t="s">
        <v>2374</v>
      </c>
    </row>
    <row r="637" spans="3:4">
      <c r="C637" s="156" t="s">
        <v>1379</v>
      </c>
      <c r="D637" s="131" t="s">
        <v>3059</v>
      </c>
    </row>
    <row r="638" spans="3:4">
      <c r="C638" s="156" t="s">
        <v>1380</v>
      </c>
      <c r="D638" s="131" t="s">
        <v>3061</v>
      </c>
    </row>
    <row r="639" spans="3:4">
      <c r="C639" s="156" t="s">
        <v>1927</v>
      </c>
      <c r="D639" s="131" t="s">
        <v>3099</v>
      </c>
    </row>
    <row r="640" spans="3:4">
      <c r="C640" s="156" t="s">
        <v>914</v>
      </c>
      <c r="D640" s="131" t="s">
        <v>2373</v>
      </c>
    </row>
    <row r="641" spans="3:4">
      <c r="C641" s="156" t="s">
        <v>1382</v>
      </c>
      <c r="D641" s="131" t="s">
        <v>3060</v>
      </c>
    </row>
    <row r="642" spans="3:4">
      <c r="C642" s="156" t="s">
        <v>913</v>
      </c>
      <c r="D642" s="131" t="s">
        <v>2372</v>
      </c>
    </row>
    <row r="643" spans="3:4">
      <c r="C643" s="156" t="s">
        <v>912</v>
      </c>
      <c r="D643" s="131" t="s">
        <v>2371</v>
      </c>
    </row>
    <row r="644" spans="3:4">
      <c r="C644" s="156" t="s">
        <v>911</v>
      </c>
      <c r="D644" s="131" t="s">
        <v>2370</v>
      </c>
    </row>
    <row r="645" spans="3:4">
      <c r="C645" s="156" t="s">
        <v>910</v>
      </c>
      <c r="D645" s="131" t="s">
        <v>2369</v>
      </c>
    </row>
    <row r="646" spans="3:4">
      <c r="C646" s="156" t="s">
        <v>1926</v>
      </c>
      <c r="D646" s="131" t="s">
        <v>3100</v>
      </c>
    </row>
    <row r="647" spans="3:4">
      <c r="C647" s="156" t="s">
        <v>909</v>
      </c>
      <c r="D647" s="131" t="s">
        <v>2365</v>
      </c>
    </row>
    <row r="648" spans="3:4">
      <c r="C648" s="156" t="s">
        <v>908</v>
      </c>
      <c r="D648" s="131" t="s">
        <v>2364</v>
      </c>
    </row>
    <row r="649" spans="3:4">
      <c r="C649" s="156" t="s">
        <v>904</v>
      </c>
      <c r="D649" s="131" t="s">
        <v>2363</v>
      </c>
    </row>
    <row r="650" spans="3:4">
      <c r="C650" s="156" t="s">
        <v>1384</v>
      </c>
      <c r="D650" s="131" t="s">
        <v>3035</v>
      </c>
    </row>
    <row r="651" spans="3:4">
      <c r="C651" s="156" t="s">
        <v>903</v>
      </c>
      <c r="D651" s="131" t="s">
        <v>2362</v>
      </c>
    </row>
    <row r="652" spans="3:4">
      <c r="C652" s="156" t="s">
        <v>906</v>
      </c>
      <c r="D652" s="131" t="s">
        <v>2367</v>
      </c>
    </row>
    <row r="653" spans="3:4">
      <c r="C653" s="156" t="s">
        <v>932</v>
      </c>
      <c r="D653" s="131" t="s">
        <v>2360</v>
      </c>
    </row>
    <row r="654" spans="3:4">
      <c r="C654" s="156" t="s">
        <v>930</v>
      </c>
      <c r="D654" s="131" t="s">
        <v>2359</v>
      </c>
    </row>
    <row r="655" spans="3:4">
      <c r="C655" s="156" t="s">
        <v>931</v>
      </c>
      <c r="D655" s="131" t="s">
        <v>2361</v>
      </c>
    </row>
    <row r="656" spans="3:4">
      <c r="C656" s="156" t="s">
        <v>1369</v>
      </c>
      <c r="D656" s="131" t="s">
        <v>3063</v>
      </c>
    </row>
    <row r="657" spans="3:4">
      <c r="C657" s="156" t="s">
        <v>926</v>
      </c>
      <c r="D657" s="131" t="s">
        <v>2356</v>
      </c>
    </row>
    <row r="658" spans="3:4">
      <c r="C658" s="156" t="s">
        <v>1925</v>
      </c>
      <c r="D658" s="131" t="s">
        <v>3101</v>
      </c>
    </row>
    <row r="659" spans="3:4">
      <c r="C659" s="156" t="s">
        <v>929</v>
      </c>
      <c r="D659" s="131" t="s">
        <v>2358</v>
      </c>
    </row>
    <row r="660" spans="3:4">
      <c r="C660" s="156" t="s">
        <v>1370</v>
      </c>
      <c r="D660" s="131" t="s">
        <v>3062</v>
      </c>
    </row>
    <row r="661" spans="3:4">
      <c r="C661" s="156" t="s">
        <v>928</v>
      </c>
      <c r="D661" s="131" t="s">
        <v>2355</v>
      </c>
    </row>
    <row r="662" spans="3:4">
      <c r="C662" s="156" t="s">
        <v>927</v>
      </c>
      <c r="D662" s="131" t="s">
        <v>2357</v>
      </c>
    </row>
    <row r="663" spans="3:4">
      <c r="C663" s="156" t="s">
        <v>1348</v>
      </c>
      <c r="D663" s="131" t="s">
        <v>3043</v>
      </c>
    </row>
    <row r="664" spans="3:4">
      <c r="C664" s="156" t="s">
        <v>1350</v>
      </c>
      <c r="D664" s="131" t="s">
        <v>3042</v>
      </c>
    </row>
    <row r="665" spans="3:4">
      <c r="C665" s="156" t="s">
        <v>1933</v>
      </c>
      <c r="D665" s="131" t="s">
        <v>3105</v>
      </c>
    </row>
    <row r="666" spans="3:4">
      <c r="C666" s="156" t="s">
        <v>968</v>
      </c>
      <c r="D666" s="131" t="s">
        <v>2391</v>
      </c>
    </row>
    <row r="667" spans="3:4">
      <c r="C667" s="156" t="s">
        <v>1352</v>
      </c>
      <c r="D667" s="131" t="s">
        <v>3041</v>
      </c>
    </row>
    <row r="668" spans="3:4">
      <c r="C668" s="156" t="s">
        <v>967</v>
      </c>
      <c r="D668" s="131" t="s">
        <v>2390</v>
      </c>
    </row>
    <row r="669" spans="3:4">
      <c r="C669" s="156" t="s">
        <v>970</v>
      </c>
      <c r="D669" s="131" t="s">
        <v>2389</v>
      </c>
    </row>
    <row r="670" spans="3:4">
      <c r="C670" s="156" t="s">
        <v>969</v>
      </c>
      <c r="D670" s="131" t="s">
        <v>2388</v>
      </c>
    </row>
    <row r="671" spans="3:4">
      <c r="C671" s="156" t="s">
        <v>949</v>
      </c>
      <c r="D671" s="131" t="s">
        <v>2347</v>
      </c>
    </row>
    <row r="672" spans="3:4">
      <c r="C672" s="156" t="s">
        <v>1362</v>
      </c>
      <c r="D672" s="131" t="s">
        <v>3052</v>
      </c>
    </row>
    <row r="673" spans="3:4">
      <c r="C673" s="156" t="s">
        <v>951</v>
      </c>
      <c r="D673" s="131" t="s">
        <v>2933</v>
      </c>
    </row>
    <row r="674" spans="3:4">
      <c r="C674" s="156" t="s">
        <v>946</v>
      </c>
      <c r="D674" s="131" t="s">
        <v>2345</v>
      </c>
    </row>
    <row r="675" spans="3:4">
      <c r="C675" s="156" t="s">
        <v>956</v>
      </c>
      <c r="D675" s="131" t="s">
        <v>2354</v>
      </c>
    </row>
    <row r="676" spans="3:4">
      <c r="C676" s="156" t="s">
        <v>957</v>
      </c>
      <c r="D676" s="131" t="s">
        <v>2353</v>
      </c>
    </row>
    <row r="677" spans="3:4">
      <c r="C677" s="156" t="s">
        <v>1364</v>
      </c>
      <c r="D677" s="131" t="s">
        <v>3058</v>
      </c>
    </row>
    <row r="678" spans="3:4">
      <c r="C678" s="156" t="s">
        <v>1365</v>
      </c>
      <c r="D678" s="131" t="s">
        <v>3057</v>
      </c>
    </row>
    <row r="679" spans="3:4">
      <c r="C679" s="156" t="s">
        <v>1932</v>
      </c>
      <c r="D679" s="131" t="s">
        <v>3103</v>
      </c>
    </row>
    <row r="680" spans="3:4">
      <c r="C680" s="156" t="s">
        <v>1366</v>
      </c>
      <c r="D680" s="131" t="s">
        <v>3056</v>
      </c>
    </row>
    <row r="681" spans="3:4">
      <c r="C681" s="156" t="s">
        <v>955</v>
      </c>
      <c r="D681" s="131" t="s">
        <v>2352</v>
      </c>
    </row>
    <row r="682" spans="3:4">
      <c r="C682" s="156" t="s">
        <v>953</v>
      </c>
      <c r="D682" s="131" t="s">
        <v>2351</v>
      </c>
    </row>
    <row r="683" spans="3:4">
      <c r="C683" s="156" t="s">
        <v>954</v>
      </c>
      <c r="D683" s="131" t="s">
        <v>2350</v>
      </c>
    </row>
    <row r="684" spans="3:4">
      <c r="C684" s="156" t="s">
        <v>952</v>
      </c>
      <c r="D684" s="131" t="s">
        <v>2349</v>
      </c>
    </row>
    <row r="685" spans="3:4">
      <c r="C685" s="156" t="s">
        <v>1931</v>
      </c>
      <c r="D685" s="131" t="s">
        <v>3104</v>
      </c>
    </row>
    <row r="686" spans="3:4">
      <c r="C686" s="156" t="s">
        <v>3206</v>
      </c>
      <c r="D686" s="131" t="s">
        <v>3553</v>
      </c>
    </row>
    <row r="687" spans="3:4">
      <c r="C687" s="156" t="s">
        <v>950</v>
      </c>
      <c r="D687" s="131" t="s">
        <v>2344</v>
      </c>
    </row>
    <row r="688" spans="3:4">
      <c r="C688" s="156" t="s">
        <v>947</v>
      </c>
      <c r="D688" s="131" t="s">
        <v>2348</v>
      </c>
    </row>
    <row r="689" spans="3:4">
      <c r="C689" s="156" t="s">
        <v>1367</v>
      </c>
      <c r="D689" s="131" t="s">
        <v>3036</v>
      </c>
    </row>
    <row r="690" spans="3:4">
      <c r="C690" s="156" t="s">
        <v>945</v>
      </c>
      <c r="D690" s="131" t="s">
        <v>2343</v>
      </c>
    </row>
    <row r="691" spans="3:4">
      <c r="C691" s="156" t="s">
        <v>948</v>
      </c>
      <c r="D691" s="131" t="s">
        <v>2346</v>
      </c>
    </row>
    <row r="692" spans="3:4">
      <c r="C692" s="156" t="s">
        <v>3207</v>
      </c>
      <c r="D692" s="131" t="s">
        <v>3554</v>
      </c>
    </row>
    <row r="693" spans="3:4">
      <c r="C693" s="156" t="s">
        <v>963</v>
      </c>
      <c r="D693" s="131" t="s">
        <v>2342</v>
      </c>
    </row>
    <row r="694" spans="3:4">
      <c r="C694" s="156" t="s">
        <v>3208</v>
      </c>
      <c r="D694" s="131" t="s">
        <v>3555</v>
      </c>
    </row>
    <row r="695" spans="3:4">
      <c r="C695" s="156" t="s">
        <v>1360</v>
      </c>
      <c r="D695" s="131" t="s">
        <v>3051</v>
      </c>
    </row>
    <row r="696" spans="3:4">
      <c r="C696" s="156" t="s">
        <v>959</v>
      </c>
      <c r="D696" s="131" t="s">
        <v>3038</v>
      </c>
    </row>
    <row r="697" spans="3:4">
      <c r="C697" s="156" t="s">
        <v>958</v>
      </c>
      <c r="D697" s="131" t="s">
        <v>2932</v>
      </c>
    </row>
    <row r="698" spans="3:4">
      <c r="C698" s="156" t="s">
        <v>1930</v>
      </c>
      <c r="D698" s="131" t="s">
        <v>3106</v>
      </c>
    </row>
    <row r="699" spans="3:4">
      <c r="C699" s="156" t="s">
        <v>962</v>
      </c>
      <c r="D699" s="131" t="s">
        <v>2341</v>
      </c>
    </row>
    <row r="700" spans="3:4">
      <c r="C700" s="156" t="s">
        <v>1361</v>
      </c>
      <c r="D700" s="131" t="s">
        <v>3050</v>
      </c>
    </row>
    <row r="701" spans="3:4">
      <c r="C701" s="156" t="s">
        <v>961</v>
      </c>
      <c r="D701" s="131" t="s">
        <v>2339</v>
      </c>
    </row>
    <row r="702" spans="3:4">
      <c r="C702" s="156" t="s">
        <v>960</v>
      </c>
      <c r="D702" s="131" t="s">
        <v>2340</v>
      </c>
    </row>
    <row r="703" spans="3:4">
      <c r="C703" s="156" t="s">
        <v>1116</v>
      </c>
      <c r="D703" s="131" t="s">
        <v>4972</v>
      </c>
    </row>
    <row r="704" spans="3:4">
      <c r="C704" s="156" t="s">
        <v>1115</v>
      </c>
      <c r="D704" s="131" t="s">
        <v>4973</v>
      </c>
    </row>
    <row r="705" spans="3:4">
      <c r="C705" s="156" t="s">
        <v>1049</v>
      </c>
      <c r="D705" s="131" t="s">
        <v>2485</v>
      </c>
    </row>
    <row r="706" spans="3:4">
      <c r="C706" s="156" t="s">
        <v>1057</v>
      </c>
      <c r="D706" s="131" t="s">
        <v>2484</v>
      </c>
    </row>
    <row r="707" spans="3:4">
      <c r="C707" s="156" t="s">
        <v>1056</v>
      </c>
      <c r="D707" s="131" t="s">
        <v>2483</v>
      </c>
    </row>
    <row r="708" spans="3:4">
      <c r="C708" s="156" t="s">
        <v>1055</v>
      </c>
      <c r="D708" s="131" t="s">
        <v>2482</v>
      </c>
    </row>
    <row r="709" spans="3:4">
      <c r="C709" s="156" t="s">
        <v>1054</v>
      </c>
      <c r="D709" s="131" t="s">
        <v>2481</v>
      </c>
    </row>
    <row r="710" spans="3:4">
      <c r="C710" s="156" t="s">
        <v>1048</v>
      </c>
      <c r="D710" s="131" t="s">
        <v>2480</v>
      </c>
    </row>
    <row r="711" spans="3:4">
      <c r="C711" s="156" t="s">
        <v>1047</v>
      </c>
      <c r="D711" s="131" t="s">
        <v>2479</v>
      </c>
    </row>
    <row r="712" spans="3:4">
      <c r="C712" s="156" t="s">
        <v>1053</v>
      </c>
      <c r="D712" s="131" t="s">
        <v>2478</v>
      </c>
    </row>
    <row r="713" spans="3:4">
      <c r="C713" s="156" t="s">
        <v>1046</v>
      </c>
      <c r="D713" s="131" t="s">
        <v>2477</v>
      </c>
    </row>
    <row r="714" spans="3:4">
      <c r="C714" s="156" t="s">
        <v>1172</v>
      </c>
      <c r="D714" s="131" t="s">
        <v>2899</v>
      </c>
    </row>
    <row r="715" spans="3:4">
      <c r="C715" s="156" t="s">
        <v>1109</v>
      </c>
      <c r="D715" s="131" t="s">
        <v>2898</v>
      </c>
    </row>
    <row r="716" spans="3:4">
      <c r="C716" s="156" t="s">
        <v>859</v>
      </c>
      <c r="D716" s="131" t="s">
        <v>2321</v>
      </c>
    </row>
    <row r="717" spans="3:4">
      <c r="C717" s="156" t="s">
        <v>858</v>
      </c>
      <c r="D717" s="131" t="s">
        <v>2930</v>
      </c>
    </row>
    <row r="718" spans="3:4">
      <c r="C718" s="156" t="s">
        <v>875</v>
      </c>
      <c r="D718" s="131" t="s">
        <v>2929</v>
      </c>
    </row>
    <row r="719" spans="3:4">
      <c r="C719" s="156" t="s">
        <v>857</v>
      </c>
      <c r="D719" s="131" t="s">
        <v>2320</v>
      </c>
    </row>
    <row r="720" spans="3:4">
      <c r="C720" s="156" t="s">
        <v>856</v>
      </c>
      <c r="D720" s="131" t="s">
        <v>2319</v>
      </c>
    </row>
    <row r="721" spans="3:4">
      <c r="C721" s="156" t="s">
        <v>855</v>
      </c>
      <c r="D721" s="131" t="s">
        <v>2318</v>
      </c>
    </row>
    <row r="722" spans="3:4">
      <c r="C722" s="156" t="s">
        <v>874</v>
      </c>
      <c r="D722" s="131" t="s">
        <v>2315</v>
      </c>
    </row>
    <row r="723" spans="3:4">
      <c r="C723" s="156" t="s">
        <v>854</v>
      </c>
      <c r="D723" s="131" t="s">
        <v>2313</v>
      </c>
    </row>
    <row r="724" spans="3:4">
      <c r="C724" s="156" t="s">
        <v>853</v>
      </c>
      <c r="D724" s="131" t="s">
        <v>2317</v>
      </c>
    </row>
    <row r="725" spans="3:4">
      <c r="C725" s="156" t="s">
        <v>1345</v>
      </c>
      <c r="D725" s="131" t="s">
        <v>4916</v>
      </c>
    </row>
    <row r="726" spans="3:4">
      <c r="C726" s="156" t="s">
        <v>1274</v>
      </c>
      <c r="D726" s="131" t="s">
        <v>4917</v>
      </c>
    </row>
    <row r="727" spans="3:4">
      <c r="C727" s="156" t="s">
        <v>852</v>
      </c>
      <c r="D727" s="131" t="s">
        <v>2316</v>
      </c>
    </row>
    <row r="728" spans="3:4">
      <c r="C728" s="156" t="s">
        <v>1398</v>
      </c>
      <c r="D728" s="131" t="s">
        <v>3072</v>
      </c>
    </row>
    <row r="729" spans="3:4">
      <c r="C729" s="156" t="s">
        <v>1344</v>
      </c>
      <c r="D729" s="131" t="s">
        <v>2885</v>
      </c>
    </row>
    <row r="730" spans="3:4">
      <c r="C730" s="156" t="s">
        <v>873</v>
      </c>
      <c r="D730" s="131" t="s">
        <v>2314</v>
      </c>
    </row>
    <row r="731" spans="3:4">
      <c r="C731" s="156" t="s">
        <v>1343</v>
      </c>
      <c r="D731" s="131" t="s">
        <v>2884</v>
      </c>
    </row>
    <row r="732" spans="3:4">
      <c r="C732" s="156" t="s">
        <v>1342</v>
      </c>
      <c r="D732" s="131" t="s">
        <v>2883</v>
      </c>
    </row>
    <row r="733" spans="3:4">
      <c r="C733" s="156" t="s">
        <v>1175</v>
      </c>
      <c r="D733" s="131" t="s">
        <v>2882</v>
      </c>
    </row>
    <row r="734" spans="3:4">
      <c r="C734" s="156" t="s">
        <v>1395</v>
      </c>
      <c r="D734" s="131" t="s">
        <v>2963</v>
      </c>
    </row>
    <row r="735" spans="3:4">
      <c r="C735" s="156" t="s">
        <v>1273</v>
      </c>
      <c r="D735" s="131" t="s">
        <v>2881</v>
      </c>
    </row>
    <row r="736" spans="3:4">
      <c r="C736" s="156" t="s">
        <v>1341</v>
      </c>
      <c r="D736" s="131" t="s">
        <v>2880</v>
      </c>
    </row>
    <row r="737" spans="3:4">
      <c r="C737" s="156" t="s">
        <v>1272</v>
      </c>
      <c r="D737" s="131" t="s">
        <v>2879</v>
      </c>
    </row>
    <row r="738" spans="3:4">
      <c r="C738" s="156" t="s">
        <v>1176</v>
      </c>
      <c r="D738" s="131" t="s">
        <v>2878</v>
      </c>
    </row>
    <row r="739" spans="3:4">
      <c r="C739" s="156" t="s">
        <v>872</v>
      </c>
      <c r="D739" s="131" t="s">
        <v>2308</v>
      </c>
    </row>
    <row r="740" spans="3:4">
      <c r="C740" s="156" t="s">
        <v>851</v>
      </c>
      <c r="D740" s="131" t="s">
        <v>2307</v>
      </c>
    </row>
    <row r="741" spans="3:4">
      <c r="C741" s="156" t="s">
        <v>850</v>
      </c>
      <c r="D741" s="131" t="s">
        <v>2312</v>
      </c>
    </row>
    <row r="742" spans="3:4">
      <c r="C742" s="156" t="s">
        <v>849</v>
      </c>
      <c r="D742" s="131" t="s">
        <v>2311</v>
      </c>
    </row>
    <row r="743" spans="3:4">
      <c r="C743" s="156" t="s">
        <v>848</v>
      </c>
      <c r="D743" s="131" t="s">
        <v>2305</v>
      </c>
    </row>
    <row r="744" spans="3:4">
      <c r="C744" s="156" t="s">
        <v>847</v>
      </c>
      <c r="D744" s="131" t="s">
        <v>2309</v>
      </c>
    </row>
    <row r="745" spans="3:4">
      <c r="C745" s="156" t="s">
        <v>846</v>
      </c>
      <c r="D745" s="131" t="s">
        <v>2310</v>
      </c>
    </row>
    <row r="746" spans="3:4">
      <c r="C746" s="156" t="s">
        <v>845</v>
      </c>
      <c r="D746" s="131" t="s">
        <v>2306</v>
      </c>
    </row>
    <row r="747" spans="3:4">
      <c r="C747" s="156" t="s">
        <v>337</v>
      </c>
      <c r="D747" s="131" t="s">
        <v>2558</v>
      </c>
    </row>
    <row r="748" spans="3:4">
      <c r="C748" s="156" t="s">
        <v>330</v>
      </c>
      <c r="D748" s="131" t="s">
        <v>2722</v>
      </c>
    </row>
    <row r="749" spans="3:4">
      <c r="C749" s="156" t="s">
        <v>332</v>
      </c>
      <c r="D749" s="131" t="s">
        <v>2724</v>
      </c>
    </row>
    <row r="750" spans="3:4">
      <c r="C750" s="156" t="s">
        <v>3221</v>
      </c>
      <c r="D750" s="131" t="s">
        <v>3564</v>
      </c>
    </row>
    <row r="751" spans="3:4">
      <c r="C751" s="156" t="s">
        <v>331</v>
      </c>
      <c r="D751" s="131" t="s">
        <v>2723</v>
      </c>
    </row>
    <row r="752" spans="3:4">
      <c r="C752" s="156" t="s">
        <v>322</v>
      </c>
      <c r="D752" s="131" t="s">
        <v>2528</v>
      </c>
    </row>
    <row r="753" spans="3:4">
      <c r="C753" s="156" t="s">
        <v>3222</v>
      </c>
      <c r="D753" s="131" t="s">
        <v>3565</v>
      </c>
    </row>
    <row r="754" spans="3:4">
      <c r="C754" s="156" t="s">
        <v>324</v>
      </c>
      <c r="D754" s="131" t="s">
        <v>2529</v>
      </c>
    </row>
    <row r="755" spans="3:4">
      <c r="C755" s="156" t="s">
        <v>323</v>
      </c>
      <c r="D755" s="131" t="s">
        <v>2530</v>
      </c>
    </row>
    <row r="756" spans="3:4">
      <c r="C756" s="156" t="s">
        <v>314</v>
      </c>
      <c r="D756" s="131" t="s">
        <v>2662</v>
      </c>
    </row>
    <row r="757" spans="3:4">
      <c r="C757" s="156" t="s">
        <v>315</v>
      </c>
      <c r="D757" s="131" t="s">
        <v>2663</v>
      </c>
    </row>
    <row r="758" spans="3:4">
      <c r="C758" s="156" t="s">
        <v>312</v>
      </c>
      <c r="D758" s="131" t="s">
        <v>2660</v>
      </c>
    </row>
    <row r="759" spans="3:4">
      <c r="C759" s="156" t="s">
        <v>313</v>
      </c>
      <c r="D759" s="131" t="s">
        <v>2661</v>
      </c>
    </row>
    <row r="760" spans="3:4">
      <c r="C760" s="156" t="s">
        <v>305</v>
      </c>
      <c r="D760" s="131" t="s">
        <v>2689</v>
      </c>
    </row>
    <row r="761" spans="3:4">
      <c r="C761" s="156" t="s">
        <v>3223</v>
      </c>
      <c r="D761" s="131" t="s">
        <v>3566</v>
      </c>
    </row>
    <row r="762" spans="3:4">
      <c r="C762" s="156" t="s">
        <v>306</v>
      </c>
      <c r="D762" s="131" t="s">
        <v>2690</v>
      </c>
    </row>
    <row r="763" spans="3:4">
      <c r="C763" s="156" t="s">
        <v>297</v>
      </c>
      <c r="D763" s="131" t="s">
        <v>2550</v>
      </c>
    </row>
    <row r="764" spans="3:4">
      <c r="C764" s="156" t="s">
        <v>298</v>
      </c>
      <c r="D764" s="131" t="s">
        <v>2551</v>
      </c>
    </row>
    <row r="765" spans="3:4">
      <c r="C765" s="156" t="s">
        <v>296</v>
      </c>
      <c r="D765" s="131" t="s">
        <v>2549</v>
      </c>
    </row>
    <row r="766" spans="3:4">
      <c r="C766" s="156" t="s">
        <v>295</v>
      </c>
      <c r="D766" s="131" t="s">
        <v>2548</v>
      </c>
    </row>
    <row r="767" spans="3:4">
      <c r="C767" s="156" t="s">
        <v>1143</v>
      </c>
      <c r="D767" s="131" t="s">
        <v>2962</v>
      </c>
    </row>
    <row r="768" spans="3:4">
      <c r="C768" s="156" t="s">
        <v>1144</v>
      </c>
      <c r="D768" s="131" t="s">
        <v>2961</v>
      </c>
    </row>
    <row r="769" spans="3:4">
      <c r="C769" s="156" t="s">
        <v>1148</v>
      </c>
      <c r="D769" s="131" t="s">
        <v>2896</v>
      </c>
    </row>
    <row r="770" spans="3:4">
      <c r="C770" s="156" t="s">
        <v>1147</v>
      </c>
      <c r="D770" s="131" t="s">
        <v>2895</v>
      </c>
    </row>
    <row r="771" spans="3:4">
      <c r="C771" s="156" t="s">
        <v>1149</v>
      </c>
      <c r="D771" s="131" t="s">
        <v>2894</v>
      </c>
    </row>
    <row r="772" spans="3:4">
      <c r="C772" s="156" t="s">
        <v>1146</v>
      </c>
      <c r="D772" s="131" t="s">
        <v>2893</v>
      </c>
    </row>
    <row r="773" spans="3:4">
      <c r="C773" s="156" t="s">
        <v>3224</v>
      </c>
      <c r="D773" s="131" t="s">
        <v>3567</v>
      </c>
    </row>
    <row r="774" spans="3:4">
      <c r="C774" s="156" t="s">
        <v>1142</v>
      </c>
      <c r="D774" s="131" t="s">
        <v>2960</v>
      </c>
    </row>
    <row r="775" spans="3:4">
      <c r="C775" s="156" t="s">
        <v>1145</v>
      </c>
      <c r="D775" s="131" t="s">
        <v>2959</v>
      </c>
    </row>
    <row r="776" spans="3:4">
      <c r="C776" s="156" t="s">
        <v>291</v>
      </c>
      <c r="D776" s="131" t="s">
        <v>2623</v>
      </c>
    </row>
    <row r="777" spans="3:4">
      <c r="C777" s="156" t="s">
        <v>292</v>
      </c>
      <c r="D777" s="131" t="s">
        <v>2622</v>
      </c>
    </row>
    <row r="778" spans="3:4">
      <c r="C778" s="156" t="s">
        <v>3225</v>
      </c>
      <c r="D778" s="131" t="s">
        <v>3568</v>
      </c>
    </row>
    <row r="779" spans="3:4">
      <c r="C779" s="156" t="s">
        <v>3226</v>
      </c>
      <c r="D779" s="131" t="s">
        <v>3569</v>
      </c>
    </row>
    <row r="780" spans="3:4">
      <c r="C780" s="156" t="s">
        <v>441</v>
      </c>
      <c r="D780" s="131" t="s">
        <v>2928</v>
      </c>
    </row>
    <row r="781" spans="3:4">
      <c r="C781" s="156" t="s">
        <v>3227</v>
      </c>
      <c r="D781" s="131" t="s">
        <v>3570</v>
      </c>
    </row>
    <row r="782" spans="3:4">
      <c r="C782" s="156" t="s">
        <v>3228</v>
      </c>
      <c r="D782" s="131" t="s">
        <v>3571</v>
      </c>
    </row>
    <row r="783" spans="3:4">
      <c r="C783" s="156" t="s">
        <v>3229</v>
      </c>
      <c r="D783" s="131" t="s">
        <v>3572</v>
      </c>
    </row>
    <row r="784" spans="3:4">
      <c r="C784" s="156" t="s">
        <v>3230</v>
      </c>
      <c r="D784" s="131" t="s">
        <v>3573</v>
      </c>
    </row>
    <row r="785" spans="3:4">
      <c r="C785" s="156" t="s">
        <v>3231</v>
      </c>
      <c r="D785" s="131" t="s">
        <v>3574</v>
      </c>
    </row>
    <row r="786" spans="3:4">
      <c r="C786" s="156" t="s">
        <v>495</v>
      </c>
      <c r="D786" s="131" t="s">
        <v>2304</v>
      </c>
    </row>
    <row r="787" spans="3:4">
      <c r="C787" s="156" t="s">
        <v>494</v>
      </c>
      <c r="D787" s="131" t="s">
        <v>2303</v>
      </c>
    </row>
    <row r="788" spans="3:4">
      <c r="C788" s="156" t="s">
        <v>493</v>
      </c>
      <c r="D788" s="131" t="s">
        <v>2302</v>
      </c>
    </row>
    <row r="789" spans="3:4">
      <c r="C789" s="156" t="s">
        <v>492</v>
      </c>
      <c r="D789" s="131" t="s">
        <v>2301</v>
      </c>
    </row>
    <row r="790" spans="3:4">
      <c r="C790" s="156" t="s">
        <v>287</v>
      </c>
      <c r="D790" s="131" t="s">
        <v>2581</v>
      </c>
    </row>
    <row r="791" spans="3:4">
      <c r="C791" s="156" t="s">
        <v>286</v>
      </c>
      <c r="D791" s="131" t="s">
        <v>2580</v>
      </c>
    </row>
    <row r="792" spans="3:4">
      <c r="C792" s="156" t="s">
        <v>288</v>
      </c>
      <c r="D792" s="131" t="s">
        <v>2582</v>
      </c>
    </row>
    <row r="793" spans="3:4">
      <c r="C793" s="156" t="s">
        <v>548</v>
      </c>
      <c r="D793" s="131" t="s">
        <v>2296</v>
      </c>
    </row>
    <row r="794" spans="3:4">
      <c r="C794" s="156" t="s">
        <v>440</v>
      </c>
      <c r="D794" s="131" t="s">
        <v>2300</v>
      </c>
    </row>
    <row r="795" spans="3:4">
      <c r="C795" s="156" t="s">
        <v>439</v>
      </c>
      <c r="D795" s="131" t="s">
        <v>2299</v>
      </c>
    </row>
    <row r="796" spans="3:4">
      <c r="C796" s="156" t="s">
        <v>438</v>
      </c>
      <c r="D796" s="131" t="s">
        <v>2298</v>
      </c>
    </row>
    <row r="797" spans="3:4">
      <c r="C797" s="156" t="s">
        <v>547</v>
      </c>
      <c r="D797" s="131" t="s">
        <v>2336</v>
      </c>
    </row>
    <row r="798" spans="3:4">
      <c r="C798" s="156" t="s">
        <v>3232</v>
      </c>
      <c r="D798" s="131" t="s">
        <v>3575</v>
      </c>
    </row>
    <row r="799" spans="3:4">
      <c r="C799" s="156" t="s">
        <v>437</v>
      </c>
      <c r="D799" s="131" t="s">
        <v>2297</v>
      </c>
    </row>
    <row r="800" spans="3:4">
      <c r="C800" s="156" t="s">
        <v>436</v>
      </c>
      <c r="D800" s="131" t="s">
        <v>2927</v>
      </c>
    </row>
    <row r="801" spans="3:4">
      <c r="C801" s="156" t="s">
        <v>546</v>
      </c>
      <c r="D801" s="131" t="s">
        <v>2295</v>
      </c>
    </row>
    <row r="802" spans="3:4">
      <c r="C802" s="156" t="s">
        <v>404</v>
      </c>
      <c r="D802" s="131" t="s">
        <v>2293</v>
      </c>
    </row>
    <row r="803" spans="3:4">
      <c r="C803" s="156" t="s">
        <v>402</v>
      </c>
      <c r="D803" s="131" t="s">
        <v>2291</v>
      </c>
    </row>
    <row r="804" spans="3:4">
      <c r="C804" s="156" t="s">
        <v>406</v>
      </c>
      <c r="D804" s="131" t="s">
        <v>2294</v>
      </c>
    </row>
    <row r="805" spans="3:4">
      <c r="C805" s="156" t="s">
        <v>405</v>
      </c>
      <c r="D805" s="131" t="s">
        <v>2292</v>
      </c>
    </row>
    <row r="806" spans="3:4">
      <c r="C806" s="156" t="s">
        <v>403</v>
      </c>
      <c r="D806" s="131" t="s">
        <v>2290</v>
      </c>
    </row>
    <row r="807" spans="3:4">
      <c r="C807" s="156" t="s">
        <v>415</v>
      </c>
      <c r="D807" s="131" t="s">
        <v>2335</v>
      </c>
    </row>
    <row r="808" spans="3:4">
      <c r="C808" s="156" t="s">
        <v>3233</v>
      </c>
      <c r="D808" s="131" t="s">
        <v>3576</v>
      </c>
    </row>
    <row r="809" spans="3:4">
      <c r="C809" s="156" t="s">
        <v>418</v>
      </c>
      <c r="D809" s="131" t="s">
        <v>2287</v>
      </c>
    </row>
    <row r="810" spans="3:4">
      <c r="C810" s="156" t="s">
        <v>416</v>
      </c>
      <c r="D810" s="131" t="s">
        <v>2284</v>
      </c>
    </row>
    <row r="811" spans="3:4">
      <c r="C811" s="156" t="s">
        <v>420</v>
      </c>
      <c r="D811" s="131" t="s">
        <v>2286</v>
      </c>
    </row>
    <row r="812" spans="3:4">
      <c r="C812" s="156" t="s">
        <v>419</v>
      </c>
      <c r="D812" s="131" t="s">
        <v>2288</v>
      </c>
    </row>
    <row r="813" spans="3:4">
      <c r="C813" s="156" t="s">
        <v>417</v>
      </c>
      <c r="D813" s="131" t="s">
        <v>2285</v>
      </c>
    </row>
    <row r="814" spans="3:4">
      <c r="C814" s="156" t="s">
        <v>421</v>
      </c>
      <c r="D814" s="131" t="s">
        <v>2289</v>
      </c>
    </row>
    <row r="815" spans="3:4">
      <c r="C815" s="156" t="s">
        <v>705</v>
      </c>
      <c r="D815" s="131" t="s">
        <v>2283</v>
      </c>
    </row>
    <row r="816" spans="3:4">
      <c r="C816" s="156" t="s">
        <v>545</v>
      </c>
      <c r="D816" s="131" t="s">
        <v>2282</v>
      </c>
    </row>
    <row r="817" spans="3:4">
      <c r="C817" s="156" t="s">
        <v>1399</v>
      </c>
      <c r="D817" s="131" t="s">
        <v>3034</v>
      </c>
    </row>
    <row r="818" spans="3:4">
      <c r="C818" s="156" t="s">
        <v>491</v>
      </c>
      <c r="D818" s="131" t="s">
        <v>2281</v>
      </c>
    </row>
    <row r="819" spans="3:4">
      <c r="C819" s="156" t="s">
        <v>490</v>
      </c>
      <c r="D819" s="131" t="s">
        <v>2280</v>
      </c>
    </row>
    <row r="820" spans="3:4">
      <c r="C820" s="156" t="s">
        <v>489</v>
      </c>
      <c r="D820" s="131" t="s">
        <v>2279</v>
      </c>
    </row>
    <row r="821" spans="3:4">
      <c r="C821" s="156" t="s">
        <v>1863</v>
      </c>
      <c r="D821" s="131" t="s">
        <v>3033</v>
      </c>
    </row>
    <row r="822" spans="3:4">
      <c r="C822" s="156" t="s">
        <v>488</v>
      </c>
      <c r="D822" s="131" t="s">
        <v>2278</v>
      </c>
    </row>
    <row r="823" spans="3:4">
      <c r="C823" s="156" t="s">
        <v>544</v>
      </c>
      <c r="D823" s="131" t="s">
        <v>2246</v>
      </c>
    </row>
    <row r="824" spans="3:4">
      <c r="C824" s="156" t="s">
        <v>1256</v>
      </c>
      <c r="D824" s="131" t="s">
        <v>3073</v>
      </c>
    </row>
    <row r="825" spans="3:4">
      <c r="C825" s="156" t="s">
        <v>611</v>
      </c>
      <c r="D825" s="131" t="s">
        <v>2244</v>
      </c>
    </row>
    <row r="826" spans="3:4">
      <c r="C826" s="156" t="s">
        <v>610</v>
      </c>
      <c r="D826" s="131" t="s">
        <v>2243</v>
      </c>
    </row>
    <row r="827" spans="3:4">
      <c r="C827" s="156" t="s">
        <v>3234</v>
      </c>
      <c r="D827" s="131" t="s">
        <v>3577</v>
      </c>
    </row>
    <row r="828" spans="3:4">
      <c r="C828" s="156" t="s">
        <v>609</v>
      </c>
      <c r="D828" s="131" t="s">
        <v>2242</v>
      </c>
    </row>
    <row r="829" spans="3:4">
      <c r="C829" s="156" t="s">
        <v>608</v>
      </c>
      <c r="D829" s="131" t="s">
        <v>2241</v>
      </c>
    </row>
    <row r="830" spans="3:4">
      <c r="C830" s="156" t="s">
        <v>3235</v>
      </c>
      <c r="D830" s="131" t="s">
        <v>3578</v>
      </c>
    </row>
    <row r="831" spans="3:4">
      <c r="C831" s="156" t="s">
        <v>628</v>
      </c>
      <c r="D831" s="131" t="s">
        <v>2931</v>
      </c>
    </row>
    <row r="832" spans="3:4">
      <c r="C832" s="156" t="s">
        <v>607</v>
      </c>
      <c r="D832" s="131" t="s">
        <v>2240</v>
      </c>
    </row>
    <row r="833" spans="3:4">
      <c r="C833" s="156" t="s">
        <v>3236</v>
      </c>
      <c r="D833" s="131" t="s">
        <v>3579</v>
      </c>
    </row>
    <row r="834" spans="3:4">
      <c r="C834" s="156" t="s">
        <v>543</v>
      </c>
      <c r="D834" s="131" t="s">
        <v>2334</v>
      </c>
    </row>
    <row r="835" spans="3:4">
      <c r="C835" s="156" t="s">
        <v>627</v>
      </c>
      <c r="D835" s="131" t="s">
        <v>2333</v>
      </c>
    </row>
    <row r="836" spans="3:4">
      <c r="C836" s="156" t="s">
        <v>1878</v>
      </c>
      <c r="D836" s="131" t="s">
        <v>3145</v>
      </c>
    </row>
    <row r="837" spans="3:4">
      <c r="C837" s="156" t="s">
        <v>606</v>
      </c>
      <c r="D837" s="131" t="s">
        <v>2239</v>
      </c>
    </row>
    <row r="838" spans="3:4">
      <c r="C838" s="156" t="s">
        <v>605</v>
      </c>
      <c r="D838" s="131" t="s">
        <v>2251</v>
      </c>
    </row>
    <row r="839" spans="3:4">
      <c r="C839" s="156" t="s">
        <v>3237</v>
      </c>
      <c r="D839" s="131" t="s">
        <v>3580</v>
      </c>
    </row>
    <row r="840" spans="3:4">
      <c r="C840" s="156" t="s">
        <v>542</v>
      </c>
      <c r="D840" s="131" t="s">
        <v>2245</v>
      </c>
    </row>
    <row r="841" spans="3:4">
      <c r="C841" s="156" t="s">
        <v>604</v>
      </c>
      <c r="D841" s="131" t="s">
        <v>2250</v>
      </c>
    </row>
    <row r="842" spans="3:4">
      <c r="C842" s="156" t="s">
        <v>603</v>
      </c>
      <c r="D842" s="131" t="s">
        <v>2249</v>
      </c>
    </row>
    <row r="843" spans="3:4">
      <c r="C843" s="156" t="s">
        <v>1255</v>
      </c>
      <c r="D843" s="131" t="s">
        <v>3032</v>
      </c>
    </row>
    <row r="844" spans="3:4">
      <c r="C844" s="156" t="s">
        <v>541</v>
      </c>
      <c r="D844" s="131" t="s">
        <v>2238</v>
      </c>
    </row>
    <row r="845" spans="3:4">
      <c r="C845" s="156" t="s">
        <v>602</v>
      </c>
      <c r="D845" s="131" t="s">
        <v>2248</v>
      </c>
    </row>
    <row r="846" spans="3:4">
      <c r="C846" s="156" t="s">
        <v>601</v>
      </c>
      <c r="D846" s="131" t="s">
        <v>2247</v>
      </c>
    </row>
    <row r="847" spans="3:4">
      <c r="C847" s="156" t="s">
        <v>885</v>
      </c>
      <c r="D847" s="131" t="s">
        <v>2277</v>
      </c>
    </row>
    <row r="848" spans="3:4">
      <c r="C848" s="156" t="s">
        <v>3238</v>
      </c>
      <c r="D848" s="131" t="s">
        <v>3581</v>
      </c>
    </row>
    <row r="849" spans="3:4">
      <c r="C849" s="156" t="s">
        <v>765</v>
      </c>
      <c r="D849" s="131" t="s">
        <v>2276</v>
      </c>
    </row>
    <row r="850" spans="3:4">
      <c r="C850" s="156" t="s">
        <v>763</v>
      </c>
      <c r="D850" s="131" t="s">
        <v>2274</v>
      </c>
    </row>
    <row r="851" spans="3:4">
      <c r="C851" s="156" t="s">
        <v>764</v>
      </c>
      <c r="D851" s="131" t="s">
        <v>2275</v>
      </c>
    </row>
    <row r="852" spans="3:4">
      <c r="C852" s="156" t="s">
        <v>762</v>
      </c>
      <c r="D852" s="131" t="s">
        <v>2273</v>
      </c>
    </row>
    <row r="853" spans="3:4">
      <c r="C853" s="156" t="s">
        <v>751</v>
      </c>
      <c r="D853" s="131" t="s">
        <v>2272</v>
      </c>
    </row>
    <row r="854" spans="3:4">
      <c r="C854" s="156" t="s">
        <v>750</v>
      </c>
      <c r="D854" s="131" t="s">
        <v>2271</v>
      </c>
    </row>
    <row r="855" spans="3:4">
      <c r="C855" s="156" t="s">
        <v>745</v>
      </c>
      <c r="D855" s="131" t="s">
        <v>2926</v>
      </c>
    </row>
    <row r="856" spans="3:4">
      <c r="C856" s="156" t="s">
        <v>746</v>
      </c>
      <c r="D856" s="131" t="s">
        <v>2270</v>
      </c>
    </row>
    <row r="857" spans="3:4">
      <c r="C857" s="156" t="s">
        <v>744</v>
      </c>
      <c r="D857" s="131" t="s">
        <v>2266</v>
      </c>
    </row>
    <row r="858" spans="3:4">
      <c r="C858" s="156" t="s">
        <v>743</v>
      </c>
      <c r="D858" s="131" t="s">
        <v>2265</v>
      </c>
    </row>
    <row r="859" spans="3:4">
      <c r="C859" s="156" t="s">
        <v>749</v>
      </c>
      <c r="D859" s="131" t="s">
        <v>2264</v>
      </c>
    </row>
    <row r="860" spans="3:4">
      <c r="C860" s="156" t="s">
        <v>748</v>
      </c>
      <c r="D860" s="131" t="s">
        <v>2269</v>
      </c>
    </row>
    <row r="861" spans="3:4">
      <c r="C861" s="156" t="s">
        <v>747</v>
      </c>
      <c r="D861" s="131" t="s">
        <v>2268</v>
      </c>
    </row>
    <row r="862" spans="3:4">
      <c r="C862" s="156" t="s">
        <v>1253</v>
      </c>
      <c r="D862" s="131" t="s">
        <v>3006</v>
      </c>
    </row>
    <row r="863" spans="3:4">
      <c r="C863" s="156" t="s">
        <v>1251</v>
      </c>
      <c r="D863" s="131" t="s">
        <v>3071</v>
      </c>
    </row>
    <row r="864" spans="3:4">
      <c r="C864" s="156" t="s">
        <v>1249</v>
      </c>
      <c r="D864" s="131" t="s">
        <v>3005</v>
      </c>
    </row>
    <row r="865" spans="3:4">
      <c r="C865" s="156" t="s">
        <v>1247</v>
      </c>
      <c r="D865" s="131" t="s">
        <v>3004</v>
      </c>
    </row>
    <row r="866" spans="3:4">
      <c r="C866" s="156" t="s">
        <v>1396</v>
      </c>
      <c r="D866" s="131" t="s">
        <v>3003</v>
      </c>
    </row>
    <row r="867" spans="3:4">
      <c r="C867" s="156" t="s">
        <v>1245</v>
      </c>
      <c r="D867" s="131" t="s">
        <v>3002</v>
      </c>
    </row>
    <row r="868" spans="3:4">
      <c r="C868" s="156" t="s">
        <v>692</v>
      </c>
      <c r="D868" s="131" t="s">
        <v>2255</v>
      </c>
    </row>
    <row r="869" spans="3:4">
      <c r="C869" s="156" t="s">
        <v>540</v>
      </c>
      <c r="D869" s="131" t="s">
        <v>2256</v>
      </c>
    </row>
    <row r="870" spans="3:4">
      <c r="C870" s="156" t="s">
        <v>699</v>
      </c>
      <c r="D870" s="131" t="s">
        <v>2332</v>
      </c>
    </row>
    <row r="871" spans="3:4">
      <c r="C871" s="156" t="s">
        <v>698</v>
      </c>
      <c r="D871" s="131" t="s">
        <v>2331</v>
      </c>
    </row>
    <row r="872" spans="3:4">
      <c r="C872" s="156" t="s">
        <v>688</v>
      </c>
      <c r="D872" s="131" t="s">
        <v>2254</v>
      </c>
    </row>
    <row r="873" spans="3:4">
      <c r="C873" s="156" t="s">
        <v>3239</v>
      </c>
      <c r="D873" s="131" t="s">
        <v>3582</v>
      </c>
    </row>
    <row r="874" spans="3:4">
      <c r="C874" s="156" t="s">
        <v>694</v>
      </c>
      <c r="D874" s="131" t="s">
        <v>2253</v>
      </c>
    </row>
    <row r="875" spans="3:4">
      <c r="C875" s="156" t="s">
        <v>687</v>
      </c>
      <c r="D875" s="131" t="s">
        <v>2263</v>
      </c>
    </row>
    <row r="876" spans="3:4">
      <c r="C876" s="156" t="s">
        <v>686</v>
      </c>
      <c r="D876" s="131" t="s">
        <v>2262</v>
      </c>
    </row>
    <row r="877" spans="3:4">
      <c r="C877" s="156" t="s">
        <v>3240</v>
      </c>
      <c r="D877" s="131" t="s">
        <v>3583</v>
      </c>
    </row>
    <row r="878" spans="3:4">
      <c r="C878" s="156" t="s">
        <v>697</v>
      </c>
      <c r="D878" s="131" t="s">
        <v>2330</v>
      </c>
    </row>
    <row r="879" spans="3:4">
      <c r="C879" s="156" t="s">
        <v>695</v>
      </c>
      <c r="D879" s="131" t="s">
        <v>2261</v>
      </c>
    </row>
    <row r="880" spans="3:4">
      <c r="C880" s="156" t="s">
        <v>696</v>
      </c>
      <c r="D880" s="131" t="s">
        <v>2329</v>
      </c>
    </row>
    <row r="881" spans="3:4">
      <c r="C881" s="156" t="s">
        <v>691</v>
      </c>
      <c r="D881" s="131" t="s">
        <v>2260</v>
      </c>
    </row>
    <row r="882" spans="3:4">
      <c r="C882" s="156" t="s">
        <v>3241</v>
      </c>
      <c r="D882" s="131" t="s">
        <v>3584</v>
      </c>
    </row>
    <row r="883" spans="3:4">
      <c r="C883" s="156" t="s">
        <v>693</v>
      </c>
      <c r="D883" s="131" t="s">
        <v>2259</v>
      </c>
    </row>
    <row r="884" spans="3:4">
      <c r="C884" s="156" t="s">
        <v>539</v>
      </c>
      <c r="D884" s="131" t="s">
        <v>2252</v>
      </c>
    </row>
    <row r="885" spans="3:4">
      <c r="C885" s="156" t="s">
        <v>690</v>
      </c>
      <c r="D885" s="131" t="s">
        <v>2258</v>
      </c>
    </row>
    <row r="886" spans="3:4">
      <c r="C886" s="156" t="s">
        <v>689</v>
      </c>
      <c r="D886" s="131" t="s">
        <v>2257</v>
      </c>
    </row>
    <row r="887" spans="3:4">
      <c r="C887" s="156" t="s">
        <v>3242</v>
      </c>
      <c r="D887" s="131" t="s">
        <v>3585</v>
      </c>
    </row>
    <row r="888" spans="3:4">
      <c r="C888" s="156" t="s">
        <v>3243</v>
      </c>
      <c r="D888" s="131" t="s">
        <v>3586</v>
      </c>
    </row>
    <row r="889" spans="3:4">
      <c r="C889" s="156" t="s">
        <v>3244</v>
      </c>
      <c r="D889" s="131" t="s">
        <v>3587</v>
      </c>
    </row>
    <row r="890" spans="3:4">
      <c r="C890" s="156" t="s">
        <v>349</v>
      </c>
      <c r="D890" s="131" t="s">
        <v>2680</v>
      </c>
    </row>
    <row r="891" spans="3:4">
      <c r="C891" s="156" t="s">
        <v>3245</v>
      </c>
      <c r="D891" s="131" t="s">
        <v>3588</v>
      </c>
    </row>
    <row r="892" spans="3:4">
      <c r="C892" s="156" t="s">
        <v>1095</v>
      </c>
      <c r="D892" s="131" t="s">
        <v>2234</v>
      </c>
    </row>
    <row r="893" spans="3:4">
      <c r="C893" s="156" t="s">
        <v>3246</v>
      </c>
      <c r="D893" s="131" t="s">
        <v>3589</v>
      </c>
    </row>
    <row r="894" spans="3:4">
      <c r="C894" s="156" t="s">
        <v>1096</v>
      </c>
      <c r="D894" s="131" t="s">
        <v>2233</v>
      </c>
    </row>
    <row r="895" spans="3:4">
      <c r="C895" s="156" t="s">
        <v>3247</v>
      </c>
      <c r="D895" s="131" t="s">
        <v>3590</v>
      </c>
    </row>
    <row r="896" spans="3:4">
      <c r="C896" s="156" t="s">
        <v>3248</v>
      </c>
      <c r="D896" s="131" t="s">
        <v>3591</v>
      </c>
    </row>
    <row r="897" spans="3:4">
      <c r="C897" s="156" t="s">
        <v>3249</v>
      </c>
      <c r="D897" s="131" t="s">
        <v>3592</v>
      </c>
    </row>
    <row r="898" spans="3:4">
      <c r="C898" s="156" t="s">
        <v>1098</v>
      </c>
      <c r="D898" s="131" t="s">
        <v>2236</v>
      </c>
    </row>
    <row r="899" spans="3:4">
      <c r="C899" s="156" t="s">
        <v>1099</v>
      </c>
      <c r="D899" s="131" t="s">
        <v>2235</v>
      </c>
    </row>
    <row r="900" spans="3:4">
      <c r="C900" s="156" t="s">
        <v>1097</v>
      </c>
      <c r="D900" s="131" t="s">
        <v>2237</v>
      </c>
    </row>
    <row r="901" spans="3:4">
      <c r="C901" s="156" t="s">
        <v>1087</v>
      </c>
      <c r="D901" s="131" t="s">
        <v>2232</v>
      </c>
    </row>
    <row r="902" spans="3:4">
      <c r="C902" s="156" t="s">
        <v>3250</v>
      </c>
      <c r="D902" s="131" t="s">
        <v>3593</v>
      </c>
    </row>
    <row r="903" spans="3:4">
      <c r="C903" s="156" t="s">
        <v>1089</v>
      </c>
      <c r="D903" s="131" t="s">
        <v>2231</v>
      </c>
    </row>
    <row r="904" spans="3:4">
      <c r="C904" s="156" t="s">
        <v>1088</v>
      </c>
      <c r="D904" s="131" t="s">
        <v>2230</v>
      </c>
    </row>
    <row r="905" spans="3:4">
      <c r="C905" s="156" t="s">
        <v>1093</v>
      </c>
      <c r="D905" s="131" t="s">
        <v>2229</v>
      </c>
    </row>
    <row r="906" spans="3:4">
      <c r="C906" s="156" t="s">
        <v>1094</v>
      </c>
      <c r="D906" s="131" t="s">
        <v>2228</v>
      </c>
    </row>
    <row r="907" spans="3:4">
      <c r="C907" s="156" t="s">
        <v>1084</v>
      </c>
      <c r="D907" s="131" t="s">
        <v>2227</v>
      </c>
    </row>
    <row r="908" spans="3:4">
      <c r="C908" s="156" t="s">
        <v>1083</v>
      </c>
      <c r="D908" s="131" t="s">
        <v>2226</v>
      </c>
    </row>
    <row r="909" spans="3:4">
      <c r="C909" s="156" t="s">
        <v>3251</v>
      </c>
      <c r="D909" s="131" t="s">
        <v>3594</v>
      </c>
    </row>
    <row r="910" spans="3:4">
      <c r="C910" s="156" t="s">
        <v>1936</v>
      </c>
      <c r="D910" s="131" t="s">
        <v>3108</v>
      </c>
    </row>
    <row r="911" spans="3:4">
      <c r="C911" s="156" t="s">
        <v>1086</v>
      </c>
      <c r="D911" s="131" t="s">
        <v>2225</v>
      </c>
    </row>
    <row r="912" spans="3:4">
      <c r="C912" s="156" t="s">
        <v>1085</v>
      </c>
      <c r="D912" s="131" t="s">
        <v>2224</v>
      </c>
    </row>
    <row r="913" spans="3:4">
      <c r="C913" s="156" t="s">
        <v>1963</v>
      </c>
      <c r="D913" s="131" t="s">
        <v>3115</v>
      </c>
    </row>
    <row r="914" spans="3:4">
      <c r="C914" s="156" t="s">
        <v>1962</v>
      </c>
      <c r="D914" s="131" t="s">
        <v>3114</v>
      </c>
    </row>
    <row r="915" spans="3:4">
      <c r="C915" s="156" t="s">
        <v>1961</v>
      </c>
      <c r="D915" s="131" t="s">
        <v>3113</v>
      </c>
    </row>
    <row r="916" spans="3:4">
      <c r="C916" s="156" t="s">
        <v>1091</v>
      </c>
      <c r="D916" s="131" t="s">
        <v>2223</v>
      </c>
    </row>
    <row r="917" spans="3:4">
      <c r="C917" s="156" t="s">
        <v>1090</v>
      </c>
      <c r="D917" s="131" t="s">
        <v>2222</v>
      </c>
    </row>
    <row r="918" spans="3:4">
      <c r="C918" s="156" t="s">
        <v>1957</v>
      </c>
      <c r="D918" s="131" t="s">
        <v>3111</v>
      </c>
    </row>
    <row r="919" spans="3:4">
      <c r="C919" s="156" t="s">
        <v>1092</v>
      </c>
      <c r="D919" s="131" t="s">
        <v>2221</v>
      </c>
    </row>
    <row r="920" spans="3:4">
      <c r="C920" s="156" t="s">
        <v>1080</v>
      </c>
      <c r="D920" s="131" t="s">
        <v>2220</v>
      </c>
    </row>
    <row r="921" spans="3:4">
      <c r="C921" s="156" t="s">
        <v>1079</v>
      </c>
      <c r="D921" s="131" t="s">
        <v>2925</v>
      </c>
    </row>
    <row r="922" spans="3:4">
      <c r="C922" s="156" t="s">
        <v>1078</v>
      </c>
      <c r="D922" s="131" t="s">
        <v>2219</v>
      </c>
    </row>
    <row r="923" spans="3:4">
      <c r="C923" s="156" t="s">
        <v>1082</v>
      </c>
      <c r="D923" s="131" t="s">
        <v>2218</v>
      </c>
    </row>
    <row r="924" spans="3:4">
      <c r="C924" s="156" t="s">
        <v>1081</v>
      </c>
      <c r="D924" s="131" t="s">
        <v>2217</v>
      </c>
    </row>
    <row r="925" spans="3:4">
      <c r="C925" s="156" t="s">
        <v>339</v>
      </c>
      <c r="D925" s="131" t="s">
        <v>2215</v>
      </c>
    </row>
    <row r="926" spans="3:4">
      <c r="C926" s="156" t="s">
        <v>340</v>
      </c>
      <c r="D926" s="131" t="s">
        <v>2216</v>
      </c>
    </row>
    <row r="927" spans="3:4">
      <c r="C927" s="156" t="s">
        <v>1114</v>
      </c>
      <c r="D927" s="131" t="s">
        <v>2214</v>
      </c>
    </row>
    <row r="928" spans="3:4">
      <c r="C928" s="156" t="s">
        <v>1978</v>
      </c>
      <c r="D928" s="131" t="s">
        <v>3147</v>
      </c>
    </row>
    <row r="929" spans="3:4">
      <c r="C929" s="156" t="s">
        <v>1113</v>
      </c>
      <c r="D929" s="131" t="s">
        <v>3154</v>
      </c>
    </row>
    <row r="930" spans="3:4">
      <c r="C930" s="156" t="s">
        <v>1112</v>
      </c>
      <c r="D930" s="131" t="s">
        <v>2213</v>
      </c>
    </row>
    <row r="931" spans="3:4">
      <c r="C931" s="156" t="s">
        <v>1111</v>
      </c>
      <c r="D931" s="131" t="s">
        <v>2212</v>
      </c>
    </row>
    <row r="932" spans="3:4">
      <c r="C932" s="156" t="s">
        <v>677</v>
      </c>
      <c r="D932" s="131" t="s">
        <v>2535</v>
      </c>
    </row>
    <row r="933" spans="3:4">
      <c r="C933" s="156" t="s">
        <v>1461</v>
      </c>
      <c r="D933" s="131" t="s">
        <v>1873</v>
      </c>
    </row>
    <row r="934" spans="3:4">
      <c r="C934" s="156" t="s">
        <v>675</v>
      </c>
      <c r="D934" s="131" t="s">
        <v>2761</v>
      </c>
    </row>
    <row r="935" spans="3:4">
      <c r="C935" s="156" t="s">
        <v>676</v>
      </c>
      <c r="D935" s="131" t="s">
        <v>2760</v>
      </c>
    </row>
    <row r="936" spans="3:4">
      <c r="C936" s="156" t="s">
        <v>674</v>
      </c>
      <c r="D936" s="131" t="s">
        <v>2759</v>
      </c>
    </row>
    <row r="937" spans="3:4">
      <c r="C937" s="156" t="s">
        <v>1418</v>
      </c>
      <c r="D937" s="131" t="s">
        <v>2994</v>
      </c>
    </row>
    <row r="938" spans="3:4">
      <c r="C938" s="156" t="s">
        <v>1419</v>
      </c>
      <c r="D938" s="131" t="s">
        <v>2993</v>
      </c>
    </row>
    <row r="939" spans="3:4">
      <c r="C939" s="156" t="s">
        <v>1171</v>
      </c>
      <c r="D939" s="131" t="s">
        <v>2890</v>
      </c>
    </row>
    <row r="940" spans="3:4">
      <c r="C940" s="156" t="s">
        <v>505</v>
      </c>
      <c r="D940" s="131" t="s">
        <v>2613</v>
      </c>
    </row>
    <row r="941" spans="3:4">
      <c r="C941" s="156" t="s">
        <v>671</v>
      </c>
      <c r="D941" s="131" t="s">
        <v>2616</v>
      </c>
    </row>
    <row r="942" spans="3:4">
      <c r="C942" s="156" t="s">
        <v>672</v>
      </c>
      <c r="D942" s="131" t="s">
        <v>2615</v>
      </c>
    </row>
    <row r="943" spans="3:4">
      <c r="C943" s="156" t="s">
        <v>1417</v>
      </c>
      <c r="D943" s="131" t="s">
        <v>1872</v>
      </c>
    </row>
    <row r="944" spans="3:4">
      <c r="C944" s="156" t="s">
        <v>670</v>
      </c>
      <c r="D944" s="131" t="s">
        <v>2614</v>
      </c>
    </row>
    <row r="945" spans="3:4">
      <c r="C945" s="156" t="s">
        <v>673</v>
      </c>
      <c r="D945" s="131" t="s">
        <v>2612</v>
      </c>
    </row>
    <row r="946" spans="3:4">
      <c r="C946" s="156" t="s">
        <v>1462</v>
      </c>
      <c r="D946" s="131" t="s">
        <v>1871</v>
      </c>
    </row>
    <row r="947" spans="3:4">
      <c r="C947" s="156" t="s">
        <v>1401</v>
      </c>
      <c r="D947" s="131" t="s">
        <v>4918</v>
      </c>
    </row>
    <row r="948" spans="3:4">
      <c r="C948" s="156" t="s">
        <v>1402</v>
      </c>
      <c r="D948" s="131" t="s">
        <v>3031</v>
      </c>
    </row>
    <row r="949" spans="3:4">
      <c r="C949" s="156" t="s">
        <v>668</v>
      </c>
      <c r="D949" s="131" t="s">
        <v>2543</v>
      </c>
    </row>
    <row r="950" spans="3:4">
      <c r="C950" s="156" t="s">
        <v>669</v>
      </c>
      <c r="D950" s="131" t="s">
        <v>2542</v>
      </c>
    </row>
    <row r="951" spans="3:4">
      <c r="C951" s="156" t="s">
        <v>1173</v>
      </c>
      <c r="D951" s="131" t="s">
        <v>2887</v>
      </c>
    </row>
    <row r="952" spans="3:4">
      <c r="C952" s="156" t="s">
        <v>504</v>
      </c>
      <c r="D952" s="131" t="s">
        <v>2540</v>
      </c>
    </row>
    <row r="953" spans="3:4">
      <c r="C953" s="156" t="s">
        <v>667</v>
      </c>
      <c r="D953" s="131" t="s">
        <v>2541</v>
      </c>
    </row>
    <row r="954" spans="3:4">
      <c r="C954" s="156" t="s">
        <v>3252</v>
      </c>
      <c r="D954" s="131" t="s">
        <v>3595</v>
      </c>
    </row>
    <row r="955" spans="3:4">
      <c r="C955" s="156" t="s">
        <v>1403</v>
      </c>
      <c r="D955" s="131" t="s">
        <v>3030</v>
      </c>
    </row>
    <row r="956" spans="3:4">
      <c r="C956" s="156" t="s">
        <v>1422</v>
      </c>
      <c r="D956" s="131" t="s">
        <v>2992</v>
      </c>
    </row>
    <row r="957" spans="3:4">
      <c r="C957" s="156" t="s">
        <v>3253</v>
      </c>
      <c r="D957" s="131" t="s">
        <v>3596</v>
      </c>
    </row>
    <row r="958" spans="3:4">
      <c r="C958" s="156" t="s">
        <v>1421</v>
      </c>
      <c r="D958" s="131" t="s">
        <v>2991</v>
      </c>
    </row>
    <row r="959" spans="3:4">
      <c r="C959" s="156" t="s">
        <v>1420</v>
      </c>
      <c r="D959" s="131" t="s">
        <v>2990</v>
      </c>
    </row>
    <row r="960" spans="3:4">
      <c r="C960" s="156" t="s">
        <v>1958</v>
      </c>
      <c r="D960" s="131" t="s">
        <v>3155</v>
      </c>
    </row>
    <row r="961" spans="3:4">
      <c r="C961" s="156" t="s">
        <v>1425</v>
      </c>
      <c r="D961" s="131" t="s">
        <v>2989</v>
      </c>
    </row>
    <row r="962" spans="3:4">
      <c r="C962" s="156" t="s">
        <v>1424</v>
      </c>
      <c r="D962" s="131" t="s">
        <v>2988</v>
      </c>
    </row>
    <row r="963" spans="3:4">
      <c r="C963" s="156" t="s">
        <v>1423</v>
      </c>
      <c r="D963" s="131" t="s">
        <v>3029</v>
      </c>
    </row>
    <row r="964" spans="3:4">
      <c r="C964" s="156" t="s">
        <v>666</v>
      </c>
      <c r="D964" s="131" t="s">
        <v>2617</v>
      </c>
    </row>
    <row r="965" spans="3:4">
      <c r="C965" s="156" t="s">
        <v>503</v>
      </c>
      <c r="D965" s="131" t="s">
        <v>1870</v>
      </c>
    </row>
    <row r="966" spans="3:4">
      <c r="C966" s="156" t="s">
        <v>1463</v>
      </c>
      <c r="D966" s="131" t="s">
        <v>1869</v>
      </c>
    </row>
    <row r="967" spans="3:4">
      <c r="C967" s="156" t="s">
        <v>1169</v>
      </c>
      <c r="D967" s="131" t="s">
        <v>2889</v>
      </c>
    </row>
    <row r="968" spans="3:4">
      <c r="C968" s="156" t="s">
        <v>3254</v>
      </c>
      <c r="D968" s="131" t="s">
        <v>3597</v>
      </c>
    </row>
    <row r="969" spans="3:4">
      <c r="C969" s="156" t="s">
        <v>593</v>
      </c>
      <c r="D969" s="131" t="s">
        <v>2593</v>
      </c>
    </row>
    <row r="970" spans="3:4">
      <c r="C970" s="156" t="s">
        <v>592</v>
      </c>
      <c r="D970" s="131" t="s">
        <v>2605</v>
      </c>
    </row>
    <row r="971" spans="3:4">
      <c r="C971" s="156" t="s">
        <v>3255</v>
      </c>
      <c r="D971" s="131" t="s">
        <v>3598</v>
      </c>
    </row>
    <row r="972" spans="3:4">
      <c r="C972" s="156" t="s">
        <v>3256</v>
      </c>
      <c r="D972" s="131" t="s">
        <v>3599</v>
      </c>
    </row>
    <row r="973" spans="3:4">
      <c r="C973" s="156" t="s">
        <v>3257</v>
      </c>
      <c r="D973" s="131" t="s">
        <v>3600</v>
      </c>
    </row>
    <row r="974" spans="3:4">
      <c r="C974" s="156" t="s">
        <v>3258</v>
      </c>
      <c r="D974" s="131" t="s">
        <v>3601</v>
      </c>
    </row>
    <row r="975" spans="3:4">
      <c r="C975" s="156" t="s">
        <v>3259</v>
      </c>
      <c r="D975" s="131" t="s">
        <v>3602</v>
      </c>
    </row>
    <row r="976" spans="3:4">
      <c r="C976" s="156" t="s">
        <v>3260</v>
      </c>
      <c r="D976" s="131" t="s">
        <v>3603</v>
      </c>
    </row>
    <row r="977" spans="3:4">
      <c r="C977" s="156" t="s">
        <v>3261</v>
      </c>
      <c r="D977" s="131" t="s">
        <v>3604</v>
      </c>
    </row>
    <row r="978" spans="3:4">
      <c r="C978" s="156" t="s">
        <v>3262</v>
      </c>
      <c r="D978" s="131" t="s">
        <v>3605</v>
      </c>
    </row>
    <row r="979" spans="3:4">
      <c r="C979" s="156" t="s">
        <v>3263</v>
      </c>
      <c r="D979" s="131" t="s">
        <v>3606</v>
      </c>
    </row>
    <row r="980" spans="3:4">
      <c r="C980" s="156" t="s">
        <v>591</v>
      </c>
      <c r="D980" s="131" t="s">
        <v>2704</v>
      </c>
    </row>
    <row r="981" spans="3:4">
      <c r="C981" s="156" t="s">
        <v>1882</v>
      </c>
      <c r="D981" s="131" t="s">
        <v>3086</v>
      </c>
    </row>
    <row r="982" spans="3:4">
      <c r="C982" s="156" t="s">
        <v>1881</v>
      </c>
      <c r="D982" s="131" t="s">
        <v>3085</v>
      </c>
    </row>
    <row r="983" spans="3:4">
      <c r="C983" s="156" t="s">
        <v>1880</v>
      </c>
      <c r="D983" s="131" t="s">
        <v>3084</v>
      </c>
    </row>
    <row r="984" spans="3:4">
      <c r="C984" s="156" t="s">
        <v>590</v>
      </c>
      <c r="D984" s="131" t="s">
        <v>2728</v>
      </c>
    </row>
    <row r="985" spans="3:4">
      <c r="C985" s="156" t="s">
        <v>589</v>
      </c>
      <c r="D985" s="131" t="s">
        <v>2586</v>
      </c>
    </row>
    <row r="986" spans="3:4">
      <c r="C986" s="156" t="s">
        <v>3264</v>
      </c>
      <c r="D986" s="131" t="s">
        <v>3607</v>
      </c>
    </row>
    <row r="987" spans="3:4">
      <c r="C987" s="156" t="s">
        <v>587</v>
      </c>
      <c r="D987" s="131" t="s">
        <v>2633</v>
      </c>
    </row>
    <row r="988" spans="3:4">
      <c r="C988" s="156" t="s">
        <v>588</v>
      </c>
      <c r="D988" s="131" t="s">
        <v>2632</v>
      </c>
    </row>
    <row r="989" spans="3:4">
      <c r="C989" s="156" t="s">
        <v>3265</v>
      </c>
      <c r="D989" s="131" t="s">
        <v>3608</v>
      </c>
    </row>
    <row r="990" spans="3:4">
      <c r="C990" s="156" t="s">
        <v>586</v>
      </c>
      <c r="D990" s="131" t="s">
        <v>2517</v>
      </c>
    </row>
    <row r="991" spans="3:4">
      <c r="C991" s="156" t="s">
        <v>585</v>
      </c>
      <c r="D991" s="131" t="s">
        <v>2516</v>
      </c>
    </row>
    <row r="992" spans="3:4">
      <c r="C992" s="156" t="s">
        <v>584</v>
      </c>
      <c r="D992" s="131" t="s">
        <v>2631</v>
      </c>
    </row>
    <row r="993" spans="3:4">
      <c r="C993" s="156" t="s">
        <v>3266</v>
      </c>
      <c r="D993" s="131" t="s">
        <v>3609</v>
      </c>
    </row>
    <row r="994" spans="3:4">
      <c r="C994" s="156" t="s">
        <v>582</v>
      </c>
      <c r="D994" s="131" t="s">
        <v>2744</v>
      </c>
    </row>
    <row r="995" spans="3:4">
      <c r="C995" s="156" t="s">
        <v>583</v>
      </c>
      <c r="D995" s="131" t="s">
        <v>2743</v>
      </c>
    </row>
    <row r="996" spans="3:4">
      <c r="C996" s="156" t="s">
        <v>424</v>
      </c>
      <c r="D996" s="131" t="s">
        <v>2534</v>
      </c>
    </row>
    <row r="997" spans="3:4">
      <c r="C997" s="156" t="s">
        <v>1427</v>
      </c>
      <c r="D997" s="131" t="s">
        <v>2636</v>
      </c>
    </row>
    <row r="998" spans="3:4">
      <c r="C998" s="156" t="s">
        <v>3267</v>
      </c>
      <c r="D998" s="131" t="s">
        <v>3610</v>
      </c>
    </row>
    <row r="999" spans="3:4">
      <c r="C999" s="156" t="s">
        <v>664</v>
      </c>
      <c r="D999" s="131" t="s">
        <v>2671</v>
      </c>
    </row>
    <row r="1000" spans="3:4">
      <c r="C1000" s="156" t="s">
        <v>665</v>
      </c>
      <c r="D1000" s="131" t="s">
        <v>2670</v>
      </c>
    </row>
    <row r="1001" spans="3:4">
      <c r="C1001" s="156" t="s">
        <v>3268</v>
      </c>
      <c r="D1001" s="131" t="s">
        <v>3611</v>
      </c>
    </row>
    <row r="1002" spans="3:4">
      <c r="C1002" s="156" t="s">
        <v>3269</v>
      </c>
      <c r="D1002" s="131" t="s">
        <v>3612</v>
      </c>
    </row>
    <row r="1003" spans="3:4">
      <c r="C1003" s="156" t="s">
        <v>1443</v>
      </c>
      <c r="D1003" s="131" t="s">
        <v>2987</v>
      </c>
    </row>
    <row r="1004" spans="3:4">
      <c r="C1004" s="156" t="s">
        <v>1442</v>
      </c>
      <c r="D1004" s="131" t="s">
        <v>2986</v>
      </c>
    </row>
    <row r="1005" spans="3:4">
      <c r="C1005" s="156" t="s">
        <v>1441</v>
      </c>
      <c r="D1005" s="131" t="s">
        <v>2985</v>
      </c>
    </row>
    <row r="1006" spans="3:4">
      <c r="C1006" s="156" t="s">
        <v>1445</v>
      </c>
      <c r="D1006" s="131" t="s">
        <v>2984</v>
      </c>
    </row>
    <row r="1007" spans="3:4">
      <c r="C1007" s="156" t="s">
        <v>663</v>
      </c>
      <c r="D1007" s="131" t="s">
        <v>2685</v>
      </c>
    </row>
    <row r="1008" spans="3:4">
      <c r="C1008" s="156" t="s">
        <v>1444</v>
      </c>
      <c r="D1008" s="131" t="s">
        <v>1868</v>
      </c>
    </row>
    <row r="1009" spans="3:4">
      <c r="C1009" s="156" t="s">
        <v>1440</v>
      </c>
      <c r="D1009" s="131" t="s">
        <v>1867</v>
      </c>
    </row>
    <row r="1010" spans="3:4">
      <c r="C1010" s="156" t="s">
        <v>282</v>
      </c>
      <c r="D1010" s="131" t="s">
        <v>2607</v>
      </c>
    </row>
    <row r="1011" spans="3:4">
      <c r="C1011" s="156" t="s">
        <v>281</v>
      </c>
      <c r="D1011" s="131" t="s">
        <v>2606</v>
      </c>
    </row>
    <row r="1012" spans="3:4">
      <c r="C1012" s="156" t="s">
        <v>280</v>
      </c>
      <c r="D1012" s="131" t="s">
        <v>2574</v>
      </c>
    </row>
    <row r="1013" spans="3:4">
      <c r="C1013" s="156" t="s">
        <v>279</v>
      </c>
      <c r="D1013" s="131" t="s">
        <v>2573</v>
      </c>
    </row>
    <row r="1014" spans="3:4">
      <c r="C1014" s="156" t="s">
        <v>278</v>
      </c>
      <c r="D1014" s="131" t="s">
        <v>2575</v>
      </c>
    </row>
    <row r="1015" spans="3:4">
      <c r="C1015" s="156" t="s">
        <v>277</v>
      </c>
      <c r="D1015" s="131" t="s">
        <v>2619</v>
      </c>
    </row>
    <row r="1016" spans="3:4">
      <c r="C1016" s="156" t="s">
        <v>276</v>
      </c>
      <c r="D1016" s="131" t="s">
        <v>2618</v>
      </c>
    </row>
    <row r="1017" spans="3:4">
      <c r="C1017" s="156" t="s">
        <v>275</v>
      </c>
      <c r="D1017" s="131" t="s">
        <v>2739</v>
      </c>
    </row>
    <row r="1018" spans="3:4">
      <c r="C1018" s="156" t="s">
        <v>274</v>
      </c>
      <c r="D1018" s="131" t="s">
        <v>2738</v>
      </c>
    </row>
    <row r="1019" spans="3:4">
      <c r="C1019" s="156" t="s">
        <v>3270</v>
      </c>
      <c r="D1019" s="131" t="s">
        <v>3613</v>
      </c>
    </row>
    <row r="1020" spans="3:4">
      <c r="C1020" s="156" t="s">
        <v>3271</v>
      </c>
      <c r="D1020" s="131" t="s">
        <v>3614</v>
      </c>
    </row>
    <row r="1021" spans="3:4">
      <c r="C1021" s="156" t="s">
        <v>273</v>
      </c>
      <c r="D1021" s="131" t="s">
        <v>2576</v>
      </c>
    </row>
    <row r="1022" spans="3:4">
      <c r="C1022" s="156" t="s">
        <v>3272</v>
      </c>
      <c r="D1022" s="131" t="s">
        <v>3615</v>
      </c>
    </row>
    <row r="1023" spans="3:4">
      <c r="C1023" s="156" t="s">
        <v>3273</v>
      </c>
      <c r="D1023" s="131" t="s">
        <v>3616</v>
      </c>
    </row>
    <row r="1024" spans="3:4">
      <c r="C1024" s="156" t="s">
        <v>3274</v>
      </c>
      <c r="D1024" s="131" t="s">
        <v>3617</v>
      </c>
    </row>
    <row r="1025" spans="3:4">
      <c r="C1025" s="156" t="s">
        <v>271</v>
      </c>
      <c r="D1025" s="131" t="s">
        <v>2608</v>
      </c>
    </row>
    <row r="1026" spans="3:4">
      <c r="C1026" s="156" t="s">
        <v>272</v>
      </c>
      <c r="D1026" s="131" t="s">
        <v>2556</v>
      </c>
    </row>
    <row r="1027" spans="3:4">
      <c r="C1027" s="156" t="s">
        <v>270</v>
      </c>
      <c r="D1027" s="131" t="s">
        <v>2523</v>
      </c>
    </row>
    <row r="1028" spans="3:4">
      <c r="C1028" s="156" t="s">
        <v>269</v>
      </c>
      <c r="D1028" s="131" t="s">
        <v>2522</v>
      </c>
    </row>
    <row r="1029" spans="3:4">
      <c r="C1029" s="156" t="s">
        <v>3275</v>
      </c>
      <c r="D1029" s="131" t="s">
        <v>3618</v>
      </c>
    </row>
    <row r="1030" spans="3:4">
      <c r="C1030" s="156" t="s">
        <v>268</v>
      </c>
      <c r="D1030" s="131" t="s">
        <v>2652</v>
      </c>
    </row>
    <row r="1031" spans="3:4">
      <c r="C1031" s="156" t="s">
        <v>266</v>
      </c>
      <c r="D1031" s="131" t="s">
        <v>2718</v>
      </c>
    </row>
    <row r="1032" spans="3:4">
      <c r="C1032" s="156" t="s">
        <v>267</v>
      </c>
      <c r="D1032" s="131" t="s">
        <v>2719</v>
      </c>
    </row>
    <row r="1033" spans="3:4">
      <c r="C1033" s="156" t="s">
        <v>264</v>
      </c>
      <c r="D1033" s="131" t="s">
        <v>2524</v>
      </c>
    </row>
    <row r="1034" spans="3:4">
      <c r="C1034" s="156" t="s">
        <v>3276</v>
      </c>
      <c r="D1034" s="131" t="s">
        <v>3619</v>
      </c>
    </row>
    <row r="1035" spans="3:4">
      <c r="C1035" s="156" t="s">
        <v>265</v>
      </c>
      <c r="D1035" s="131" t="s">
        <v>2525</v>
      </c>
    </row>
    <row r="1036" spans="3:4">
      <c r="C1036" s="156" t="s">
        <v>262</v>
      </c>
      <c r="D1036" s="131" t="s">
        <v>2655</v>
      </c>
    </row>
    <row r="1037" spans="3:4">
      <c r="C1037" s="156" t="s">
        <v>263</v>
      </c>
      <c r="D1037" s="131" t="s">
        <v>2656</v>
      </c>
    </row>
    <row r="1038" spans="3:4">
      <c r="C1038" s="156" t="s">
        <v>3277</v>
      </c>
      <c r="D1038" s="131" t="s">
        <v>3620</v>
      </c>
    </row>
    <row r="1039" spans="3:4">
      <c r="C1039" s="156" t="s">
        <v>261</v>
      </c>
      <c r="D1039" s="131" t="s">
        <v>2654</v>
      </c>
    </row>
    <row r="1040" spans="3:4">
      <c r="C1040" s="156" t="s">
        <v>3278</v>
      </c>
      <c r="D1040" s="131" t="s">
        <v>3621</v>
      </c>
    </row>
    <row r="1041" spans="3:4">
      <c r="C1041" s="156" t="s">
        <v>3279</v>
      </c>
      <c r="D1041" s="131" t="s">
        <v>3622</v>
      </c>
    </row>
    <row r="1042" spans="3:4">
      <c r="C1042" s="156" t="s">
        <v>260</v>
      </c>
      <c r="D1042" s="131" t="s">
        <v>2686</v>
      </c>
    </row>
    <row r="1043" spans="3:4">
      <c r="C1043" s="156" t="s">
        <v>258</v>
      </c>
      <c r="D1043" s="131" t="s">
        <v>2562</v>
      </c>
    </row>
    <row r="1044" spans="3:4">
      <c r="C1044" s="156" t="s">
        <v>259</v>
      </c>
      <c r="D1044" s="131" t="s">
        <v>2563</v>
      </c>
    </row>
    <row r="1045" spans="3:4">
      <c r="C1045" s="156" t="s">
        <v>257</v>
      </c>
      <c r="D1045" s="131" t="s">
        <v>2561</v>
      </c>
    </row>
    <row r="1046" spans="3:4">
      <c r="C1046" s="156" t="s">
        <v>256</v>
      </c>
      <c r="D1046" s="131" t="s">
        <v>2560</v>
      </c>
    </row>
    <row r="1047" spans="3:4">
      <c r="C1047" s="156" t="s">
        <v>3280</v>
      </c>
      <c r="D1047" s="131" t="s">
        <v>3623</v>
      </c>
    </row>
    <row r="1048" spans="3:4">
      <c r="C1048" s="156" t="s">
        <v>469</v>
      </c>
      <c r="D1048" s="131" t="s">
        <v>2569</v>
      </c>
    </row>
    <row r="1049" spans="3:4">
      <c r="C1049" s="156" t="s">
        <v>468</v>
      </c>
      <c r="D1049" s="131" t="s">
        <v>2888</v>
      </c>
    </row>
    <row r="1050" spans="3:4">
      <c r="C1050" s="156" t="s">
        <v>466</v>
      </c>
      <c r="D1050" s="131" t="s">
        <v>2568</v>
      </c>
    </row>
    <row r="1051" spans="3:4">
      <c r="C1051" s="156" t="s">
        <v>467</v>
      </c>
      <c r="D1051" s="131" t="s">
        <v>2567</v>
      </c>
    </row>
    <row r="1052" spans="3:4">
      <c r="C1052" s="156" t="s">
        <v>465</v>
      </c>
      <c r="D1052" s="131" t="s">
        <v>2566</v>
      </c>
    </row>
    <row r="1053" spans="3:4">
      <c r="C1053" s="156" t="s">
        <v>464</v>
      </c>
      <c r="D1053" s="131" t="s">
        <v>2731</v>
      </c>
    </row>
    <row r="1054" spans="3:4">
      <c r="C1054" s="156" t="s">
        <v>462</v>
      </c>
      <c r="D1054" s="131" t="s">
        <v>2730</v>
      </c>
    </row>
    <row r="1055" spans="3:4">
      <c r="C1055" s="156" t="s">
        <v>463</v>
      </c>
      <c r="D1055" s="131" t="s">
        <v>2729</v>
      </c>
    </row>
    <row r="1056" spans="3:4">
      <c r="C1056" s="156" t="s">
        <v>3281</v>
      </c>
      <c r="D1056" s="131" t="s">
        <v>3624</v>
      </c>
    </row>
    <row r="1057" spans="3:4">
      <c r="C1057" s="156" t="s">
        <v>461</v>
      </c>
      <c r="D1057" s="131" t="s">
        <v>2634</v>
      </c>
    </row>
    <row r="1058" spans="3:4">
      <c r="C1058" s="156" t="s">
        <v>3282</v>
      </c>
      <c r="D1058" s="131" t="s">
        <v>3625</v>
      </c>
    </row>
    <row r="1059" spans="3:4">
      <c r="C1059" s="156" t="s">
        <v>460</v>
      </c>
      <c r="D1059" s="131" t="s">
        <v>2679</v>
      </c>
    </row>
    <row r="1060" spans="3:4">
      <c r="C1060" s="156" t="s">
        <v>3283</v>
      </c>
      <c r="D1060" s="131" t="s">
        <v>3626</v>
      </c>
    </row>
    <row r="1061" spans="3:4">
      <c r="C1061" s="156" t="s">
        <v>3284</v>
      </c>
      <c r="D1061" s="131" t="s">
        <v>3627</v>
      </c>
    </row>
    <row r="1062" spans="3:4">
      <c r="C1062" s="156" t="s">
        <v>3285</v>
      </c>
      <c r="D1062" s="131" t="s">
        <v>3628</v>
      </c>
    </row>
    <row r="1063" spans="3:4">
      <c r="C1063" s="156" t="s">
        <v>3286</v>
      </c>
      <c r="D1063" s="131" t="s">
        <v>3629</v>
      </c>
    </row>
    <row r="1064" spans="3:4">
      <c r="C1064" s="156" t="s">
        <v>3287</v>
      </c>
      <c r="D1064" s="131" t="s">
        <v>3630</v>
      </c>
    </row>
    <row r="1065" spans="3:4">
      <c r="C1065" s="156" t="s">
        <v>423</v>
      </c>
      <c r="D1065" s="131" t="s">
        <v>2958</v>
      </c>
    </row>
    <row r="1066" spans="3:4">
      <c r="C1066" s="156" t="s">
        <v>3288</v>
      </c>
      <c r="D1066" s="131" t="s">
        <v>3631</v>
      </c>
    </row>
    <row r="1067" spans="3:4">
      <c r="C1067" s="156" t="s">
        <v>422</v>
      </c>
      <c r="D1067" s="131" t="s">
        <v>2957</v>
      </c>
    </row>
    <row r="1068" spans="3:4">
      <c r="C1068" s="156" t="s">
        <v>458</v>
      </c>
      <c r="D1068" s="131" t="s">
        <v>2675</v>
      </c>
    </row>
    <row r="1069" spans="3:4">
      <c r="C1069" s="156" t="s">
        <v>459</v>
      </c>
      <c r="D1069" s="131" t="s">
        <v>2674</v>
      </c>
    </row>
    <row r="1070" spans="3:4">
      <c r="C1070" s="156" t="s">
        <v>502</v>
      </c>
      <c r="D1070" s="131" t="s">
        <v>2742</v>
      </c>
    </row>
    <row r="1071" spans="3:4">
      <c r="C1071" s="156" t="s">
        <v>1452</v>
      </c>
      <c r="D1071" s="131" t="s">
        <v>3081</v>
      </c>
    </row>
    <row r="1072" spans="3:4">
      <c r="C1072" s="156" t="s">
        <v>456</v>
      </c>
      <c r="D1072" s="131" t="s">
        <v>2741</v>
      </c>
    </row>
    <row r="1073" spans="3:4">
      <c r="C1073" s="156" t="s">
        <v>457</v>
      </c>
      <c r="D1073" s="131" t="s">
        <v>2740</v>
      </c>
    </row>
    <row r="1074" spans="3:4">
      <c r="C1074" s="156" t="s">
        <v>1453</v>
      </c>
      <c r="D1074" s="131" t="s">
        <v>1864</v>
      </c>
    </row>
    <row r="1075" spans="3:4">
      <c r="C1075" s="156" t="s">
        <v>3289</v>
      </c>
      <c r="D1075" s="131" t="s">
        <v>3632</v>
      </c>
    </row>
    <row r="1076" spans="3:4">
      <c r="C1076" s="156" t="s">
        <v>455</v>
      </c>
      <c r="D1076" s="131" t="s">
        <v>2521</v>
      </c>
    </row>
    <row r="1077" spans="3:4">
      <c r="C1077" s="156" t="s">
        <v>453</v>
      </c>
      <c r="D1077" s="131" t="s">
        <v>2520</v>
      </c>
    </row>
    <row r="1078" spans="3:4">
      <c r="C1078" s="156" t="s">
        <v>454</v>
      </c>
      <c r="D1078" s="131" t="s">
        <v>2519</v>
      </c>
    </row>
    <row r="1079" spans="3:4">
      <c r="C1079" s="156" t="s">
        <v>452</v>
      </c>
      <c r="D1079" s="131" t="s">
        <v>2518</v>
      </c>
    </row>
    <row r="1080" spans="3:4">
      <c r="C1080" s="156" t="s">
        <v>526</v>
      </c>
      <c r="D1080" s="131" t="s">
        <v>2668</v>
      </c>
    </row>
    <row r="1081" spans="3:4">
      <c r="C1081" s="156" t="s">
        <v>525</v>
      </c>
      <c r="D1081" s="131" t="s">
        <v>2763</v>
      </c>
    </row>
    <row r="1082" spans="3:4">
      <c r="C1082" s="156" t="s">
        <v>3290</v>
      </c>
      <c r="D1082" s="131" t="s">
        <v>3633</v>
      </c>
    </row>
    <row r="1083" spans="3:4">
      <c r="C1083" s="156" t="s">
        <v>3291</v>
      </c>
      <c r="D1083" s="131" t="s">
        <v>3634</v>
      </c>
    </row>
    <row r="1084" spans="3:4">
      <c r="C1084" s="156" t="s">
        <v>450</v>
      </c>
      <c r="D1084" s="131" t="s">
        <v>2625</v>
      </c>
    </row>
    <row r="1085" spans="3:4">
      <c r="C1085" s="156" t="s">
        <v>451</v>
      </c>
      <c r="D1085" s="131" t="s">
        <v>2624</v>
      </c>
    </row>
    <row r="1086" spans="3:4">
      <c r="C1086" s="156" t="s">
        <v>3292</v>
      </c>
      <c r="D1086" s="131" t="s">
        <v>3635</v>
      </c>
    </row>
    <row r="1087" spans="3:4">
      <c r="C1087" s="156" t="s">
        <v>3293</v>
      </c>
      <c r="D1087" s="131" t="s">
        <v>3636</v>
      </c>
    </row>
    <row r="1088" spans="3:4">
      <c r="C1088" s="156" t="s">
        <v>476</v>
      </c>
      <c r="D1088" s="131" t="s">
        <v>2716</v>
      </c>
    </row>
    <row r="1089" spans="3:4">
      <c r="C1089" s="156" t="s">
        <v>3294</v>
      </c>
      <c r="D1089" s="131" t="s">
        <v>3637</v>
      </c>
    </row>
    <row r="1090" spans="3:4">
      <c r="C1090" s="156" t="s">
        <v>474</v>
      </c>
      <c r="D1090" s="131" t="s">
        <v>2715</v>
      </c>
    </row>
    <row r="1091" spans="3:4">
      <c r="C1091" s="156" t="s">
        <v>477</v>
      </c>
      <c r="D1091" s="131" t="s">
        <v>2714</v>
      </c>
    </row>
    <row r="1092" spans="3:4">
      <c r="C1092" s="156" t="s">
        <v>475</v>
      </c>
      <c r="D1092" s="131" t="s">
        <v>2713</v>
      </c>
    </row>
    <row r="1093" spans="3:4">
      <c r="C1093" s="156" t="s">
        <v>471</v>
      </c>
      <c r="D1093" s="131" t="s">
        <v>2647</v>
      </c>
    </row>
    <row r="1094" spans="3:4">
      <c r="C1094" s="156" t="s">
        <v>3295</v>
      </c>
      <c r="D1094" s="131" t="s">
        <v>3638</v>
      </c>
    </row>
    <row r="1095" spans="3:4">
      <c r="C1095" s="156" t="s">
        <v>472</v>
      </c>
      <c r="D1095" s="131" t="s">
        <v>2646</v>
      </c>
    </row>
    <row r="1096" spans="3:4">
      <c r="C1096" s="156" t="s">
        <v>473</v>
      </c>
      <c r="D1096" s="131" t="s">
        <v>2645</v>
      </c>
    </row>
    <row r="1097" spans="3:4">
      <c r="C1097" s="156" t="s">
        <v>470</v>
      </c>
      <c r="D1097" s="131" t="s">
        <v>2644</v>
      </c>
    </row>
    <row r="1098" spans="3:4">
      <c r="C1098" s="156" t="s">
        <v>501</v>
      </c>
      <c r="D1098" s="131" t="s">
        <v>2592</v>
      </c>
    </row>
    <row r="1099" spans="3:4">
      <c r="C1099" s="156" t="s">
        <v>1413</v>
      </c>
      <c r="D1099" s="131" t="s">
        <v>3028</v>
      </c>
    </row>
    <row r="1100" spans="3:4">
      <c r="C1100" s="156" t="s">
        <v>3296</v>
      </c>
      <c r="D1100" s="131" t="s">
        <v>3639</v>
      </c>
    </row>
    <row r="1101" spans="3:4">
      <c r="C1101" s="156" t="s">
        <v>448</v>
      </c>
      <c r="D1101" s="131" t="s">
        <v>2591</v>
      </c>
    </row>
    <row r="1102" spans="3:4">
      <c r="C1102" s="156" t="s">
        <v>449</v>
      </c>
      <c r="D1102" s="131" t="s">
        <v>2590</v>
      </c>
    </row>
    <row r="1103" spans="3:4">
      <c r="C1103" s="156" t="s">
        <v>1414</v>
      </c>
      <c r="D1103" s="131" t="s">
        <v>3027</v>
      </c>
    </row>
    <row r="1104" spans="3:4">
      <c r="C1104" s="156" t="s">
        <v>447</v>
      </c>
      <c r="D1104" s="131" t="s">
        <v>2589</v>
      </c>
    </row>
    <row r="1105" spans="3:4">
      <c r="C1105" s="156" t="s">
        <v>580</v>
      </c>
      <c r="D1105" s="131" t="s">
        <v>2588</v>
      </c>
    </row>
    <row r="1106" spans="3:4">
      <c r="C1106" s="156" t="s">
        <v>581</v>
      </c>
      <c r="D1106" s="131" t="s">
        <v>2587</v>
      </c>
    </row>
    <row r="1107" spans="3:4">
      <c r="C1107" s="156" t="s">
        <v>3297</v>
      </c>
      <c r="D1107" s="131" t="s">
        <v>3640</v>
      </c>
    </row>
    <row r="1108" spans="3:4">
      <c r="C1108" s="156" t="s">
        <v>446</v>
      </c>
      <c r="D1108" s="131" t="s">
        <v>2709</v>
      </c>
    </row>
    <row r="1109" spans="3:4">
      <c r="C1109" s="156" t="s">
        <v>3298</v>
      </c>
      <c r="D1109" s="131" t="s">
        <v>3641</v>
      </c>
    </row>
    <row r="1110" spans="3:4">
      <c r="C1110" s="156" t="s">
        <v>3299</v>
      </c>
      <c r="D1110" s="131" t="s">
        <v>3642</v>
      </c>
    </row>
    <row r="1111" spans="3:4">
      <c r="C1111" s="156" t="s">
        <v>445</v>
      </c>
      <c r="D1111" s="131" t="s">
        <v>2669</v>
      </c>
    </row>
    <row r="1112" spans="3:4">
      <c r="C1112" s="156" t="s">
        <v>662</v>
      </c>
      <c r="D1112" s="131" t="s">
        <v>2629</v>
      </c>
    </row>
    <row r="1113" spans="3:4">
      <c r="C1113" s="156" t="s">
        <v>658</v>
      </c>
      <c r="D1113" s="131" t="s">
        <v>2599</v>
      </c>
    </row>
    <row r="1114" spans="3:4">
      <c r="C1114" s="156" t="s">
        <v>3300</v>
      </c>
      <c r="D1114" s="131" t="s">
        <v>3643</v>
      </c>
    </row>
    <row r="1115" spans="3:4">
      <c r="C1115" s="156" t="s">
        <v>660</v>
      </c>
      <c r="D1115" s="131" t="s">
        <v>2598</v>
      </c>
    </row>
    <row r="1116" spans="3:4">
      <c r="C1116" s="156" t="s">
        <v>661</v>
      </c>
      <c r="D1116" s="131" t="s">
        <v>2597</v>
      </c>
    </row>
    <row r="1117" spans="3:4">
      <c r="C1117" s="156" t="s">
        <v>659</v>
      </c>
      <c r="D1117" s="131" t="s">
        <v>2596</v>
      </c>
    </row>
    <row r="1118" spans="3:4">
      <c r="C1118" s="156" t="s">
        <v>1428</v>
      </c>
      <c r="D1118" s="131" t="s">
        <v>2983</v>
      </c>
    </row>
    <row r="1119" spans="3:4">
      <c r="C1119" s="156" t="s">
        <v>655</v>
      </c>
      <c r="D1119" s="131" t="s">
        <v>2639</v>
      </c>
    </row>
    <row r="1120" spans="3:4">
      <c r="C1120" s="156" t="s">
        <v>656</v>
      </c>
      <c r="D1120" s="131" t="s">
        <v>2638</v>
      </c>
    </row>
    <row r="1121" spans="3:4">
      <c r="C1121" s="156" t="s">
        <v>657</v>
      </c>
      <c r="D1121" s="131" t="s">
        <v>2637</v>
      </c>
    </row>
    <row r="1122" spans="3:4">
      <c r="C1122" s="156" t="s">
        <v>654</v>
      </c>
      <c r="D1122" s="131" t="s">
        <v>2600</v>
      </c>
    </row>
    <row r="1123" spans="3:4">
      <c r="C1123" s="156" t="s">
        <v>652</v>
      </c>
      <c r="D1123" s="131" t="s">
        <v>2672</v>
      </c>
    </row>
    <row r="1124" spans="3:4">
      <c r="C1124" s="156" t="s">
        <v>653</v>
      </c>
      <c r="D1124" s="131" t="s">
        <v>2891</v>
      </c>
    </row>
    <row r="1125" spans="3:4">
      <c r="C1125" s="156" t="s">
        <v>1409</v>
      </c>
      <c r="D1125" s="131" t="s">
        <v>3076</v>
      </c>
    </row>
    <row r="1126" spans="3:4">
      <c r="C1126" s="156" t="s">
        <v>1407</v>
      </c>
      <c r="D1126" s="131" t="s">
        <v>2982</v>
      </c>
    </row>
    <row r="1127" spans="3:4">
      <c r="C1127" s="156" t="s">
        <v>1408</v>
      </c>
      <c r="D1127" s="131" t="s">
        <v>3026</v>
      </c>
    </row>
    <row r="1128" spans="3:4">
      <c r="C1128" s="156" t="s">
        <v>651</v>
      </c>
      <c r="D1128" s="131" t="s">
        <v>2570</v>
      </c>
    </row>
    <row r="1129" spans="3:4">
      <c r="C1129" s="156" t="s">
        <v>1410</v>
      </c>
      <c r="D1129" s="131" t="s">
        <v>3075</v>
      </c>
    </row>
    <row r="1130" spans="3:4">
      <c r="C1130" s="156" t="s">
        <v>1406</v>
      </c>
      <c r="D1130" s="131" t="s">
        <v>3025</v>
      </c>
    </row>
    <row r="1131" spans="3:4">
      <c r="C1131" s="156" t="s">
        <v>1411</v>
      </c>
      <c r="D1131" s="131" t="s">
        <v>3024</v>
      </c>
    </row>
    <row r="1132" spans="3:4">
      <c r="C1132" s="156" t="s">
        <v>1405</v>
      </c>
      <c r="D1132" s="131" t="s">
        <v>3023</v>
      </c>
    </row>
    <row r="1133" spans="3:4">
      <c r="C1133" s="156" t="s">
        <v>1446</v>
      </c>
      <c r="D1133" s="131" t="s">
        <v>2981</v>
      </c>
    </row>
    <row r="1134" spans="3:4">
      <c r="C1134" s="156" t="s">
        <v>1447</v>
      </c>
      <c r="D1134" s="131" t="s">
        <v>3079</v>
      </c>
    </row>
    <row r="1135" spans="3:4">
      <c r="C1135" s="156" t="s">
        <v>1959</v>
      </c>
      <c r="D1135" s="131" t="s">
        <v>3156</v>
      </c>
    </row>
    <row r="1136" spans="3:4">
      <c r="C1136" s="156" t="s">
        <v>1449</v>
      </c>
      <c r="D1136" s="131" t="s">
        <v>2980</v>
      </c>
    </row>
    <row r="1137" spans="3:4">
      <c r="C1137" s="156" t="s">
        <v>1448</v>
      </c>
      <c r="D1137" s="131" t="s">
        <v>2979</v>
      </c>
    </row>
    <row r="1138" spans="3:4">
      <c r="C1138" s="156" t="s">
        <v>643</v>
      </c>
      <c r="D1138" s="131" t="s">
        <v>2694</v>
      </c>
    </row>
    <row r="1139" spans="3:4">
      <c r="C1139" s="156" t="s">
        <v>645</v>
      </c>
      <c r="D1139" s="131" t="s">
        <v>2699</v>
      </c>
    </row>
    <row r="1140" spans="3:4">
      <c r="C1140" s="156" t="s">
        <v>3301</v>
      </c>
      <c r="D1140" s="131" t="s">
        <v>3644</v>
      </c>
    </row>
    <row r="1141" spans="3:4">
      <c r="C1141" s="156" t="s">
        <v>646</v>
      </c>
      <c r="D1141" s="131" t="s">
        <v>2698</v>
      </c>
    </row>
    <row r="1142" spans="3:4">
      <c r="C1142" s="156" t="s">
        <v>650</v>
      </c>
      <c r="D1142" s="131" t="s">
        <v>2693</v>
      </c>
    </row>
    <row r="1143" spans="3:4">
      <c r="C1143" s="156" t="s">
        <v>648</v>
      </c>
      <c r="D1143" s="131" t="s">
        <v>2697</v>
      </c>
    </row>
    <row r="1144" spans="3:4">
      <c r="C1144" s="156" t="s">
        <v>649</v>
      </c>
      <c r="D1144" s="131" t="s">
        <v>2696</v>
      </c>
    </row>
    <row r="1145" spans="3:4">
      <c r="C1145" s="156" t="s">
        <v>647</v>
      </c>
      <c r="D1145" s="131" t="s">
        <v>2695</v>
      </c>
    </row>
    <row r="1146" spans="3:4">
      <c r="C1146" s="156" t="s">
        <v>644</v>
      </c>
      <c r="D1146" s="131" t="s">
        <v>2653</v>
      </c>
    </row>
    <row r="1147" spans="3:4">
      <c r="C1147" s="156" t="s">
        <v>3302</v>
      </c>
      <c r="D1147" s="131" t="s">
        <v>3645</v>
      </c>
    </row>
    <row r="1148" spans="3:4">
      <c r="C1148" s="156" t="s">
        <v>1431</v>
      </c>
      <c r="D1148" s="131" t="s">
        <v>2978</v>
      </c>
    </row>
    <row r="1149" spans="3:4">
      <c r="C1149" s="156" t="s">
        <v>1430</v>
      </c>
      <c r="D1149" s="131" t="s">
        <v>2977</v>
      </c>
    </row>
    <row r="1150" spans="3:4">
      <c r="C1150" s="156" t="s">
        <v>1429</v>
      </c>
      <c r="D1150" s="131" t="s">
        <v>2976</v>
      </c>
    </row>
    <row r="1151" spans="3:4">
      <c r="C1151" s="156" t="s">
        <v>1433</v>
      </c>
      <c r="D1151" s="131" t="s">
        <v>2975</v>
      </c>
    </row>
    <row r="1152" spans="3:4">
      <c r="C1152" s="156" t="s">
        <v>1432</v>
      </c>
      <c r="D1152" s="131" t="s">
        <v>2974</v>
      </c>
    </row>
    <row r="1153" spans="3:4">
      <c r="C1153" s="156" t="s">
        <v>639</v>
      </c>
      <c r="D1153" s="131" t="s">
        <v>2643</v>
      </c>
    </row>
    <row r="1154" spans="3:4">
      <c r="C1154" s="156" t="s">
        <v>640</v>
      </c>
      <c r="D1154" s="131" t="s">
        <v>2642</v>
      </c>
    </row>
    <row r="1155" spans="3:4">
      <c r="C1155" s="156" t="s">
        <v>642</v>
      </c>
      <c r="D1155" s="131" t="s">
        <v>2641</v>
      </c>
    </row>
    <row r="1156" spans="3:4">
      <c r="C1156" s="156" t="s">
        <v>641</v>
      </c>
      <c r="D1156" s="131" t="s">
        <v>2640</v>
      </c>
    </row>
    <row r="1157" spans="3:4">
      <c r="C1157" s="156" t="s">
        <v>579</v>
      </c>
      <c r="D1157" s="131" t="s">
        <v>2602</v>
      </c>
    </row>
    <row r="1158" spans="3:4">
      <c r="C1158" s="156" t="s">
        <v>3303</v>
      </c>
      <c r="D1158" s="131" t="s">
        <v>3646</v>
      </c>
    </row>
    <row r="1159" spans="3:4">
      <c r="C1159" s="156" t="s">
        <v>577</v>
      </c>
      <c r="D1159" s="131" t="s">
        <v>2514</v>
      </c>
    </row>
    <row r="1160" spans="3:4">
      <c r="C1160" s="156" t="s">
        <v>3304</v>
      </c>
      <c r="D1160" s="131" t="s">
        <v>3647</v>
      </c>
    </row>
    <row r="1161" spans="3:4">
      <c r="C1161" s="156" t="s">
        <v>578</v>
      </c>
      <c r="D1161" s="131" t="s">
        <v>2513</v>
      </c>
    </row>
    <row r="1162" spans="3:4">
      <c r="C1162" s="156" t="s">
        <v>576</v>
      </c>
      <c r="D1162" s="131" t="s">
        <v>2545</v>
      </c>
    </row>
    <row r="1163" spans="3:4">
      <c r="C1163" s="156" t="s">
        <v>524</v>
      </c>
      <c r="D1163" s="131" t="s">
        <v>2536</v>
      </c>
    </row>
    <row r="1164" spans="3:4">
      <c r="C1164" s="156" t="s">
        <v>596</v>
      </c>
      <c r="D1164" s="131" t="s">
        <v>2747</v>
      </c>
    </row>
    <row r="1165" spans="3:4">
      <c r="C1165" s="156" t="s">
        <v>598</v>
      </c>
      <c r="D1165" s="131" t="s">
        <v>2746</v>
      </c>
    </row>
    <row r="1166" spans="3:4">
      <c r="C1166" s="156" t="s">
        <v>597</v>
      </c>
      <c r="D1166" s="131" t="s">
        <v>2745</v>
      </c>
    </row>
    <row r="1167" spans="3:4">
      <c r="C1167" s="156" t="s">
        <v>521</v>
      </c>
      <c r="D1167" s="131" t="s">
        <v>2735</v>
      </c>
    </row>
    <row r="1168" spans="3:4">
      <c r="C1168" s="156" t="s">
        <v>1450</v>
      </c>
      <c r="D1168" s="131" t="s">
        <v>3080</v>
      </c>
    </row>
    <row r="1169" spans="3:4">
      <c r="C1169" s="156" t="s">
        <v>523</v>
      </c>
      <c r="D1169" s="131" t="s">
        <v>2736</v>
      </c>
    </row>
    <row r="1170" spans="3:4">
      <c r="C1170" s="156" t="s">
        <v>522</v>
      </c>
      <c r="D1170" s="131" t="s">
        <v>2734</v>
      </c>
    </row>
    <row r="1171" spans="3:4">
      <c r="C1171" s="156" t="s">
        <v>519</v>
      </c>
      <c r="D1171" s="131" t="s">
        <v>2701</v>
      </c>
    </row>
    <row r="1172" spans="3:4">
      <c r="C1172" s="156" t="s">
        <v>520</v>
      </c>
      <c r="D1172" s="131" t="s">
        <v>2700</v>
      </c>
    </row>
    <row r="1173" spans="3:4">
      <c r="C1173" s="156" t="s">
        <v>517</v>
      </c>
      <c r="D1173" s="131" t="s">
        <v>2649</v>
      </c>
    </row>
    <row r="1174" spans="3:4">
      <c r="C1174" s="156" t="s">
        <v>1435</v>
      </c>
      <c r="D1174" s="131" t="s">
        <v>3022</v>
      </c>
    </row>
    <row r="1175" spans="3:4">
      <c r="C1175" s="156" t="s">
        <v>1434</v>
      </c>
      <c r="D1175" s="131" t="s">
        <v>3021</v>
      </c>
    </row>
    <row r="1176" spans="3:4">
      <c r="C1176" s="156" t="s">
        <v>518</v>
      </c>
      <c r="D1176" s="131" t="s">
        <v>2648</v>
      </c>
    </row>
    <row r="1177" spans="3:4">
      <c r="C1177" s="156" t="s">
        <v>516</v>
      </c>
      <c r="D1177" s="131" t="s">
        <v>2758</v>
      </c>
    </row>
    <row r="1178" spans="3:4">
      <c r="C1178" s="156" t="s">
        <v>3305</v>
      </c>
      <c r="D1178" s="131" t="s">
        <v>3648</v>
      </c>
    </row>
    <row r="1179" spans="3:4">
      <c r="C1179" s="156" t="s">
        <v>512</v>
      </c>
      <c r="D1179" s="131" t="s">
        <v>2892</v>
      </c>
    </row>
    <row r="1180" spans="3:4">
      <c r="C1180" s="156" t="s">
        <v>515</v>
      </c>
      <c r="D1180" s="131" t="s">
        <v>2749</v>
      </c>
    </row>
    <row r="1181" spans="3:4">
      <c r="C1181" s="156" t="s">
        <v>1454</v>
      </c>
      <c r="D1181" s="131" t="s">
        <v>3020</v>
      </c>
    </row>
    <row r="1182" spans="3:4">
      <c r="C1182" s="156" t="s">
        <v>514</v>
      </c>
      <c r="D1182" s="131" t="s">
        <v>2748</v>
      </c>
    </row>
    <row r="1183" spans="3:4">
      <c r="C1183" s="156" t="s">
        <v>513</v>
      </c>
      <c r="D1183" s="131" t="s">
        <v>3082</v>
      </c>
    </row>
    <row r="1184" spans="3:4">
      <c r="C1184" s="156" t="s">
        <v>509</v>
      </c>
      <c r="D1184" s="131" t="s">
        <v>2651</v>
      </c>
    </row>
    <row r="1185" spans="3:4">
      <c r="C1185" s="156" t="s">
        <v>1436</v>
      </c>
      <c r="D1185" s="131" t="s">
        <v>3078</v>
      </c>
    </row>
    <row r="1186" spans="3:4">
      <c r="C1186" s="156" t="s">
        <v>511</v>
      </c>
      <c r="D1186" s="131" t="s">
        <v>2764</v>
      </c>
    </row>
    <row r="1187" spans="3:4">
      <c r="C1187" s="156" t="s">
        <v>510</v>
      </c>
      <c r="D1187" s="131" t="s">
        <v>2650</v>
      </c>
    </row>
    <row r="1188" spans="3:4">
      <c r="C1188" s="156" t="s">
        <v>3306</v>
      </c>
      <c r="D1188" s="131" t="s">
        <v>3649</v>
      </c>
    </row>
    <row r="1189" spans="3:4">
      <c r="C1189" s="156" t="s">
        <v>3307</v>
      </c>
      <c r="D1189" s="131" t="s">
        <v>3650</v>
      </c>
    </row>
    <row r="1190" spans="3:4">
      <c r="C1190" s="156" t="s">
        <v>575</v>
      </c>
      <c r="D1190" s="131" t="s">
        <v>2630</v>
      </c>
    </row>
    <row r="1191" spans="3:4">
      <c r="C1191" s="156" t="s">
        <v>3308</v>
      </c>
      <c r="D1191" s="131" t="s">
        <v>3651</v>
      </c>
    </row>
    <row r="1192" spans="3:4">
      <c r="C1192" s="156" t="s">
        <v>574</v>
      </c>
      <c r="D1192" s="131" t="s">
        <v>2603</v>
      </c>
    </row>
    <row r="1193" spans="3:4">
      <c r="C1193" s="156" t="s">
        <v>1415</v>
      </c>
      <c r="D1193" s="131" t="s">
        <v>3019</v>
      </c>
    </row>
    <row r="1194" spans="3:4">
      <c r="C1194" s="156" t="s">
        <v>3309</v>
      </c>
      <c r="D1194" s="131" t="s">
        <v>3652</v>
      </c>
    </row>
    <row r="1195" spans="3:4">
      <c r="C1195" s="156" t="s">
        <v>1416</v>
      </c>
      <c r="D1195" s="131" t="s">
        <v>4919</v>
      </c>
    </row>
    <row r="1196" spans="3:4">
      <c r="C1196" s="156" t="s">
        <v>573</v>
      </c>
      <c r="D1196" s="131" t="s">
        <v>2717</v>
      </c>
    </row>
    <row r="1197" spans="3:4">
      <c r="C1197" s="156" t="s">
        <v>3310</v>
      </c>
      <c r="D1197" s="131" t="s">
        <v>3653</v>
      </c>
    </row>
    <row r="1198" spans="3:4">
      <c r="C1198" s="156" t="s">
        <v>572</v>
      </c>
      <c r="D1198" s="131" t="s">
        <v>2572</v>
      </c>
    </row>
    <row r="1199" spans="3:4">
      <c r="C1199" s="156" t="s">
        <v>571</v>
      </c>
      <c r="D1199" s="131" t="s">
        <v>2571</v>
      </c>
    </row>
    <row r="1200" spans="3:4">
      <c r="C1200" s="156" t="s">
        <v>1412</v>
      </c>
      <c r="D1200" s="131" t="s">
        <v>3018</v>
      </c>
    </row>
    <row r="1201" spans="3:4">
      <c r="C1201" s="156" t="s">
        <v>570</v>
      </c>
      <c r="D1201" s="131" t="s">
        <v>2684</v>
      </c>
    </row>
    <row r="1202" spans="3:4">
      <c r="C1202" s="156" t="s">
        <v>595</v>
      </c>
      <c r="D1202" s="131" t="s">
        <v>2515</v>
      </c>
    </row>
    <row r="1203" spans="3:4">
      <c r="C1203" s="156" t="s">
        <v>594</v>
      </c>
      <c r="D1203" s="131" t="s">
        <v>2627</v>
      </c>
    </row>
    <row r="1204" spans="3:4">
      <c r="C1204" s="156" t="s">
        <v>3311</v>
      </c>
      <c r="D1204" s="131" t="s">
        <v>3654</v>
      </c>
    </row>
    <row r="1205" spans="3:4">
      <c r="C1205" s="156" t="s">
        <v>3312</v>
      </c>
      <c r="D1205" s="131" t="s">
        <v>3655</v>
      </c>
    </row>
    <row r="1206" spans="3:4">
      <c r="C1206" s="156" t="s">
        <v>508</v>
      </c>
      <c r="D1206" s="131" t="s">
        <v>2755</v>
      </c>
    </row>
    <row r="1207" spans="3:4">
      <c r="C1207" s="156" t="s">
        <v>682</v>
      </c>
      <c r="D1207" s="131" t="s">
        <v>2626</v>
      </c>
    </row>
    <row r="1208" spans="3:4">
      <c r="C1208" s="156" t="s">
        <v>1439</v>
      </c>
      <c r="D1208" s="131" t="s">
        <v>2996</v>
      </c>
    </row>
    <row r="1209" spans="3:4">
      <c r="C1209" s="156" t="s">
        <v>1438</v>
      </c>
      <c r="D1209" s="131" t="s">
        <v>2995</v>
      </c>
    </row>
    <row r="1210" spans="3:4">
      <c r="C1210" s="156" t="s">
        <v>680</v>
      </c>
      <c r="D1210" s="131" t="s">
        <v>2683</v>
      </c>
    </row>
    <row r="1211" spans="3:4">
      <c r="C1211" s="156" t="s">
        <v>1437</v>
      </c>
      <c r="D1211" s="131" t="s">
        <v>3017</v>
      </c>
    </row>
    <row r="1212" spans="3:4">
      <c r="C1212" s="156" t="s">
        <v>681</v>
      </c>
      <c r="D1212" s="131" t="s">
        <v>2682</v>
      </c>
    </row>
    <row r="1213" spans="3:4">
      <c r="C1213" s="156" t="s">
        <v>506</v>
      </c>
      <c r="D1213" s="131" t="s">
        <v>2610</v>
      </c>
    </row>
    <row r="1214" spans="3:4">
      <c r="C1214" s="156" t="s">
        <v>678</v>
      </c>
      <c r="D1214" s="131" t="s">
        <v>2611</v>
      </c>
    </row>
    <row r="1215" spans="3:4">
      <c r="C1215" s="156" t="s">
        <v>507</v>
      </c>
      <c r="D1215" s="131" t="s">
        <v>2609</v>
      </c>
    </row>
    <row r="1216" spans="3:4">
      <c r="C1216" s="156" t="s">
        <v>679</v>
      </c>
      <c r="D1216" s="131" t="s">
        <v>3077</v>
      </c>
    </row>
    <row r="1217" spans="3:4">
      <c r="C1217" s="156" t="s">
        <v>569</v>
      </c>
      <c r="D1217" s="131" t="s">
        <v>2710</v>
      </c>
    </row>
    <row r="1218" spans="3:4">
      <c r="C1218" s="156" t="s">
        <v>568</v>
      </c>
      <c r="D1218" s="131" t="s">
        <v>2708</v>
      </c>
    </row>
    <row r="1219" spans="3:4">
      <c r="C1219" s="156" t="s">
        <v>567</v>
      </c>
      <c r="D1219" s="131" t="s">
        <v>2601</v>
      </c>
    </row>
    <row r="1220" spans="3:4">
      <c r="C1220" s="156" t="s">
        <v>3313</v>
      </c>
      <c r="D1220" s="131" t="s">
        <v>3656</v>
      </c>
    </row>
    <row r="1221" spans="3:4">
      <c r="C1221" s="156" t="s">
        <v>1193</v>
      </c>
      <c r="D1221" s="131" t="s">
        <v>2788</v>
      </c>
    </row>
    <row r="1222" spans="3:4">
      <c r="C1222" s="156" t="s">
        <v>726</v>
      </c>
      <c r="D1222" s="131" t="s">
        <v>2787</v>
      </c>
    </row>
    <row r="1223" spans="3:4">
      <c r="C1223" s="156" t="s">
        <v>725</v>
      </c>
      <c r="D1223" s="131" t="s">
        <v>3037</v>
      </c>
    </row>
    <row r="1224" spans="3:4">
      <c r="C1224" s="156" t="s">
        <v>724</v>
      </c>
      <c r="D1224" s="131" t="s">
        <v>2635</v>
      </c>
    </row>
    <row r="1225" spans="3:4">
      <c r="C1225" s="156" t="s">
        <v>3314</v>
      </c>
      <c r="D1225" s="131" t="s">
        <v>3657</v>
      </c>
    </row>
    <row r="1226" spans="3:4">
      <c r="C1226" s="156" t="s">
        <v>756</v>
      </c>
      <c r="D1226" s="131" t="s">
        <v>2673</v>
      </c>
    </row>
    <row r="1227" spans="3:4">
      <c r="C1227" s="156" t="s">
        <v>722</v>
      </c>
      <c r="D1227" s="131" t="s">
        <v>2585</v>
      </c>
    </row>
    <row r="1228" spans="3:4">
      <c r="C1228" s="156" t="s">
        <v>3315</v>
      </c>
      <c r="D1228" s="131" t="s">
        <v>3658</v>
      </c>
    </row>
    <row r="1229" spans="3:4">
      <c r="C1229" s="156" t="s">
        <v>721</v>
      </c>
      <c r="D1229" s="131" t="s">
        <v>2762</v>
      </c>
    </row>
    <row r="1230" spans="3:4">
      <c r="C1230" s="156" t="s">
        <v>3316</v>
      </c>
      <c r="D1230" s="131" t="s">
        <v>3659</v>
      </c>
    </row>
    <row r="1231" spans="3:4">
      <c r="C1231" s="156" t="s">
        <v>720</v>
      </c>
      <c r="D1231" s="131" t="s">
        <v>2583</v>
      </c>
    </row>
    <row r="1232" spans="3:4">
      <c r="C1232" s="156" t="s">
        <v>3317</v>
      </c>
      <c r="D1232" s="131" t="s">
        <v>3660</v>
      </c>
    </row>
    <row r="1233" spans="3:4">
      <c r="C1233" s="156" t="s">
        <v>733</v>
      </c>
      <c r="D1233" s="131" t="s">
        <v>2783</v>
      </c>
    </row>
    <row r="1234" spans="3:4">
      <c r="C1234" s="156" t="s">
        <v>566</v>
      </c>
      <c r="D1234" s="131" t="s">
        <v>2544</v>
      </c>
    </row>
    <row r="1235" spans="3:4">
      <c r="C1235" s="156" t="s">
        <v>732</v>
      </c>
      <c r="D1235" s="131" t="s">
        <v>2782</v>
      </c>
    </row>
    <row r="1236" spans="3:4">
      <c r="C1236" s="156" t="s">
        <v>731</v>
      </c>
      <c r="D1236" s="131" t="s">
        <v>2781</v>
      </c>
    </row>
    <row r="1237" spans="3:4">
      <c r="C1237" s="156" t="s">
        <v>730</v>
      </c>
      <c r="D1237" s="131" t="s">
        <v>2780</v>
      </c>
    </row>
    <row r="1238" spans="3:4">
      <c r="C1238" s="156" t="s">
        <v>3318</v>
      </c>
      <c r="D1238" s="131" t="s">
        <v>3661</v>
      </c>
    </row>
    <row r="1239" spans="3:4">
      <c r="C1239" s="156" t="s">
        <v>3319</v>
      </c>
      <c r="D1239" s="131" t="s">
        <v>3662</v>
      </c>
    </row>
    <row r="1240" spans="3:4">
      <c r="C1240" s="156" t="s">
        <v>3320</v>
      </c>
      <c r="D1240" s="131" t="s">
        <v>3663</v>
      </c>
    </row>
    <row r="1241" spans="3:4">
      <c r="C1241" s="156" t="s">
        <v>3321</v>
      </c>
      <c r="D1241" s="131" t="s">
        <v>3664</v>
      </c>
    </row>
    <row r="1242" spans="3:4">
      <c r="C1242" s="156" t="s">
        <v>3322</v>
      </c>
      <c r="D1242" s="131" t="s">
        <v>3665</v>
      </c>
    </row>
    <row r="1243" spans="3:4">
      <c r="C1243" s="156" t="s">
        <v>3323</v>
      </c>
      <c r="D1243" s="131" t="s">
        <v>3666</v>
      </c>
    </row>
    <row r="1244" spans="3:4">
      <c r="C1244" s="156" t="s">
        <v>719</v>
      </c>
      <c r="D1244" s="131" t="s">
        <v>2707</v>
      </c>
    </row>
    <row r="1245" spans="3:4">
      <c r="C1245" s="156" t="s">
        <v>3324</v>
      </c>
      <c r="D1245" s="131" t="s">
        <v>3667</v>
      </c>
    </row>
    <row r="1246" spans="3:4">
      <c r="C1246" s="156" t="s">
        <v>3325</v>
      </c>
      <c r="D1246" s="131" t="s">
        <v>3668</v>
      </c>
    </row>
    <row r="1247" spans="3:4">
      <c r="C1247" s="156" t="s">
        <v>3326</v>
      </c>
      <c r="D1247" s="131" t="s">
        <v>3669</v>
      </c>
    </row>
    <row r="1248" spans="3:4">
      <c r="C1248" s="156" t="s">
        <v>3327</v>
      </c>
      <c r="D1248" s="131" t="s">
        <v>3670</v>
      </c>
    </row>
    <row r="1249" spans="3:4">
      <c r="C1249" s="156" t="s">
        <v>3328</v>
      </c>
      <c r="D1249" s="131" t="s">
        <v>3671</v>
      </c>
    </row>
    <row r="1250" spans="3:4">
      <c r="C1250" s="156" t="s">
        <v>718</v>
      </c>
      <c r="D1250" s="131" t="s">
        <v>2681</v>
      </c>
    </row>
    <row r="1251" spans="3:4">
      <c r="C1251" s="156" t="s">
        <v>3329</v>
      </c>
      <c r="D1251" s="131" t="s">
        <v>3672</v>
      </c>
    </row>
    <row r="1252" spans="3:4">
      <c r="C1252" s="156" t="s">
        <v>3330</v>
      </c>
      <c r="D1252" s="131" t="s">
        <v>3673</v>
      </c>
    </row>
    <row r="1253" spans="3:4">
      <c r="C1253" s="156" t="s">
        <v>3331</v>
      </c>
      <c r="D1253" s="131" t="s">
        <v>3674</v>
      </c>
    </row>
    <row r="1254" spans="3:4">
      <c r="C1254" s="156" t="s">
        <v>717</v>
      </c>
      <c r="D1254" s="131" t="s">
        <v>2604</v>
      </c>
    </row>
    <row r="1255" spans="3:4">
      <c r="C1255" s="156" t="s">
        <v>729</v>
      </c>
      <c r="D1255" s="131" t="s">
        <v>2779</v>
      </c>
    </row>
    <row r="1256" spans="3:4">
      <c r="C1256" s="156" t="s">
        <v>728</v>
      </c>
      <c r="D1256" s="131" t="s">
        <v>2778</v>
      </c>
    </row>
    <row r="1257" spans="3:4">
      <c r="C1257" s="156" t="s">
        <v>727</v>
      </c>
      <c r="D1257" s="131" t="s">
        <v>2777</v>
      </c>
    </row>
    <row r="1258" spans="3:4">
      <c r="C1258" s="156" t="s">
        <v>565</v>
      </c>
      <c r="D1258" s="131" t="s">
        <v>2564</v>
      </c>
    </row>
    <row r="1259" spans="3:4">
      <c r="C1259" s="156" t="s">
        <v>3332</v>
      </c>
      <c r="D1259" s="131" t="s">
        <v>3675</v>
      </c>
    </row>
    <row r="1260" spans="3:4">
      <c r="C1260" s="156" t="s">
        <v>1404</v>
      </c>
      <c r="D1260" s="131" t="s">
        <v>1866</v>
      </c>
    </row>
    <row r="1261" spans="3:4">
      <c r="C1261" s="156" t="s">
        <v>564</v>
      </c>
      <c r="D1261" s="131" t="s">
        <v>2737</v>
      </c>
    </row>
    <row r="1262" spans="3:4">
      <c r="C1262" s="156" t="s">
        <v>1451</v>
      </c>
      <c r="D1262" s="131" t="s">
        <v>3016</v>
      </c>
    </row>
    <row r="1263" spans="3:4">
      <c r="C1263" s="156" t="s">
        <v>3333</v>
      </c>
      <c r="D1263" s="131" t="s">
        <v>3676</v>
      </c>
    </row>
    <row r="1264" spans="3:4">
      <c r="C1264" s="156" t="s">
        <v>563</v>
      </c>
      <c r="D1264" s="131" t="s">
        <v>2565</v>
      </c>
    </row>
    <row r="1265" spans="3:4">
      <c r="C1265" s="156" t="s">
        <v>500</v>
      </c>
      <c r="D1265" s="131" t="s">
        <v>2754</v>
      </c>
    </row>
    <row r="1266" spans="3:4">
      <c r="C1266" s="156" t="s">
        <v>1457</v>
      </c>
      <c r="D1266" s="131" t="s">
        <v>3015</v>
      </c>
    </row>
    <row r="1267" spans="3:4">
      <c r="C1267" s="156" t="s">
        <v>1459</v>
      </c>
      <c r="D1267" s="131" t="s">
        <v>3014</v>
      </c>
    </row>
    <row r="1268" spans="3:4">
      <c r="C1268" s="156" t="s">
        <v>559</v>
      </c>
      <c r="D1268" s="131" t="s">
        <v>2753</v>
      </c>
    </row>
    <row r="1269" spans="3:4">
      <c r="C1269" s="156" t="s">
        <v>3334</v>
      </c>
      <c r="D1269" s="131" t="s">
        <v>3677</v>
      </c>
    </row>
    <row r="1270" spans="3:4">
      <c r="C1270" s="156" t="s">
        <v>562</v>
      </c>
      <c r="D1270" s="131" t="s">
        <v>2752</v>
      </c>
    </row>
    <row r="1271" spans="3:4">
      <c r="C1271" s="156" t="s">
        <v>1455</v>
      </c>
      <c r="D1271" s="131" t="s">
        <v>3013</v>
      </c>
    </row>
    <row r="1272" spans="3:4">
      <c r="C1272" s="156" t="s">
        <v>1456</v>
      </c>
      <c r="D1272" s="131" t="s">
        <v>3083</v>
      </c>
    </row>
    <row r="1273" spans="3:4">
      <c r="C1273" s="156" t="s">
        <v>561</v>
      </c>
      <c r="D1273" s="131" t="s">
        <v>2751</v>
      </c>
    </row>
    <row r="1274" spans="3:4">
      <c r="C1274" s="156" t="s">
        <v>1458</v>
      </c>
      <c r="D1274" s="131" t="s">
        <v>3012</v>
      </c>
    </row>
    <row r="1275" spans="3:4">
      <c r="C1275" s="156" t="s">
        <v>560</v>
      </c>
      <c r="D1275" s="131" t="s">
        <v>2750</v>
      </c>
    </row>
    <row r="1276" spans="3:4">
      <c r="C1276" s="156" t="s">
        <v>3335</v>
      </c>
      <c r="D1276" s="131" t="s">
        <v>3678</v>
      </c>
    </row>
    <row r="1277" spans="3:4">
      <c r="C1277" s="156" t="s">
        <v>3336</v>
      </c>
      <c r="D1277" s="131" t="s">
        <v>3679</v>
      </c>
    </row>
    <row r="1278" spans="3:4">
      <c r="C1278" s="156" t="s">
        <v>3337</v>
      </c>
      <c r="D1278" s="131" t="s">
        <v>3680</v>
      </c>
    </row>
    <row r="1279" spans="3:4">
      <c r="C1279" s="156" t="s">
        <v>3338</v>
      </c>
      <c r="D1279" s="131" t="s">
        <v>3681</v>
      </c>
    </row>
    <row r="1280" spans="3:4">
      <c r="C1280" s="156" t="s">
        <v>557</v>
      </c>
      <c r="D1280" s="131" t="s">
        <v>2706</v>
      </c>
    </row>
    <row r="1281" spans="3:4">
      <c r="C1281" s="156" t="s">
        <v>3339</v>
      </c>
      <c r="D1281" s="131" t="s">
        <v>3682</v>
      </c>
    </row>
    <row r="1282" spans="3:4">
      <c r="C1282" s="156" t="s">
        <v>558</v>
      </c>
      <c r="D1282" s="131" t="s">
        <v>2705</v>
      </c>
    </row>
    <row r="1283" spans="3:4">
      <c r="C1283" s="156" t="s">
        <v>555</v>
      </c>
      <c r="D1283" s="131" t="s">
        <v>2703</v>
      </c>
    </row>
    <row r="1284" spans="3:4">
      <c r="C1284" s="156" t="s">
        <v>556</v>
      </c>
      <c r="D1284" s="131" t="s">
        <v>2702</v>
      </c>
    </row>
    <row r="1285" spans="3:4">
      <c r="C1285" s="156" t="s">
        <v>553</v>
      </c>
      <c r="D1285" s="131" t="s">
        <v>2712</v>
      </c>
    </row>
    <row r="1286" spans="3:4">
      <c r="C1286" s="156" t="s">
        <v>554</v>
      </c>
      <c r="D1286" s="131" t="s">
        <v>2711</v>
      </c>
    </row>
    <row r="1287" spans="3:4">
      <c r="C1287" s="156" t="s">
        <v>552</v>
      </c>
      <c r="D1287" s="131" t="s">
        <v>2756</v>
      </c>
    </row>
    <row r="1288" spans="3:4">
      <c r="C1288" s="156" t="s">
        <v>1460</v>
      </c>
      <c r="D1288" s="131" t="s">
        <v>3011</v>
      </c>
    </row>
    <row r="1289" spans="3:4">
      <c r="C1289" s="156" t="s">
        <v>549</v>
      </c>
      <c r="D1289" s="131" t="s">
        <v>2678</v>
      </c>
    </row>
    <row r="1290" spans="3:4">
      <c r="C1290" s="156" t="s">
        <v>3340</v>
      </c>
      <c r="D1290" s="131" t="s">
        <v>3683</v>
      </c>
    </row>
    <row r="1291" spans="3:4">
      <c r="C1291" s="156" t="s">
        <v>551</v>
      </c>
      <c r="D1291" s="131" t="s">
        <v>2677</v>
      </c>
    </row>
    <row r="1292" spans="3:4">
      <c r="C1292" s="156" t="s">
        <v>550</v>
      </c>
      <c r="D1292" s="131" t="s">
        <v>2676</v>
      </c>
    </row>
    <row r="1293" spans="3:4">
      <c r="C1293" s="156" t="s">
        <v>882</v>
      </c>
      <c r="D1293" s="131" t="s">
        <v>2211</v>
      </c>
    </row>
    <row r="1294" spans="3:4">
      <c r="C1294" s="156" t="s">
        <v>3341</v>
      </c>
      <c r="D1294" s="131" t="s">
        <v>3684</v>
      </c>
    </row>
    <row r="1295" spans="3:4">
      <c r="C1295" s="156" t="s">
        <v>3342</v>
      </c>
      <c r="D1295" s="131" t="s">
        <v>3685</v>
      </c>
    </row>
    <row r="1296" spans="3:4">
      <c r="C1296" s="156" t="s">
        <v>3343</v>
      </c>
      <c r="D1296" s="131" t="s">
        <v>3686</v>
      </c>
    </row>
    <row r="1297" spans="3:4">
      <c r="C1297" s="156" t="s">
        <v>3344</v>
      </c>
      <c r="D1297" s="131" t="s">
        <v>3687</v>
      </c>
    </row>
    <row r="1298" spans="3:4">
      <c r="C1298" s="156" t="s">
        <v>1140</v>
      </c>
      <c r="D1298" s="131" t="s">
        <v>2769</v>
      </c>
    </row>
    <row r="1299" spans="3:4">
      <c r="C1299" s="156" t="s">
        <v>1139</v>
      </c>
      <c r="D1299" s="131" t="s">
        <v>2768</v>
      </c>
    </row>
    <row r="1300" spans="3:4">
      <c r="C1300" s="156" t="s">
        <v>3345</v>
      </c>
      <c r="D1300" s="131" t="s">
        <v>3688</v>
      </c>
    </row>
    <row r="1301" spans="3:4">
      <c r="C1301" s="156" t="s">
        <v>3346</v>
      </c>
      <c r="D1301" s="131" t="s">
        <v>3689</v>
      </c>
    </row>
    <row r="1302" spans="3:4">
      <c r="C1302" s="156" t="s">
        <v>3347</v>
      </c>
      <c r="D1302" s="131" t="s">
        <v>3690</v>
      </c>
    </row>
    <row r="1303" spans="3:4">
      <c r="C1303" s="156" t="s">
        <v>1021</v>
      </c>
      <c r="D1303" s="131" t="s">
        <v>2210</v>
      </c>
    </row>
    <row r="1304" spans="3:4">
      <c r="C1304" s="156" t="s">
        <v>1020</v>
      </c>
      <c r="D1304" s="131" t="s">
        <v>2209</v>
      </c>
    </row>
    <row r="1305" spans="3:4">
      <c r="C1305" s="156" t="s">
        <v>3348</v>
      </c>
      <c r="D1305" s="131" t="s">
        <v>3691</v>
      </c>
    </row>
    <row r="1306" spans="3:4">
      <c r="C1306" s="156" t="s">
        <v>3349</v>
      </c>
      <c r="D1306" s="131" t="s">
        <v>3692</v>
      </c>
    </row>
    <row r="1307" spans="3:4">
      <c r="C1307" s="156" t="s">
        <v>3350</v>
      </c>
      <c r="D1307" s="131" t="s">
        <v>3693</v>
      </c>
    </row>
    <row r="1308" spans="3:4">
      <c r="C1308" s="156" t="s">
        <v>1019</v>
      </c>
      <c r="D1308" s="131" t="s">
        <v>2208</v>
      </c>
    </row>
    <row r="1309" spans="3:4">
      <c r="C1309" s="156" t="s">
        <v>1018</v>
      </c>
      <c r="D1309" s="131" t="s">
        <v>2207</v>
      </c>
    </row>
    <row r="1310" spans="3:4">
      <c r="C1310" s="156" t="s">
        <v>1017</v>
      </c>
      <c r="D1310" s="131" t="s">
        <v>2206</v>
      </c>
    </row>
    <row r="1311" spans="3:4">
      <c r="C1311" s="156" t="s">
        <v>3351</v>
      </c>
      <c r="D1311" s="131" t="s">
        <v>3694</v>
      </c>
    </row>
    <row r="1312" spans="3:4">
      <c r="C1312" s="156" t="s">
        <v>988</v>
      </c>
      <c r="D1312" s="131" t="s">
        <v>2205</v>
      </c>
    </row>
    <row r="1313" spans="3:4">
      <c r="C1313" s="156" t="s">
        <v>987</v>
      </c>
      <c r="D1313" s="131" t="s">
        <v>2204</v>
      </c>
    </row>
    <row r="1314" spans="3:4">
      <c r="C1314" s="156" t="s">
        <v>986</v>
      </c>
      <c r="D1314" s="131" t="s">
        <v>2203</v>
      </c>
    </row>
    <row r="1315" spans="3:4">
      <c r="C1315" s="156" t="s">
        <v>989</v>
      </c>
      <c r="D1315" s="131" t="s">
        <v>2202</v>
      </c>
    </row>
    <row r="1316" spans="3:4">
      <c r="C1316" s="156" t="s">
        <v>975</v>
      </c>
      <c r="D1316" s="131" t="s">
        <v>2201</v>
      </c>
    </row>
    <row r="1317" spans="3:4">
      <c r="C1317" s="156" t="s">
        <v>3352</v>
      </c>
      <c r="D1317" s="131" t="s">
        <v>3695</v>
      </c>
    </row>
    <row r="1318" spans="3:4">
      <c r="C1318" s="156" t="s">
        <v>976</v>
      </c>
      <c r="D1318" s="131" t="s">
        <v>2200</v>
      </c>
    </row>
    <row r="1319" spans="3:4">
      <c r="C1319" s="156" t="s">
        <v>3353</v>
      </c>
      <c r="D1319" s="131" t="s">
        <v>3696</v>
      </c>
    </row>
    <row r="1320" spans="3:4">
      <c r="C1320" s="156" t="s">
        <v>983</v>
      </c>
      <c r="D1320" s="131" t="s">
        <v>2197</v>
      </c>
    </row>
    <row r="1321" spans="3:4">
      <c r="C1321" s="156" t="s">
        <v>982</v>
      </c>
      <c r="D1321" s="131" t="s">
        <v>2196</v>
      </c>
    </row>
    <row r="1322" spans="3:4">
      <c r="C1322" s="156" t="s">
        <v>997</v>
      </c>
      <c r="D1322" s="131" t="s">
        <v>2198</v>
      </c>
    </row>
    <row r="1323" spans="3:4">
      <c r="C1323" s="156" t="s">
        <v>998</v>
      </c>
      <c r="D1323" s="131" t="s">
        <v>2199</v>
      </c>
    </row>
    <row r="1324" spans="3:4">
      <c r="C1324" s="156" t="s">
        <v>1884</v>
      </c>
      <c r="D1324" s="131">
        <v>0</v>
      </c>
    </row>
    <row r="1325" spans="3:4">
      <c r="C1325" s="156" t="s">
        <v>985</v>
      </c>
      <c r="D1325" s="131" t="s">
        <v>2195</v>
      </c>
    </row>
    <row r="1326" spans="3:4">
      <c r="C1326" s="156" t="s">
        <v>984</v>
      </c>
      <c r="D1326" s="131" t="s">
        <v>2194</v>
      </c>
    </row>
    <row r="1327" spans="3:4">
      <c r="C1327" s="156" t="s">
        <v>971</v>
      </c>
      <c r="D1327" s="131" t="s">
        <v>2193</v>
      </c>
    </row>
    <row r="1328" spans="3:4">
      <c r="C1328" s="156" t="s">
        <v>3354</v>
      </c>
      <c r="D1328" s="131" t="s">
        <v>3697</v>
      </c>
    </row>
    <row r="1329" spans="3:4">
      <c r="C1329" s="156" t="s">
        <v>972</v>
      </c>
      <c r="D1329" s="131" t="s">
        <v>2192</v>
      </c>
    </row>
    <row r="1330" spans="3:4">
      <c r="C1330" s="156" t="s">
        <v>995</v>
      </c>
      <c r="D1330" s="131" t="s">
        <v>2188</v>
      </c>
    </row>
    <row r="1331" spans="3:4">
      <c r="C1331" s="156" t="s">
        <v>996</v>
      </c>
      <c r="D1331" s="131" t="s">
        <v>2189</v>
      </c>
    </row>
    <row r="1332" spans="3:4">
      <c r="C1332" s="156" t="s">
        <v>974</v>
      </c>
      <c r="D1332" s="131" t="s">
        <v>2191</v>
      </c>
    </row>
    <row r="1333" spans="3:4">
      <c r="C1333" s="156" t="s">
        <v>973</v>
      </c>
      <c r="D1333" s="131" t="s">
        <v>2190</v>
      </c>
    </row>
    <row r="1334" spans="3:4">
      <c r="C1334" s="156" t="s">
        <v>348</v>
      </c>
      <c r="D1334" s="131" t="s">
        <v>2595</v>
      </c>
    </row>
    <row r="1335" spans="3:4">
      <c r="C1335" s="156" t="s">
        <v>347</v>
      </c>
      <c r="D1335" s="131" t="s">
        <v>2594</v>
      </c>
    </row>
    <row r="1336" spans="3:4">
      <c r="C1336" s="156" t="s">
        <v>3355</v>
      </c>
      <c r="D1336" s="131" t="s">
        <v>3698</v>
      </c>
    </row>
    <row r="1337" spans="3:4">
      <c r="C1337" s="156" t="s">
        <v>3356</v>
      </c>
      <c r="D1337" s="131" t="s">
        <v>3699</v>
      </c>
    </row>
    <row r="1338" spans="3:4">
      <c r="C1338" s="156" t="s">
        <v>3357</v>
      </c>
      <c r="D1338" s="131" t="s">
        <v>3700</v>
      </c>
    </row>
    <row r="1339" spans="3:4">
      <c r="C1339" s="156" t="s">
        <v>3358</v>
      </c>
      <c r="D1339" s="131" t="s">
        <v>3701</v>
      </c>
    </row>
    <row r="1340" spans="3:4">
      <c r="C1340" s="156" t="s">
        <v>3359</v>
      </c>
      <c r="D1340" s="131" t="s">
        <v>3702</v>
      </c>
    </row>
    <row r="1341" spans="3:4">
      <c r="C1341" s="156" t="s">
        <v>3360</v>
      </c>
      <c r="D1341" s="131" t="s">
        <v>3703</v>
      </c>
    </row>
    <row r="1342" spans="3:4">
      <c r="C1342" s="156" t="s">
        <v>3361</v>
      </c>
      <c r="D1342" s="131" t="s">
        <v>3704</v>
      </c>
    </row>
    <row r="1343" spans="3:4">
      <c r="C1343" s="156" t="s">
        <v>994</v>
      </c>
      <c r="D1343" s="131" t="s">
        <v>2187</v>
      </c>
    </row>
    <row r="1344" spans="3:4">
      <c r="C1344" s="156" t="s">
        <v>980</v>
      </c>
      <c r="D1344" s="131" t="s">
        <v>2186</v>
      </c>
    </row>
    <row r="1345" spans="3:4">
      <c r="C1345" s="156" t="s">
        <v>981</v>
      </c>
      <c r="D1345" s="131" t="s">
        <v>2185</v>
      </c>
    </row>
    <row r="1346" spans="3:4">
      <c r="C1346" s="156" t="s">
        <v>991</v>
      </c>
      <c r="D1346" s="131" t="s">
        <v>2184</v>
      </c>
    </row>
    <row r="1347" spans="3:4">
      <c r="C1347" s="156" t="s">
        <v>990</v>
      </c>
      <c r="D1347" s="131" t="s">
        <v>2183</v>
      </c>
    </row>
    <row r="1348" spans="3:4">
      <c r="C1348" s="156" t="s">
        <v>993</v>
      </c>
      <c r="D1348" s="131" t="s">
        <v>2182</v>
      </c>
    </row>
    <row r="1349" spans="3:4">
      <c r="C1349" s="156" t="s">
        <v>992</v>
      </c>
      <c r="D1349" s="131" t="s">
        <v>2181</v>
      </c>
    </row>
    <row r="1350" spans="3:4">
      <c r="C1350" s="156" t="s">
        <v>977</v>
      </c>
      <c r="D1350" s="131" t="s">
        <v>2180</v>
      </c>
    </row>
    <row r="1351" spans="3:4">
      <c r="C1351" s="156" t="s">
        <v>3362</v>
      </c>
      <c r="D1351" s="131" t="s">
        <v>3705</v>
      </c>
    </row>
    <row r="1352" spans="3:4">
      <c r="C1352" s="156" t="s">
        <v>979</v>
      </c>
      <c r="D1352" s="131" t="s">
        <v>2179</v>
      </c>
    </row>
    <row r="1353" spans="3:4">
      <c r="C1353" s="156" t="s">
        <v>978</v>
      </c>
      <c r="D1353" s="131" t="s">
        <v>2178</v>
      </c>
    </row>
    <row r="1354" spans="3:4">
      <c r="C1354" s="156" t="s">
        <v>626</v>
      </c>
      <c r="D1354" s="131" t="s">
        <v>2177</v>
      </c>
    </row>
    <row r="1355" spans="3:4">
      <c r="C1355" s="156" t="s">
        <v>600</v>
      </c>
      <c r="D1355" s="131" t="s">
        <v>2176</v>
      </c>
    </row>
    <row r="1356" spans="3:4">
      <c r="C1356" s="156" t="s">
        <v>715</v>
      </c>
      <c r="D1356" s="131" t="s">
        <v>2175</v>
      </c>
    </row>
    <row r="1357" spans="3:4">
      <c r="C1357" s="156" t="s">
        <v>716</v>
      </c>
      <c r="D1357" s="131" t="s">
        <v>2174</v>
      </c>
    </row>
    <row r="1358" spans="3:4">
      <c r="C1358" s="156" t="s">
        <v>844</v>
      </c>
      <c r="D1358" s="131" t="s">
        <v>2173</v>
      </c>
    </row>
    <row r="1359" spans="3:4">
      <c r="C1359" s="156" t="s">
        <v>843</v>
      </c>
      <c r="D1359" s="131" t="s">
        <v>2170</v>
      </c>
    </row>
    <row r="1360" spans="3:4">
      <c r="C1360" s="156" t="s">
        <v>254</v>
      </c>
      <c r="D1360" s="131" t="s">
        <v>2924</v>
      </c>
    </row>
    <row r="1361" spans="3:4">
      <c r="C1361" s="156" t="s">
        <v>871</v>
      </c>
      <c r="D1361" s="131" t="s">
        <v>2923</v>
      </c>
    </row>
    <row r="1362" spans="3:4">
      <c r="C1362" s="156" t="s">
        <v>842</v>
      </c>
      <c r="D1362" s="131" t="s">
        <v>2172</v>
      </c>
    </row>
    <row r="1363" spans="3:4">
      <c r="C1363" s="156" t="s">
        <v>841</v>
      </c>
      <c r="D1363" s="131" t="s">
        <v>2171</v>
      </c>
    </row>
    <row r="1364" spans="3:4">
      <c r="C1364" s="156" t="s">
        <v>3363</v>
      </c>
      <c r="D1364" s="131" t="s">
        <v>3706</v>
      </c>
    </row>
    <row r="1365" spans="3:4">
      <c r="C1365" s="156" t="s">
        <v>3364</v>
      </c>
      <c r="D1365" s="131" t="s">
        <v>4622</v>
      </c>
    </row>
    <row r="1366" spans="3:4">
      <c r="C1366" s="156" t="s">
        <v>840</v>
      </c>
      <c r="D1366" s="131" t="s">
        <v>2169</v>
      </c>
    </row>
    <row r="1367" spans="3:4">
      <c r="C1367" s="156" t="s">
        <v>3365</v>
      </c>
      <c r="D1367" s="131" t="s">
        <v>4623</v>
      </c>
    </row>
    <row r="1368" spans="3:4">
      <c r="C1368" s="156" t="s">
        <v>3366</v>
      </c>
      <c r="D1368" s="131" t="s">
        <v>3707</v>
      </c>
    </row>
    <row r="1369" spans="3:4">
      <c r="C1369" s="156" t="s">
        <v>870</v>
      </c>
      <c r="D1369" s="131" t="s">
        <v>2166</v>
      </c>
    </row>
    <row r="1370" spans="3:4">
      <c r="C1370" s="156" t="s">
        <v>869</v>
      </c>
      <c r="D1370" s="131" t="s">
        <v>2164</v>
      </c>
    </row>
    <row r="1371" spans="3:4">
      <c r="C1371" s="156" t="s">
        <v>839</v>
      </c>
      <c r="D1371" s="131" t="s">
        <v>2168</v>
      </c>
    </row>
    <row r="1372" spans="3:4">
      <c r="C1372" s="156" t="s">
        <v>1297</v>
      </c>
      <c r="D1372" s="131" t="s">
        <v>2922</v>
      </c>
    </row>
    <row r="1373" spans="3:4">
      <c r="C1373" s="156" t="s">
        <v>1296</v>
      </c>
      <c r="D1373" s="131" t="s">
        <v>2921</v>
      </c>
    </row>
    <row r="1374" spans="3:4">
      <c r="C1374" s="156" t="s">
        <v>868</v>
      </c>
      <c r="D1374" s="131" t="s">
        <v>2167</v>
      </c>
    </row>
    <row r="1375" spans="3:4">
      <c r="C1375" s="156" t="s">
        <v>1295</v>
      </c>
      <c r="D1375" s="131" t="s">
        <v>2920</v>
      </c>
    </row>
    <row r="1376" spans="3:4">
      <c r="C1376" s="156" t="s">
        <v>1340</v>
      </c>
      <c r="D1376" s="131" t="s">
        <v>2877</v>
      </c>
    </row>
    <row r="1377" spans="3:4">
      <c r="C1377" s="156" t="s">
        <v>867</v>
      </c>
      <c r="D1377" s="131" t="s">
        <v>2165</v>
      </c>
    </row>
    <row r="1378" spans="3:4">
      <c r="C1378" s="156" t="s">
        <v>1294</v>
      </c>
      <c r="D1378" s="131" t="s">
        <v>2876</v>
      </c>
    </row>
    <row r="1379" spans="3:4">
      <c r="C1379" s="156" t="s">
        <v>1293</v>
      </c>
      <c r="D1379" s="131" t="s">
        <v>2875</v>
      </c>
    </row>
    <row r="1380" spans="3:4">
      <c r="C1380" s="156" t="s">
        <v>1178</v>
      </c>
      <c r="D1380" s="131" t="s">
        <v>2956</v>
      </c>
    </row>
    <row r="1381" spans="3:4">
      <c r="C1381" s="156" t="s">
        <v>1271</v>
      </c>
      <c r="D1381" s="131" t="s">
        <v>2874</v>
      </c>
    </row>
    <row r="1382" spans="3:4">
      <c r="C1382" s="156" t="s">
        <v>1270</v>
      </c>
      <c r="D1382" s="131" t="s">
        <v>2873</v>
      </c>
    </row>
    <row r="1383" spans="3:4">
      <c r="C1383" s="156" t="s">
        <v>1292</v>
      </c>
      <c r="D1383" s="131" t="s">
        <v>2872</v>
      </c>
    </row>
    <row r="1384" spans="3:4">
      <c r="C1384" s="156" t="s">
        <v>1269</v>
      </c>
      <c r="D1384" s="131" t="s">
        <v>2871</v>
      </c>
    </row>
    <row r="1385" spans="3:4">
      <c r="C1385" s="156" t="s">
        <v>1179</v>
      </c>
      <c r="D1385" s="131" t="s">
        <v>2870</v>
      </c>
    </row>
    <row r="1386" spans="3:4">
      <c r="C1386" s="156" t="s">
        <v>866</v>
      </c>
      <c r="D1386" s="131" t="s">
        <v>2159</v>
      </c>
    </row>
    <row r="1387" spans="3:4">
      <c r="C1387" s="156" t="s">
        <v>865</v>
      </c>
      <c r="D1387" s="131" t="s">
        <v>2158</v>
      </c>
    </row>
    <row r="1388" spans="3:4">
      <c r="C1388" s="156" t="s">
        <v>864</v>
      </c>
      <c r="D1388" s="131" t="s">
        <v>2163</v>
      </c>
    </row>
    <row r="1389" spans="3:4">
      <c r="C1389" s="156" t="s">
        <v>863</v>
      </c>
      <c r="D1389" s="131" t="s">
        <v>2162</v>
      </c>
    </row>
    <row r="1390" spans="3:4">
      <c r="C1390" s="156" t="s">
        <v>838</v>
      </c>
      <c r="D1390" s="131" t="s">
        <v>2156</v>
      </c>
    </row>
    <row r="1391" spans="3:4">
      <c r="C1391" s="156" t="s">
        <v>862</v>
      </c>
      <c r="D1391" s="131" t="s">
        <v>2160</v>
      </c>
    </row>
    <row r="1392" spans="3:4">
      <c r="C1392" s="156" t="s">
        <v>861</v>
      </c>
      <c r="D1392" s="131" t="s">
        <v>2161</v>
      </c>
    </row>
    <row r="1393" spans="3:4">
      <c r="C1393" s="156" t="s">
        <v>860</v>
      </c>
      <c r="D1393" s="131" t="s">
        <v>2157</v>
      </c>
    </row>
    <row r="1394" spans="3:4">
      <c r="C1394" s="156" t="s">
        <v>336</v>
      </c>
      <c r="D1394" s="131" t="s">
        <v>2557</v>
      </c>
    </row>
    <row r="1395" spans="3:4">
      <c r="C1395" s="156" t="s">
        <v>328</v>
      </c>
      <c r="D1395" s="131" t="s">
        <v>2720</v>
      </c>
    </row>
    <row r="1396" spans="3:4">
      <c r="C1396" s="156" t="s">
        <v>329</v>
      </c>
      <c r="D1396" s="131" t="s">
        <v>2721</v>
      </c>
    </row>
    <row r="1397" spans="3:4">
      <c r="C1397" s="156" t="s">
        <v>3379</v>
      </c>
      <c r="D1397" s="131" t="s">
        <v>3714</v>
      </c>
    </row>
    <row r="1398" spans="3:4">
      <c r="C1398" s="156" t="s">
        <v>3380</v>
      </c>
      <c r="D1398" s="131" t="s">
        <v>3715</v>
      </c>
    </row>
    <row r="1399" spans="3:4">
      <c r="C1399" s="156" t="s">
        <v>320</v>
      </c>
      <c r="D1399" s="131" t="s">
        <v>2526</v>
      </c>
    </row>
    <row r="1400" spans="3:4">
      <c r="C1400" s="156" t="s">
        <v>3381</v>
      </c>
      <c r="D1400" s="131" t="s">
        <v>3716</v>
      </c>
    </row>
    <row r="1401" spans="3:4">
      <c r="C1401" s="156" t="s">
        <v>3382</v>
      </c>
      <c r="D1401" s="131" t="s">
        <v>3717</v>
      </c>
    </row>
    <row r="1402" spans="3:4">
      <c r="C1402" s="156" t="s">
        <v>321</v>
      </c>
      <c r="D1402" s="131" t="s">
        <v>2527</v>
      </c>
    </row>
    <row r="1403" spans="3:4">
      <c r="C1403" s="156" t="s">
        <v>310</v>
      </c>
      <c r="D1403" s="131" t="s">
        <v>2658</v>
      </c>
    </row>
    <row r="1404" spans="3:4">
      <c r="C1404" s="156" t="s">
        <v>311</v>
      </c>
      <c r="D1404" s="131" t="s">
        <v>2659</v>
      </c>
    </row>
    <row r="1405" spans="3:4">
      <c r="C1405" s="156" t="s">
        <v>3383</v>
      </c>
      <c r="D1405" s="131" t="s">
        <v>3718</v>
      </c>
    </row>
    <row r="1406" spans="3:4">
      <c r="C1406" s="156" t="s">
        <v>309</v>
      </c>
      <c r="D1406" s="131" t="s">
        <v>2657</v>
      </c>
    </row>
    <row r="1407" spans="3:4">
      <c r="C1407" s="156" t="s">
        <v>303</v>
      </c>
      <c r="D1407" s="131" t="s">
        <v>2687</v>
      </c>
    </row>
    <row r="1408" spans="3:4">
      <c r="C1408" s="156" t="s">
        <v>3384</v>
      </c>
      <c r="D1408" s="131" t="s">
        <v>3719</v>
      </c>
    </row>
    <row r="1409" spans="3:4">
      <c r="C1409" s="156" t="s">
        <v>304</v>
      </c>
      <c r="D1409" s="131" t="s">
        <v>2688</v>
      </c>
    </row>
    <row r="1410" spans="3:4">
      <c r="C1410" s="156" t="s">
        <v>3385</v>
      </c>
      <c r="D1410" s="131" t="s">
        <v>3720</v>
      </c>
    </row>
    <row r="1411" spans="3:4">
      <c r="C1411" s="156" t="s">
        <v>294</v>
      </c>
      <c r="D1411" s="131" t="s">
        <v>2547</v>
      </c>
    </row>
    <row r="1412" spans="3:4">
      <c r="C1412" s="156" t="s">
        <v>3386</v>
      </c>
      <c r="D1412" s="131" t="s">
        <v>3721</v>
      </c>
    </row>
    <row r="1413" spans="3:4">
      <c r="C1413" s="156" t="s">
        <v>293</v>
      </c>
      <c r="D1413" s="131" t="s">
        <v>2546</v>
      </c>
    </row>
    <row r="1414" spans="3:4">
      <c r="C1414" s="156" t="s">
        <v>290</v>
      </c>
      <c r="D1414" s="131" t="s">
        <v>2621</v>
      </c>
    </row>
    <row r="1415" spans="3:4">
      <c r="C1415" s="156" t="s">
        <v>289</v>
      </c>
      <c r="D1415" s="131" t="s">
        <v>2620</v>
      </c>
    </row>
    <row r="1416" spans="3:4">
      <c r="C1416" s="156" t="s">
        <v>435</v>
      </c>
      <c r="D1416" s="131" t="s">
        <v>2919</v>
      </c>
    </row>
    <row r="1417" spans="3:4">
      <c r="C1417" s="156" t="s">
        <v>487</v>
      </c>
      <c r="D1417" s="131" t="s">
        <v>2918</v>
      </c>
    </row>
    <row r="1418" spans="3:4">
      <c r="C1418" s="156" t="s">
        <v>486</v>
      </c>
      <c r="D1418" s="131" t="s">
        <v>2917</v>
      </c>
    </row>
    <row r="1419" spans="3:4">
      <c r="C1419" s="156" t="s">
        <v>3387</v>
      </c>
      <c r="D1419" s="131" t="s">
        <v>3722</v>
      </c>
    </row>
    <row r="1420" spans="3:4">
      <c r="C1420" s="156" t="s">
        <v>434</v>
      </c>
      <c r="D1420" s="131" t="s">
        <v>2155</v>
      </c>
    </row>
    <row r="1421" spans="3:4">
      <c r="C1421" s="156" t="s">
        <v>3388</v>
      </c>
      <c r="D1421" s="131" t="s">
        <v>3723</v>
      </c>
    </row>
    <row r="1422" spans="3:4">
      <c r="C1422" s="156" t="s">
        <v>3389</v>
      </c>
      <c r="D1422" s="131" t="s">
        <v>3724</v>
      </c>
    </row>
    <row r="1423" spans="3:4">
      <c r="C1423" s="156" t="s">
        <v>433</v>
      </c>
      <c r="D1423" s="131" t="s">
        <v>2916</v>
      </c>
    </row>
    <row r="1424" spans="3:4">
      <c r="C1424" s="156" t="s">
        <v>485</v>
      </c>
      <c r="D1424" s="131" t="s">
        <v>3040</v>
      </c>
    </row>
    <row r="1425" spans="3:4">
      <c r="C1425" s="156" t="s">
        <v>484</v>
      </c>
      <c r="D1425" s="131" t="s">
        <v>2915</v>
      </c>
    </row>
    <row r="1426" spans="3:4">
      <c r="C1426" s="156" t="s">
        <v>483</v>
      </c>
      <c r="D1426" s="131" t="s">
        <v>2154</v>
      </c>
    </row>
    <row r="1427" spans="3:4">
      <c r="C1427" s="156" t="s">
        <v>482</v>
      </c>
      <c r="D1427" s="131" t="s">
        <v>2153</v>
      </c>
    </row>
    <row r="1428" spans="3:4">
      <c r="C1428" s="156" t="s">
        <v>481</v>
      </c>
      <c r="D1428" s="131" t="s">
        <v>2152</v>
      </c>
    </row>
    <row r="1429" spans="3:4">
      <c r="C1429" s="156" t="s">
        <v>284</v>
      </c>
      <c r="D1429" s="131" t="s">
        <v>2578</v>
      </c>
    </row>
    <row r="1430" spans="3:4">
      <c r="C1430" s="156" t="s">
        <v>283</v>
      </c>
      <c r="D1430" s="131" t="s">
        <v>2577</v>
      </c>
    </row>
    <row r="1431" spans="3:4">
      <c r="C1431" s="156" t="s">
        <v>285</v>
      </c>
      <c r="D1431" s="131" t="s">
        <v>2579</v>
      </c>
    </row>
    <row r="1432" spans="3:4">
      <c r="C1432" s="156" t="s">
        <v>538</v>
      </c>
      <c r="D1432" s="131" t="s">
        <v>2147</v>
      </c>
    </row>
    <row r="1433" spans="3:4">
      <c r="C1433" s="156" t="s">
        <v>432</v>
      </c>
      <c r="D1433" s="131" t="s">
        <v>2151</v>
      </c>
    </row>
    <row r="1434" spans="3:4">
      <c r="C1434" s="156" t="s">
        <v>431</v>
      </c>
      <c r="D1434" s="131" t="s">
        <v>2150</v>
      </c>
    </row>
    <row r="1435" spans="3:4">
      <c r="C1435" s="156" t="s">
        <v>430</v>
      </c>
      <c r="D1435" s="131" t="s">
        <v>2149</v>
      </c>
    </row>
    <row r="1436" spans="3:4">
      <c r="C1436" s="156" t="s">
        <v>537</v>
      </c>
      <c r="D1436" s="131" t="s">
        <v>2328</v>
      </c>
    </row>
    <row r="1437" spans="3:4">
      <c r="C1437" s="156" t="s">
        <v>599</v>
      </c>
      <c r="D1437" s="131" t="s">
        <v>2914</v>
      </c>
    </row>
    <row r="1438" spans="3:4">
      <c r="C1438" s="156" t="s">
        <v>429</v>
      </c>
      <c r="D1438" s="131" t="s">
        <v>2148</v>
      </c>
    </row>
    <row r="1439" spans="3:4">
      <c r="C1439" s="156" t="s">
        <v>536</v>
      </c>
      <c r="D1439" s="131" t="s">
        <v>2913</v>
      </c>
    </row>
    <row r="1440" spans="3:4">
      <c r="C1440" s="156" t="s">
        <v>535</v>
      </c>
      <c r="D1440" s="131" t="s">
        <v>2146</v>
      </c>
    </row>
    <row r="1441" spans="3:4">
      <c r="C1441" s="156" t="s">
        <v>3390</v>
      </c>
      <c r="D1441" s="131" t="s">
        <v>3725</v>
      </c>
    </row>
    <row r="1442" spans="3:4">
      <c r="C1442" s="156" t="s">
        <v>400</v>
      </c>
      <c r="D1442" s="131" t="s">
        <v>2144</v>
      </c>
    </row>
    <row r="1443" spans="3:4">
      <c r="C1443" s="156" t="s">
        <v>401</v>
      </c>
      <c r="D1443" s="131" t="s">
        <v>2145</v>
      </c>
    </row>
    <row r="1444" spans="3:4">
      <c r="C1444" s="156" t="s">
        <v>3391</v>
      </c>
      <c r="D1444" s="131" t="s">
        <v>3726</v>
      </c>
    </row>
    <row r="1445" spans="3:4">
      <c r="C1445" s="156" t="s">
        <v>3392</v>
      </c>
      <c r="D1445" s="131" t="s">
        <v>3727</v>
      </c>
    </row>
    <row r="1446" spans="3:4">
      <c r="C1446" s="156" t="s">
        <v>414</v>
      </c>
      <c r="D1446" s="131" t="s">
        <v>2327</v>
      </c>
    </row>
    <row r="1447" spans="3:4">
      <c r="C1447" s="156" t="s">
        <v>407</v>
      </c>
      <c r="D1447" s="131" t="s">
        <v>2142</v>
      </c>
    </row>
    <row r="1448" spans="3:4">
      <c r="C1448" s="156" t="s">
        <v>410</v>
      </c>
      <c r="D1448" s="131" t="s">
        <v>2140</v>
      </c>
    </row>
    <row r="1449" spans="3:4">
      <c r="C1449" s="156" t="s">
        <v>408</v>
      </c>
      <c r="D1449" s="131" t="s">
        <v>2137</v>
      </c>
    </row>
    <row r="1450" spans="3:4">
      <c r="C1450" s="156" t="s">
        <v>412</v>
      </c>
      <c r="D1450" s="131" t="s">
        <v>2139</v>
      </c>
    </row>
    <row r="1451" spans="3:4">
      <c r="C1451" s="156" t="s">
        <v>411</v>
      </c>
      <c r="D1451" s="131" t="s">
        <v>2141</v>
      </c>
    </row>
    <row r="1452" spans="3:4">
      <c r="C1452" s="156" t="s">
        <v>409</v>
      </c>
      <c r="D1452" s="131" t="s">
        <v>2138</v>
      </c>
    </row>
    <row r="1453" spans="3:4">
      <c r="C1453" s="156" t="s">
        <v>413</v>
      </c>
      <c r="D1453" s="131" t="s">
        <v>2143</v>
      </c>
    </row>
    <row r="1454" spans="3:4">
      <c r="C1454" s="156" t="s">
        <v>685</v>
      </c>
      <c r="D1454" s="131" t="s">
        <v>2136</v>
      </c>
    </row>
    <row r="1455" spans="3:4">
      <c r="C1455" s="156" t="s">
        <v>534</v>
      </c>
      <c r="D1455" s="131" t="s">
        <v>2135</v>
      </c>
    </row>
    <row r="1456" spans="3:4">
      <c r="C1456" s="156" t="s">
        <v>1857</v>
      </c>
      <c r="D1456" s="131" t="s">
        <v>3010</v>
      </c>
    </row>
    <row r="1457" spans="3:4">
      <c r="C1457" s="156" t="s">
        <v>533</v>
      </c>
      <c r="D1457" s="131" t="s">
        <v>2912</v>
      </c>
    </row>
    <row r="1458" spans="3:4">
      <c r="C1458" s="156" t="s">
        <v>428</v>
      </c>
      <c r="D1458" s="131" t="s">
        <v>2134</v>
      </c>
    </row>
    <row r="1459" spans="3:4">
      <c r="C1459" s="156" t="s">
        <v>480</v>
      </c>
      <c r="D1459" s="131" t="s">
        <v>2133</v>
      </c>
    </row>
    <row r="1460" spans="3:4">
      <c r="C1460" s="156" t="s">
        <v>479</v>
      </c>
      <c r="D1460" s="131" t="s">
        <v>2132</v>
      </c>
    </row>
    <row r="1461" spans="3:4">
      <c r="C1461" s="156" t="s">
        <v>1862</v>
      </c>
      <c r="D1461" s="131" t="s">
        <v>3009</v>
      </c>
    </row>
    <row r="1462" spans="3:4">
      <c r="C1462" s="156" t="s">
        <v>478</v>
      </c>
      <c r="D1462" s="131" t="s">
        <v>2131</v>
      </c>
    </row>
    <row r="1463" spans="3:4">
      <c r="C1463" s="156" t="s">
        <v>532</v>
      </c>
      <c r="D1463" s="131" t="s">
        <v>2125</v>
      </c>
    </row>
    <row r="1464" spans="3:4">
      <c r="C1464" s="156" t="s">
        <v>1861</v>
      </c>
      <c r="D1464" s="131" t="s">
        <v>3008</v>
      </c>
    </row>
    <row r="1465" spans="3:4">
      <c r="C1465" s="156" t="s">
        <v>625</v>
      </c>
      <c r="D1465" s="131" t="s">
        <v>2123</v>
      </c>
    </row>
    <row r="1466" spans="3:4">
      <c r="C1466" s="156" t="s">
        <v>252</v>
      </c>
      <c r="D1466" s="131" t="s">
        <v>3728</v>
      </c>
    </row>
    <row r="1467" spans="3:4">
      <c r="C1467" s="156" t="s">
        <v>3393</v>
      </c>
      <c r="D1467" s="131" t="s">
        <v>3729</v>
      </c>
    </row>
    <row r="1468" spans="3:4">
      <c r="C1468" s="156" t="s">
        <v>624</v>
      </c>
      <c r="D1468" s="131" t="s">
        <v>2122</v>
      </c>
    </row>
    <row r="1469" spans="3:4">
      <c r="C1469" s="156" t="s">
        <v>623</v>
      </c>
      <c r="D1469" s="131" t="s">
        <v>2121</v>
      </c>
    </row>
    <row r="1470" spans="3:4">
      <c r="C1470" s="156" t="s">
        <v>622</v>
      </c>
      <c r="D1470" s="131" t="s">
        <v>3730</v>
      </c>
    </row>
    <row r="1471" spans="3:4">
      <c r="C1471" s="156" t="s">
        <v>621</v>
      </c>
      <c r="D1471" s="131" t="s">
        <v>2911</v>
      </c>
    </row>
    <row r="1472" spans="3:4">
      <c r="C1472" s="156" t="s">
        <v>620</v>
      </c>
      <c r="D1472" s="131" t="s">
        <v>2120</v>
      </c>
    </row>
    <row r="1473" spans="3:4">
      <c r="C1473" s="156" t="s">
        <v>3394</v>
      </c>
      <c r="D1473" s="131" t="s">
        <v>3731</v>
      </c>
    </row>
    <row r="1474" spans="3:4">
      <c r="C1474" s="156" t="s">
        <v>619</v>
      </c>
      <c r="D1474" s="131" t="s">
        <v>1865</v>
      </c>
    </row>
    <row r="1475" spans="3:4">
      <c r="C1475" s="156" t="s">
        <v>618</v>
      </c>
      <c r="D1475" s="131" t="s">
        <v>2326</v>
      </c>
    </row>
    <row r="1476" spans="3:4">
      <c r="C1476" s="156" t="s">
        <v>1876</v>
      </c>
      <c r="D1476" s="131" t="s">
        <v>3144</v>
      </c>
    </row>
    <row r="1477" spans="3:4">
      <c r="C1477" s="156" t="s">
        <v>531</v>
      </c>
      <c r="D1477" s="131" t="s">
        <v>3732</v>
      </c>
    </row>
    <row r="1478" spans="3:4">
      <c r="C1478" s="156" t="s">
        <v>617</v>
      </c>
      <c r="D1478" s="131" t="s">
        <v>2130</v>
      </c>
    </row>
    <row r="1479" spans="3:4">
      <c r="C1479" s="156" t="s">
        <v>616</v>
      </c>
      <c r="D1479" s="131" t="s">
        <v>2129</v>
      </c>
    </row>
    <row r="1480" spans="3:4">
      <c r="C1480" s="156" t="s">
        <v>530</v>
      </c>
      <c r="D1480" s="131" t="s">
        <v>2124</v>
      </c>
    </row>
    <row r="1481" spans="3:4">
      <c r="C1481" s="156" t="s">
        <v>615</v>
      </c>
      <c r="D1481" s="131" t="s">
        <v>2128</v>
      </c>
    </row>
    <row r="1482" spans="3:4">
      <c r="C1482" s="156" t="s">
        <v>614</v>
      </c>
      <c r="D1482" s="131" t="s">
        <v>2127</v>
      </c>
    </row>
    <row r="1483" spans="3:4">
      <c r="C1483" s="156" t="s">
        <v>1860</v>
      </c>
      <c r="D1483" s="131" t="s">
        <v>3007</v>
      </c>
    </row>
    <row r="1484" spans="3:4">
      <c r="C1484" s="156" t="s">
        <v>529</v>
      </c>
      <c r="D1484" s="131" t="s">
        <v>2119</v>
      </c>
    </row>
    <row r="1485" spans="3:4">
      <c r="C1485" s="156" t="s">
        <v>613</v>
      </c>
      <c r="D1485" s="131" t="s">
        <v>3733</v>
      </c>
    </row>
    <row r="1486" spans="3:4">
      <c r="C1486" s="156" t="s">
        <v>612</v>
      </c>
      <c r="D1486" s="131" t="s">
        <v>2126</v>
      </c>
    </row>
    <row r="1487" spans="3:4">
      <c r="C1487" s="156" t="s">
        <v>884</v>
      </c>
      <c r="D1487" s="131" t="s">
        <v>2118</v>
      </c>
    </row>
    <row r="1488" spans="3:4">
      <c r="C1488" s="156" t="s">
        <v>883</v>
      </c>
      <c r="D1488" s="131" t="s">
        <v>2117</v>
      </c>
    </row>
    <row r="1489" spans="3:4">
      <c r="C1489" s="156" t="s">
        <v>761</v>
      </c>
      <c r="D1489" s="131" t="s">
        <v>2116</v>
      </c>
    </row>
    <row r="1490" spans="3:4">
      <c r="C1490" s="156" t="s">
        <v>759</v>
      </c>
      <c r="D1490" s="131" t="s">
        <v>2114</v>
      </c>
    </row>
    <row r="1491" spans="3:4">
      <c r="C1491" s="156" t="s">
        <v>760</v>
      </c>
      <c r="D1491" s="131" t="s">
        <v>2115</v>
      </c>
    </row>
    <row r="1492" spans="3:4">
      <c r="C1492" s="156" t="s">
        <v>758</v>
      </c>
      <c r="D1492" s="131" t="s">
        <v>2113</v>
      </c>
    </row>
    <row r="1493" spans="3:4">
      <c r="C1493" s="156" t="s">
        <v>742</v>
      </c>
      <c r="D1493" s="131" t="s">
        <v>2112</v>
      </c>
    </row>
    <row r="1494" spans="3:4">
      <c r="C1494" s="156" t="s">
        <v>741</v>
      </c>
      <c r="D1494" s="131" t="s">
        <v>2111</v>
      </c>
    </row>
    <row r="1495" spans="3:4">
      <c r="C1495" s="156" t="s">
        <v>738</v>
      </c>
      <c r="D1495" s="131" t="s">
        <v>2786</v>
      </c>
    </row>
    <row r="1496" spans="3:4">
      <c r="C1496" s="156" t="s">
        <v>739</v>
      </c>
      <c r="D1496" s="131" t="s">
        <v>2110</v>
      </c>
    </row>
    <row r="1497" spans="3:4">
      <c r="C1497" s="156" t="s">
        <v>736</v>
      </c>
      <c r="D1497" s="131" t="s">
        <v>2106</v>
      </c>
    </row>
    <row r="1498" spans="3:4">
      <c r="C1498" s="156" t="s">
        <v>735</v>
      </c>
      <c r="D1498" s="131" t="s">
        <v>2105</v>
      </c>
    </row>
    <row r="1499" spans="3:4">
      <c r="C1499" s="156" t="s">
        <v>734</v>
      </c>
      <c r="D1499" s="131" t="s">
        <v>2104</v>
      </c>
    </row>
    <row r="1500" spans="3:4">
      <c r="C1500" s="156" t="s">
        <v>737</v>
      </c>
      <c r="D1500" s="131" t="s">
        <v>2109</v>
      </c>
    </row>
    <row r="1501" spans="3:4">
      <c r="C1501" s="156" t="s">
        <v>740</v>
      </c>
      <c r="D1501" s="131" t="s">
        <v>2108</v>
      </c>
    </row>
    <row r="1502" spans="3:4">
      <c r="C1502" s="156" t="s">
        <v>1243</v>
      </c>
      <c r="D1502" s="131" t="s">
        <v>3001</v>
      </c>
    </row>
    <row r="1503" spans="3:4">
      <c r="C1503" s="156" t="s">
        <v>1241</v>
      </c>
      <c r="D1503" s="131" t="s">
        <v>3039</v>
      </c>
    </row>
    <row r="1504" spans="3:4">
      <c r="C1504" s="156" t="s">
        <v>1239</v>
      </c>
      <c r="D1504" s="131" t="s">
        <v>3000</v>
      </c>
    </row>
    <row r="1505" spans="3:4">
      <c r="C1505" s="156" t="s">
        <v>1237</v>
      </c>
      <c r="D1505" s="131" t="s">
        <v>2999</v>
      </c>
    </row>
    <row r="1506" spans="3:4">
      <c r="C1506" s="156" t="s">
        <v>1960</v>
      </c>
      <c r="D1506" s="131" t="s">
        <v>3112</v>
      </c>
    </row>
    <row r="1507" spans="3:4">
      <c r="C1507" s="156" t="s">
        <v>1346</v>
      </c>
      <c r="D1507" s="131" t="s">
        <v>2998</v>
      </c>
    </row>
    <row r="1508" spans="3:4">
      <c r="C1508" s="156" t="s">
        <v>1235</v>
      </c>
      <c r="D1508" s="131" t="s">
        <v>2997</v>
      </c>
    </row>
    <row r="1509" spans="3:4">
      <c r="C1509" s="156" t="s">
        <v>528</v>
      </c>
      <c r="D1509" s="131" t="s">
        <v>2096</v>
      </c>
    </row>
    <row r="1510" spans="3:4">
      <c r="C1510" s="156" t="s">
        <v>714</v>
      </c>
      <c r="D1510" s="131" t="s">
        <v>2325</v>
      </c>
    </row>
    <row r="1511" spans="3:4">
      <c r="C1511" s="156" t="s">
        <v>713</v>
      </c>
      <c r="D1511" s="131" t="s">
        <v>2324</v>
      </c>
    </row>
    <row r="1512" spans="3:4">
      <c r="C1512" s="156" t="s">
        <v>709</v>
      </c>
      <c r="D1512" s="131" t="s">
        <v>2095</v>
      </c>
    </row>
    <row r="1513" spans="3:4">
      <c r="C1513" s="156" t="s">
        <v>427</v>
      </c>
      <c r="D1513" s="131" t="s">
        <v>2094</v>
      </c>
    </row>
    <row r="1514" spans="3:4">
      <c r="C1514" s="156" t="s">
        <v>253</v>
      </c>
      <c r="D1514" s="131" t="s">
        <v>2093</v>
      </c>
    </row>
    <row r="1515" spans="3:4">
      <c r="C1515" s="156" t="s">
        <v>426</v>
      </c>
      <c r="D1515" s="131" t="s">
        <v>2092</v>
      </c>
    </row>
    <row r="1516" spans="3:4">
      <c r="C1516" s="156" t="s">
        <v>708</v>
      </c>
      <c r="D1516" s="131" t="s">
        <v>2103</v>
      </c>
    </row>
    <row r="1517" spans="3:4">
      <c r="C1517" s="156" t="s">
        <v>251</v>
      </c>
      <c r="D1517" s="131" t="s">
        <v>2910</v>
      </c>
    </row>
    <row r="1518" spans="3:4">
      <c r="C1518" s="156" t="s">
        <v>712</v>
      </c>
      <c r="D1518" s="131" t="s">
        <v>2323</v>
      </c>
    </row>
    <row r="1519" spans="3:4">
      <c r="C1519" s="156" t="s">
        <v>710</v>
      </c>
      <c r="D1519" s="131" t="s">
        <v>2102</v>
      </c>
    </row>
    <row r="1520" spans="3:4">
      <c r="C1520" s="156" t="s">
        <v>711</v>
      </c>
      <c r="D1520" s="131" t="s">
        <v>2322</v>
      </c>
    </row>
    <row r="1521" spans="3:4">
      <c r="C1521" s="156" t="s">
        <v>707</v>
      </c>
      <c r="D1521" s="131" t="s">
        <v>2101</v>
      </c>
    </row>
    <row r="1522" spans="3:4">
      <c r="C1522" s="156" t="s">
        <v>3395</v>
      </c>
      <c r="D1522" s="131" t="s">
        <v>3734</v>
      </c>
    </row>
    <row r="1523" spans="3:4">
      <c r="C1523" s="156" t="s">
        <v>425</v>
      </c>
      <c r="D1523" s="131" t="s">
        <v>2100</v>
      </c>
    </row>
    <row r="1524" spans="3:4">
      <c r="C1524" s="156" t="s">
        <v>684</v>
      </c>
      <c r="D1524" s="131" t="s">
        <v>2099</v>
      </c>
    </row>
    <row r="1525" spans="3:4">
      <c r="C1525" s="156" t="s">
        <v>527</v>
      </c>
      <c r="D1525" s="131" t="s">
        <v>2091</v>
      </c>
    </row>
    <row r="1526" spans="3:4">
      <c r="C1526" s="156" t="s">
        <v>683</v>
      </c>
      <c r="D1526" s="131" t="s">
        <v>2098</v>
      </c>
    </row>
    <row r="1527" spans="3:4">
      <c r="C1527" s="156" t="s">
        <v>706</v>
      </c>
      <c r="D1527" s="131" t="s">
        <v>2097</v>
      </c>
    </row>
    <row r="1528" spans="3:4">
      <c r="C1528" s="156" t="s">
        <v>3396</v>
      </c>
      <c r="D1528" s="131" t="s">
        <v>3735</v>
      </c>
    </row>
    <row r="1529" spans="3:4">
      <c r="C1529" s="156" t="s">
        <v>3397</v>
      </c>
      <c r="D1529" s="131" t="s">
        <v>3736</v>
      </c>
    </row>
    <row r="1530" spans="3:4">
      <c r="C1530" s="156" t="s">
        <v>3398</v>
      </c>
      <c r="D1530" s="131" t="s">
        <v>3737</v>
      </c>
    </row>
    <row r="1531" spans="3:4">
      <c r="C1531" s="156" t="s">
        <v>3399</v>
      </c>
      <c r="D1531" s="131" t="s">
        <v>3738</v>
      </c>
    </row>
    <row r="1532" spans="3:4">
      <c r="C1532" s="156" t="s">
        <v>3400</v>
      </c>
      <c r="D1532" s="131" t="s">
        <v>3739</v>
      </c>
    </row>
    <row r="1533" spans="3:4">
      <c r="C1533" s="156" t="s">
        <v>3401</v>
      </c>
      <c r="D1533" s="131" t="s">
        <v>3740</v>
      </c>
    </row>
    <row r="1534" spans="3:4">
      <c r="C1534" s="156" t="s">
        <v>3402</v>
      </c>
      <c r="D1534" s="131" t="s">
        <v>3741</v>
      </c>
    </row>
    <row r="1535" spans="3:4">
      <c r="C1535" s="156" t="s">
        <v>3403</v>
      </c>
      <c r="D1535" s="131" t="s">
        <v>3742</v>
      </c>
    </row>
    <row r="1536" spans="3:4">
      <c r="C1536" s="156" t="s">
        <v>3404</v>
      </c>
      <c r="D1536" s="131" t="s">
        <v>3743</v>
      </c>
    </row>
    <row r="1537" spans="3:4">
      <c r="C1537" s="156" t="s">
        <v>3405</v>
      </c>
      <c r="D1537" s="131" t="s">
        <v>3744</v>
      </c>
    </row>
    <row r="1538" spans="3:4">
      <c r="C1538" s="156" t="s">
        <v>3406</v>
      </c>
      <c r="D1538" s="131" t="s">
        <v>3745</v>
      </c>
    </row>
    <row r="1539" spans="3:4">
      <c r="C1539" s="156" t="s">
        <v>3407</v>
      </c>
      <c r="D1539" s="131" t="s">
        <v>3746</v>
      </c>
    </row>
    <row r="1540" spans="3:4">
      <c r="C1540" s="156" t="s">
        <v>3408</v>
      </c>
      <c r="D1540" s="131" t="s">
        <v>3747</v>
      </c>
    </row>
    <row r="1541" spans="3:4">
      <c r="C1541" s="156" t="s">
        <v>3409</v>
      </c>
      <c r="D1541" s="131" t="s">
        <v>3748</v>
      </c>
    </row>
    <row r="1542" spans="3:4">
      <c r="C1542" s="156" t="s">
        <v>3410</v>
      </c>
      <c r="D1542" s="131" t="s">
        <v>3749</v>
      </c>
    </row>
    <row r="1543" spans="3:4">
      <c r="C1543" s="156" t="s">
        <v>3411</v>
      </c>
      <c r="D1543" s="131" t="s">
        <v>3750</v>
      </c>
    </row>
    <row r="1544" spans="3:4">
      <c r="C1544" s="156" t="s">
        <v>3412</v>
      </c>
      <c r="D1544" s="131" t="s">
        <v>3751</v>
      </c>
    </row>
    <row r="1545" spans="3:4">
      <c r="C1545" s="156" t="s">
        <v>3413</v>
      </c>
      <c r="D1545" s="131" t="s">
        <v>3752</v>
      </c>
    </row>
    <row r="1546" spans="3:4">
      <c r="C1546" s="156" t="s">
        <v>3414</v>
      </c>
      <c r="D1546" s="131" t="s">
        <v>3753</v>
      </c>
    </row>
    <row r="1547" spans="3:4">
      <c r="C1547" s="156" t="s">
        <v>3415</v>
      </c>
      <c r="D1547" s="131" t="s">
        <v>3754</v>
      </c>
    </row>
    <row r="1548" spans="3:4">
      <c r="C1548" s="156" t="s">
        <v>3416</v>
      </c>
      <c r="D1548" s="131" t="s">
        <v>3755</v>
      </c>
    </row>
    <row r="1549" spans="3:4">
      <c r="C1549" s="156" t="s">
        <v>3417</v>
      </c>
      <c r="D1549" s="131" t="s">
        <v>3756</v>
      </c>
    </row>
    <row r="1550" spans="3:4">
      <c r="C1550" s="156" t="s">
        <v>3418</v>
      </c>
      <c r="D1550" s="131" t="s">
        <v>3757</v>
      </c>
    </row>
    <row r="1551" spans="3:4">
      <c r="C1551" s="156" t="s">
        <v>3419</v>
      </c>
      <c r="D1551" s="131" t="s">
        <v>3758</v>
      </c>
    </row>
    <row r="1552" spans="3:4">
      <c r="C1552" s="156" t="s">
        <v>3420</v>
      </c>
      <c r="D1552" s="131" t="s">
        <v>3759</v>
      </c>
    </row>
    <row r="1553" spans="3:4">
      <c r="C1553" s="156" t="s">
        <v>3421</v>
      </c>
      <c r="D1553" s="131" t="s">
        <v>3760</v>
      </c>
    </row>
    <row r="1554" spans="3:4">
      <c r="C1554" s="156" t="s">
        <v>3422</v>
      </c>
      <c r="D1554" s="131" t="s">
        <v>3761</v>
      </c>
    </row>
    <row r="1555" spans="3:4">
      <c r="C1555" s="156" t="s">
        <v>3423</v>
      </c>
      <c r="D1555" s="131" t="s">
        <v>3762</v>
      </c>
    </row>
    <row r="1556" spans="3:4">
      <c r="C1556" s="156" t="s">
        <v>3424</v>
      </c>
      <c r="D1556" s="131" t="s">
        <v>3763</v>
      </c>
    </row>
    <row r="1557" spans="3:4">
      <c r="C1557" s="156" t="s">
        <v>3425</v>
      </c>
      <c r="D1557" s="131" t="s">
        <v>3764</v>
      </c>
    </row>
    <row r="1558" spans="3:4">
      <c r="C1558" s="156" t="s">
        <v>3426</v>
      </c>
      <c r="D1558" s="131" t="s">
        <v>3765</v>
      </c>
    </row>
    <row r="1559" spans="3:4">
      <c r="C1559" s="156" t="s">
        <v>363</v>
      </c>
      <c r="D1559" s="131" t="s">
        <v>2089</v>
      </c>
    </row>
    <row r="1560" spans="3:4">
      <c r="C1560" s="156" t="s">
        <v>362</v>
      </c>
      <c r="D1560" s="131" t="s">
        <v>2087</v>
      </c>
    </row>
    <row r="1561" spans="3:4">
      <c r="C1561" s="156" t="s">
        <v>361</v>
      </c>
      <c r="D1561" s="131" t="s">
        <v>2090</v>
      </c>
    </row>
    <row r="1562" spans="3:4">
      <c r="C1562" s="156" t="s">
        <v>360</v>
      </c>
      <c r="D1562" s="131" t="s">
        <v>2088</v>
      </c>
    </row>
    <row r="1563" spans="3:4">
      <c r="C1563" s="156" t="s">
        <v>359</v>
      </c>
      <c r="D1563" s="131" t="s">
        <v>2085</v>
      </c>
    </row>
    <row r="1564" spans="3:4">
      <c r="C1564" s="156" t="s">
        <v>358</v>
      </c>
      <c r="D1564" s="131" t="s">
        <v>2083</v>
      </c>
    </row>
    <row r="1565" spans="3:4">
      <c r="C1565" s="156" t="s">
        <v>357</v>
      </c>
      <c r="D1565" s="131" t="s">
        <v>2086</v>
      </c>
    </row>
    <row r="1566" spans="3:4">
      <c r="C1566" s="156" t="s">
        <v>356</v>
      </c>
      <c r="D1566" s="131" t="s">
        <v>2084</v>
      </c>
    </row>
    <row r="1567" spans="3:4">
      <c r="C1567" s="156" t="s">
        <v>345</v>
      </c>
      <c r="D1567" s="131" t="s">
        <v>2539</v>
      </c>
    </row>
    <row r="1568" spans="3:4">
      <c r="C1568" s="156" t="s">
        <v>344</v>
      </c>
      <c r="D1568" s="131" t="s">
        <v>2538</v>
      </c>
    </row>
    <row r="1569" spans="3:4">
      <c r="C1569" s="156" t="s">
        <v>835</v>
      </c>
      <c r="D1569" s="131" t="s">
        <v>2082</v>
      </c>
    </row>
    <row r="1570" spans="3:4">
      <c r="C1570" s="156" t="s">
        <v>837</v>
      </c>
      <c r="D1570" s="131" t="s">
        <v>2081</v>
      </c>
    </row>
    <row r="1571" spans="3:4">
      <c r="C1571" s="156" t="s">
        <v>1339</v>
      </c>
      <c r="D1571" s="131" t="s">
        <v>2869</v>
      </c>
    </row>
    <row r="1572" spans="3:4">
      <c r="C1572" s="156" t="s">
        <v>1268</v>
      </c>
      <c r="D1572" s="131" t="s">
        <v>2868</v>
      </c>
    </row>
    <row r="1573" spans="3:4">
      <c r="C1573" s="156" t="s">
        <v>836</v>
      </c>
      <c r="D1573" s="131" t="s">
        <v>2080</v>
      </c>
    </row>
    <row r="1574" spans="3:4">
      <c r="C1574" s="156" t="s">
        <v>834</v>
      </c>
      <c r="D1574" s="131" t="s">
        <v>2079</v>
      </c>
    </row>
    <row r="1575" spans="3:4">
      <c r="C1575" s="156" t="s">
        <v>1338</v>
      </c>
      <c r="D1575" s="131" t="s">
        <v>2867</v>
      </c>
    </row>
    <row r="1576" spans="3:4">
      <c r="C1576" s="156" t="s">
        <v>1337</v>
      </c>
      <c r="D1576" s="131" t="s">
        <v>2866</v>
      </c>
    </row>
    <row r="1577" spans="3:4">
      <c r="C1577" s="156" t="s">
        <v>3427</v>
      </c>
      <c r="D1577" s="131" t="s">
        <v>3766</v>
      </c>
    </row>
    <row r="1578" spans="3:4">
      <c r="C1578" t="s">
        <v>3428</v>
      </c>
      <c r="D1578" s="131" t="s">
        <v>3767</v>
      </c>
    </row>
    <row r="1579" spans="3:4">
      <c r="C1579" t="s">
        <v>3456</v>
      </c>
      <c r="D1579" s="131" t="s">
        <v>3791</v>
      </c>
    </row>
    <row r="1580" spans="3:4">
      <c r="C1580" t="s">
        <v>3457</v>
      </c>
      <c r="D1580" s="131" t="s">
        <v>3792</v>
      </c>
    </row>
    <row r="1581" spans="3:4">
      <c r="C1581" t="s">
        <v>1332</v>
      </c>
      <c r="D1581" s="131" t="s">
        <v>2856</v>
      </c>
    </row>
    <row r="1582" spans="3:4">
      <c r="C1582" t="s">
        <v>1331</v>
      </c>
      <c r="D1582" s="131" t="s">
        <v>2855</v>
      </c>
    </row>
    <row r="1583" spans="3:4">
      <c r="C1583" t="s">
        <v>1330</v>
      </c>
      <c r="D1583" s="131" t="s">
        <v>2854</v>
      </c>
    </row>
    <row r="1584" spans="3:4">
      <c r="C1584" t="s">
        <v>1329</v>
      </c>
      <c r="D1584" s="131" t="s">
        <v>2853</v>
      </c>
    </row>
    <row r="1585" spans="3:4">
      <c r="C1585" t="s">
        <v>1291</v>
      </c>
      <c r="D1585" s="131" t="s">
        <v>2955</v>
      </c>
    </row>
    <row r="1586" spans="3:4">
      <c r="C1586" t="s">
        <v>1328</v>
      </c>
      <c r="D1586" s="131" t="s">
        <v>2852</v>
      </c>
    </row>
    <row r="1587" spans="3:4">
      <c r="C1587" t="s">
        <v>1327</v>
      </c>
      <c r="D1587" s="131" t="s">
        <v>2851</v>
      </c>
    </row>
    <row r="1588" spans="3:4">
      <c r="C1588" t="s">
        <v>1290</v>
      </c>
      <c r="D1588" s="131" t="s">
        <v>2850</v>
      </c>
    </row>
    <row r="1589" spans="3:4">
      <c r="C1589" t="s">
        <v>1289</v>
      </c>
      <c r="D1589" s="131" t="s">
        <v>2849</v>
      </c>
    </row>
    <row r="1590" spans="3:4">
      <c r="C1590" t="s">
        <v>1326</v>
      </c>
      <c r="D1590" s="131" t="s">
        <v>2848</v>
      </c>
    </row>
    <row r="1591" spans="3:4">
      <c r="C1591" t="s">
        <v>1288</v>
      </c>
      <c r="D1591" s="131" t="s">
        <v>2847</v>
      </c>
    </row>
    <row r="1592" spans="3:4">
      <c r="C1592" t="s">
        <v>1325</v>
      </c>
      <c r="D1592" s="131" t="s">
        <v>2846</v>
      </c>
    </row>
    <row r="1593" spans="3:4">
      <c r="C1593" t="s">
        <v>1324</v>
      </c>
      <c r="D1593" s="131" t="s">
        <v>2845</v>
      </c>
    </row>
    <row r="1594" spans="3:4">
      <c r="C1594" t="s">
        <v>1287</v>
      </c>
      <c r="D1594" s="131" t="s">
        <v>2844</v>
      </c>
    </row>
    <row r="1595" spans="3:4">
      <c r="C1595" t="s">
        <v>1323</v>
      </c>
      <c r="D1595" s="131" t="s">
        <v>2843</v>
      </c>
    </row>
    <row r="1596" spans="3:4">
      <c r="C1596" t="s">
        <v>1322</v>
      </c>
      <c r="D1596" s="131" t="s">
        <v>2842</v>
      </c>
    </row>
    <row r="1597" spans="3:4">
      <c r="C1597" t="s">
        <v>1321</v>
      </c>
      <c r="D1597" s="131" t="s">
        <v>2841</v>
      </c>
    </row>
    <row r="1598" spans="3:4">
      <c r="C1598" t="s">
        <v>1286</v>
      </c>
      <c r="D1598" s="131" t="s">
        <v>2840</v>
      </c>
    </row>
    <row r="1599" spans="3:4">
      <c r="C1599" t="s">
        <v>1320</v>
      </c>
      <c r="D1599" s="131" t="s">
        <v>2839</v>
      </c>
    </row>
    <row r="1600" spans="3:4">
      <c r="C1600" t="s">
        <v>1319</v>
      </c>
      <c r="D1600" s="131" t="s">
        <v>2838</v>
      </c>
    </row>
    <row r="1601" spans="3:4">
      <c r="C1601" t="s">
        <v>1318</v>
      </c>
      <c r="D1601" s="131" t="s">
        <v>2837</v>
      </c>
    </row>
    <row r="1602" spans="3:4">
      <c r="C1602" t="s">
        <v>1317</v>
      </c>
      <c r="D1602" s="131" t="s">
        <v>2836</v>
      </c>
    </row>
    <row r="1603" spans="3:4">
      <c r="C1603" t="s">
        <v>1316</v>
      </c>
      <c r="D1603" s="131" t="s">
        <v>2835</v>
      </c>
    </row>
    <row r="1604" spans="3:4">
      <c r="C1604" t="s">
        <v>833</v>
      </c>
      <c r="D1604" s="131" t="s">
        <v>2078</v>
      </c>
    </row>
    <row r="1605" spans="3:4">
      <c r="C1605" t="s">
        <v>3467</v>
      </c>
      <c r="D1605" s="131" t="s">
        <v>3801</v>
      </c>
    </row>
    <row r="1606" spans="3:4">
      <c r="C1606" t="s">
        <v>1224</v>
      </c>
      <c r="D1606" s="131" t="s">
        <v>2909</v>
      </c>
    </row>
    <row r="1607" spans="3:4">
      <c r="C1607" t="s">
        <v>832</v>
      </c>
      <c r="D1607" s="131" t="s">
        <v>2077</v>
      </c>
    </row>
    <row r="1608" spans="3:4">
      <c r="C1608" t="s">
        <v>831</v>
      </c>
      <c r="D1608" s="131" t="s">
        <v>2076</v>
      </c>
    </row>
    <row r="1609" spans="3:4">
      <c r="C1609" t="s">
        <v>1285</v>
      </c>
      <c r="D1609" s="131" t="s">
        <v>2834</v>
      </c>
    </row>
    <row r="1610" spans="3:4">
      <c r="C1610" t="s">
        <v>1315</v>
      </c>
      <c r="D1610" s="131" t="s">
        <v>2833</v>
      </c>
    </row>
    <row r="1611" spans="3:4">
      <c r="C1611" t="s">
        <v>1284</v>
      </c>
      <c r="D1611" s="131" t="s">
        <v>2832</v>
      </c>
    </row>
    <row r="1612" spans="3:4">
      <c r="C1612" t="s">
        <v>830</v>
      </c>
      <c r="D1612" s="131" t="s">
        <v>2075</v>
      </c>
    </row>
    <row r="1613" spans="3:4">
      <c r="C1613" t="s">
        <v>1314</v>
      </c>
      <c r="D1613" s="131" t="s">
        <v>2831</v>
      </c>
    </row>
    <row r="1614" spans="3:4">
      <c r="C1614" t="s">
        <v>1313</v>
      </c>
      <c r="D1614" s="131" t="s">
        <v>2830</v>
      </c>
    </row>
    <row r="1615" spans="3:4">
      <c r="C1615" t="s">
        <v>1312</v>
      </c>
      <c r="D1615" s="131" t="s">
        <v>2829</v>
      </c>
    </row>
    <row r="1616" spans="3:4">
      <c r="C1616" t="s">
        <v>1311</v>
      </c>
      <c r="D1616" s="131" t="s">
        <v>2828</v>
      </c>
    </row>
    <row r="1617" spans="3:4">
      <c r="C1617" t="s">
        <v>1310</v>
      </c>
      <c r="D1617" s="131" t="s">
        <v>2827</v>
      </c>
    </row>
    <row r="1618" spans="3:4">
      <c r="C1618" t="s">
        <v>827</v>
      </c>
      <c r="D1618" s="131" t="s">
        <v>2074</v>
      </c>
    </row>
    <row r="1619" spans="3:4">
      <c r="C1619" t="s">
        <v>829</v>
      </c>
      <c r="D1619" s="131" t="s">
        <v>2073</v>
      </c>
    </row>
    <row r="1620" spans="3:4">
      <c r="C1620" t="s">
        <v>828</v>
      </c>
      <c r="D1620" s="131" t="s">
        <v>2072</v>
      </c>
    </row>
    <row r="1621" spans="3:4">
      <c r="C1621" t="s">
        <v>826</v>
      </c>
      <c r="D1621" s="131" t="s">
        <v>2071</v>
      </c>
    </row>
    <row r="1622" spans="3:4">
      <c r="C1622" t="s">
        <v>1283</v>
      </c>
      <c r="D1622" s="131" t="s">
        <v>2865</v>
      </c>
    </row>
    <row r="1623" spans="3:4">
      <c r="C1623" t="s">
        <v>1309</v>
      </c>
      <c r="D1623" s="131" t="s">
        <v>2826</v>
      </c>
    </row>
    <row r="1624" spans="3:4">
      <c r="C1624" t="s">
        <v>1298</v>
      </c>
      <c r="D1624" s="131" t="s">
        <v>2825</v>
      </c>
    </row>
    <row r="1625" spans="3:4">
      <c r="C1625" t="s">
        <v>1267</v>
      </c>
      <c r="D1625" s="131" t="s">
        <v>2824</v>
      </c>
    </row>
    <row r="1626" spans="3:4">
      <c r="C1626" t="s">
        <v>1308</v>
      </c>
      <c r="D1626" s="131" t="s">
        <v>2823</v>
      </c>
    </row>
    <row r="1627" spans="3:4">
      <c r="C1627" t="s">
        <v>825</v>
      </c>
      <c r="D1627" s="131" t="s">
        <v>2070</v>
      </c>
    </row>
    <row r="1628" spans="3:4">
      <c r="C1628" t="s">
        <v>824</v>
      </c>
      <c r="D1628" s="131" t="s">
        <v>2069</v>
      </c>
    </row>
    <row r="1629" spans="3:4">
      <c r="C1629" t="s">
        <v>823</v>
      </c>
      <c r="D1629" s="131" t="s">
        <v>2068</v>
      </c>
    </row>
    <row r="1630" spans="3:4">
      <c r="C1630" t="s">
        <v>822</v>
      </c>
      <c r="D1630" s="131" t="s">
        <v>2067</v>
      </c>
    </row>
    <row r="1631" spans="3:4">
      <c r="C1631" t="s">
        <v>3468</v>
      </c>
      <c r="D1631" s="131" t="s">
        <v>3802</v>
      </c>
    </row>
    <row r="1632" spans="3:4">
      <c r="C1632" t="s">
        <v>1307</v>
      </c>
      <c r="D1632" s="131" t="s">
        <v>2822</v>
      </c>
    </row>
    <row r="1633" spans="3:4">
      <c r="C1633" t="s">
        <v>1266</v>
      </c>
      <c r="D1633" s="131" t="s">
        <v>2821</v>
      </c>
    </row>
    <row r="1634" spans="3:4">
      <c r="C1634" t="s">
        <v>1306</v>
      </c>
      <c r="D1634" s="131" t="s">
        <v>2820</v>
      </c>
    </row>
    <row r="1635" spans="3:4">
      <c r="C1635" t="s">
        <v>1282</v>
      </c>
      <c r="D1635" s="131" t="s">
        <v>2819</v>
      </c>
    </row>
    <row r="1636" spans="3:4">
      <c r="C1636" t="s">
        <v>1305</v>
      </c>
      <c r="D1636" s="131" t="s">
        <v>2818</v>
      </c>
    </row>
    <row r="1637" spans="3:4">
      <c r="C1637" t="s">
        <v>819</v>
      </c>
      <c r="D1637" s="131" t="s">
        <v>2066</v>
      </c>
    </row>
    <row r="1638" spans="3:4">
      <c r="C1638" t="s">
        <v>821</v>
      </c>
      <c r="D1638" s="131" t="s">
        <v>2065</v>
      </c>
    </row>
    <row r="1639" spans="3:4">
      <c r="C1639" t="s">
        <v>820</v>
      </c>
      <c r="D1639" s="131" t="s">
        <v>2064</v>
      </c>
    </row>
    <row r="1640" spans="3:4">
      <c r="C1640" t="s">
        <v>818</v>
      </c>
      <c r="D1640" s="131" t="s">
        <v>2063</v>
      </c>
    </row>
    <row r="1641" spans="3:4">
      <c r="C1641" t="s">
        <v>1304</v>
      </c>
      <c r="D1641" s="131" t="s">
        <v>2817</v>
      </c>
    </row>
    <row r="1642" spans="3:4">
      <c r="C1642" t="s">
        <v>817</v>
      </c>
      <c r="D1642" s="131" t="s">
        <v>2062</v>
      </c>
    </row>
    <row r="1643" spans="3:4">
      <c r="C1643" t="s">
        <v>1336</v>
      </c>
      <c r="D1643" s="131" t="s">
        <v>2864</v>
      </c>
    </row>
    <row r="1644" spans="3:4">
      <c r="C1644" t="s">
        <v>1302</v>
      </c>
      <c r="D1644" s="131" t="s">
        <v>2809</v>
      </c>
    </row>
    <row r="1645" spans="3:4">
      <c r="C1645" t="s">
        <v>816</v>
      </c>
      <c r="D1645" s="131" t="s">
        <v>2808</v>
      </c>
    </row>
    <row r="1646" spans="3:4">
      <c r="C1646" t="s">
        <v>1301</v>
      </c>
      <c r="D1646" s="131" t="s">
        <v>2807</v>
      </c>
    </row>
    <row r="1647" spans="3:4">
      <c r="C1647" t="s">
        <v>1300</v>
      </c>
      <c r="D1647" s="131" t="s">
        <v>2806</v>
      </c>
    </row>
    <row r="1648" spans="3:4">
      <c r="C1648" t="s">
        <v>1299</v>
      </c>
      <c r="D1648" s="131" t="s">
        <v>2805</v>
      </c>
    </row>
    <row r="1649" spans="3:4">
      <c r="C1649" t="s">
        <v>815</v>
      </c>
      <c r="D1649" s="131" t="s">
        <v>2804</v>
      </c>
    </row>
    <row r="1650" spans="3:4">
      <c r="C1650" t="s">
        <v>813</v>
      </c>
      <c r="D1650" s="131" t="s">
        <v>2060</v>
      </c>
    </row>
    <row r="1651" spans="3:4">
      <c r="C1651" t="s">
        <v>814</v>
      </c>
      <c r="D1651" s="131" t="s">
        <v>2061</v>
      </c>
    </row>
    <row r="1652" spans="3:4">
      <c r="C1652" t="s">
        <v>1265</v>
      </c>
      <c r="D1652" s="131" t="s">
        <v>2816</v>
      </c>
    </row>
    <row r="1653" spans="3:4">
      <c r="C1653" t="s">
        <v>1264</v>
      </c>
      <c r="D1653" s="131" t="s">
        <v>2815</v>
      </c>
    </row>
    <row r="1654" spans="3:4">
      <c r="C1654" t="s">
        <v>808</v>
      </c>
      <c r="D1654" s="131" t="s">
        <v>2055</v>
      </c>
    </row>
    <row r="1655" spans="3:4">
      <c r="C1655" t="s">
        <v>809</v>
      </c>
      <c r="D1655" s="131" t="s">
        <v>2056</v>
      </c>
    </row>
    <row r="1656" spans="3:4">
      <c r="C1656" t="s">
        <v>1223</v>
      </c>
      <c r="D1656" s="131" t="s">
        <v>2798</v>
      </c>
    </row>
    <row r="1657" spans="3:4">
      <c r="C1657" t="s">
        <v>812</v>
      </c>
      <c r="D1657" s="131" t="s">
        <v>2059</v>
      </c>
    </row>
    <row r="1658" spans="3:4">
      <c r="C1658" t="s">
        <v>811</v>
      </c>
      <c r="D1658" s="131" t="s">
        <v>2058</v>
      </c>
    </row>
    <row r="1659" spans="3:4">
      <c r="C1659" t="s">
        <v>810</v>
      </c>
      <c r="D1659" s="131" t="s">
        <v>2057</v>
      </c>
    </row>
    <row r="1660" spans="3:4">
      <c r="C1660" t="s">
        <v>806</v>
      </c>
      <c r="D1660" s="131" t="s">
        <v>2054</v>
      </c>
    </row>
    <row r="1661" spans="3:4">
      <c r="C1661" t="s">
        <v>807</v>
      </c>
      <c r="D1661" s="131" t="s">
        <v>2053</v>
      </c>
    </row>
    <row r="1662" spans="3:4">
      <c r="C1662" t="s">
        <v>1263</v>
      </c>
      <c r="D1662" s="131" t="s">
        <v>2863</v>
      </c>
    </row>
    <row r="1663" spans="3:4">
      <c r="C1663" t="s">
        <v>1262</v>
      </c>
      <c r="D1663" s="131" t="s">
        <v>2862</v>
      </c>
    </row>
    <row r="1664" spans="3:4">
      <c r="C1664" t="s">
        <v>804</v>
      </c>
      <c r="D1664" s="131" t="s">
        <v>2052</v>
      </c>
    </row>
    <row r="1665" spans="3:4">
      <c r="C1665" t="s">
        <v>805</v>
      </c>
      <c r="D1665" s="131" t="s">
        <v>2051</v>
      </c>
    </row>
    <row r="1666" spans="3:4">
      <c r="C1666" t="s">
        <v>1335</v>
      </c>
      <c r="D1666" s="131" t="s">
        <v>2861</v>
      </c>
    </row>
    <row r="1667" spans="3:4">
      <c r="C1667" t="s">
        <v>1334</v>
      </c>
      <c r="D1667" s="131" t="s">
        <v>2860</v>
      </c>
    </row>
    <row r="1668" spans="3:4">
      <c r="C1668" t="s">
        <v>802</v>
      </c>
      <c r="D1668" s="131" t="s">
        <v>2049</v>
      </c>
    </row>
    <row r="1669" spans="3:4">
      <c r="C1669" t="s">
        <v>803</v>
      </c>
      <c r="D1669" s="131" t="s">
        <v>2050</v>
      </c>
    </row>
    <row r="1670" spans="3:4">
      <c r="C1670" t="s">
        <v>801</v>
      </c>
      <c r="D1670" s="131" t="s">
        <v>2048</v>
      </c>
    </row>
    <row r="1671" spans="3:4">
      <c r="C1671" t="s">
        <v>1261</v>
      </c>
      <c r="D1671" s="131" t="s">
        <v>2859</v>
      </c>
    </row>
    <row r="1672" spans="3:4">
      <c r="C1672" t="s">
        <v>1222</v>
      </c>
      <c r="D1672" s="131" t="s">
        <v>2797</v>
      </c>
    </row>
    <row r="1673" spans="3:4">
      <c r="C1673" t="s">
        <v>800</v>
      </c>
      <c r="D1673" s="131" t="s">
        <v>2047</v>
      </c>
    </row>
    <row r="1674" spans="3:4">
      <c r="C1674" t="s">
        <v>799</v>
      </c>
      <c r="D1674" s="131" t="s">
        <v>2046</v>
      </c>
    </row>
    <row r="1675" spans="3:4">
      <c r="C1675" t="s">
        <v>798</v>
      </c>
      <c r="D1675" s="131" t="s">
        <v>2045</v>
      </c>
    </row>
    <row r="1676" spans="3:4">
      <c r="C1676" t="s">
        <v>1221</v>
      </c>
      <c r="D1676" s="131" t="s">
        <v>2796</v>
      </c>
    </row>
    <row r="1677" spans="3:4">
      <c r="C1677" t="s">
        <v>1281</v>
      </c>
      <c r="D1677" s="131" t="s">
        <v>2814</v>
      </c>
    </row>
    <row r="1678" spans="3:4">
      <c r="C1678" t="s">
        <v>797</v>
      </c>
      <c r="D1678" s="131" t="s">
        <v>2813</v>
      </c>
    </row>
    <row r="1679" spans="3:4">
      <c r="C1679" t="s">
        <v>1280</v>
      </c>
      <c r="D1679" s="131" t="s">
        <v>2812</v>
      </c>
    </row>
    <row r="1680" spans="3:4">
      <c r="C1680" t="s">
        <v>1303</v>
      </c>
      <c r="D1680" s="131" t="s">
        <v>2811</v>
      </c>
    </row>
    <row r="1681" spans="3:4">
      <c r="C1681" t="s">
        <v>1260</v>
      </c>
      <c r="D1681" s="131" t="s">
        <v>2810</v>
      </c>
    </row>
    <row r="1682" spans="3:4">
      <c r="C1682" t="s">
        <v>796</v>
      </c>
      <c r="D1682" s="131" t="s">
        <v>2776</v>
      </c>
    </row>
    <row r="1683" spans="3:4">
      <c r="C1683" t="s">
        <v>792</v>
      </c>
      <c r="D1683" s="131" t="s">
        <v>2042</v>
      </c>
    </row>
    <row r="1684" spans="3:4">
      <c r="C1684" t="s">
        <v>795</v>
      </c>
      <c r="D1684" s="131" t="s">
        <v>2044</v>
      </c>
    </row>
    <row r="1685" spans="3:4">
      <c r="C1685" t="s">
        <v>794</v>
      </c>
      <c r="D1685" s="131" t="s">
        <v>2041</v>
      </c>
    </row>
    <row r="1686" spans="3:4">
      <c r="C1686" t="s">
        <v>793</v>
      </c>
      <c r="D1686" s="131" t="s">
        <v>2043</v>
      </c>
    </row>
    <row r="1687" spans="3:4">
      <c r="C1687" t="s">
        <v>790</v>
      </c>
      <c r="D1687" s="131" t="s">
        <v>2039</v>
      </c>
    </row>
    <row r="1688" spans="3:4">
      <c r="C1688" t="s">
        <v>3469</v>
      </c>
      <c r="D1688" s="131" t="s">
        <v>3803</v>
      </c>
    </row>
    <row r="1689" spans="3:4">
      <c r="C1689" t="s">
        <v>791</v>
      </c>
      <c r="D1689" s="131" t="s">
        <v>2040</v>
      </c>
    </row>
    <row r="1690" spans="3:4">
      <c r="C1690" t="s">
        <v>789</v>
      </c>
      <c r="D1690" s="131" t="s">
        <v>2038</v>
      </c>
    </row>
    <row r="1691" spans="3:4">
      <c r="C1691" t="s">
        <v>786</v>
      </c>
      <c r="D1691" s="131" t="s">
        <v>2035</v>
      </c>
    </row>
    <row r="1692" spans="3:4">
      <c r="C1692" t="s">
        <v>788</v>
      </c>
      <c r="D1692" s="131" t="s">
        <v>2037</v>
      </c>
    </row>
    <row r="1693" spans="3:4">
      <c r="C1693" t="s">
        <v>787</v>
      </c>
      <c r="D1693" s="131" t="s">
        <v>2036</v>
      </c>
    </row>
    <row r="1694" spans="3:4">
      <c r="C1694" t="s">
        <v>785</v>
      </c>
      <c r="D1694" s="131" t="s">
        <v>2034</v>
      </c>
    </row>
    <row r="1695" spans="3:4">
      <c r="C1695" t="s">
        <v>3470</v>
      </c>
      <c r="D1695" s="131" t="s">
        <v>3804</v>
      </c>
    </row>
    <row r="1696" spans="3:4">
      <c r="C1696" t="s">
        <v>784</v>
      </c>
      <c r="D1696" s="131" t="s">
        <v>2033</v>
      </c>
    </row>
    <row r="1697" spans="3:4">
      <c r="C1697" t="s">
        <v>782</v>
      </c>
      <c r="D1697" s="131" t="s">
        <v>2031</v>
      </c>
    </row>
    <row r="1698" spans="3:4">
      <c r="C1698" t="s">
        <v>781</v>
      </c>
      <c r="D1698" s="131" t="s">
        <v>2030</v>
      </c>
    </row>
    <row r="1699" spans="3:4">
      <c r="C1699" t="s">
        <v>783</v>
      </c>
      <c r="D1699" s="131" t="s">
        <v>2032</v>
      </c>
    </row>
    <row r="1700" spans="3:4">
      <c r="C1700" t="s">
        <v>779</v>
      </c>
      <c r="D1700" s="131" t="s">
        <v>2028</v>
      </c>
    </row>
    <row r="1701" spans="3:4">
      <c r="C1701" t="s">
        <v>3471</v>
      </c>
      <c r="D1701" s="131" t="s">
        <v>3805</v>
      </c>
    </row>
    <row r="1702" spans="3:4">
      <c r="C1702" t="s">
        <v>780</v>
      </c>
      <c r="D1702" s="131" t="s">
        <v>2029</v>
      </c>
    </row>
    <row r="1703" spans="3:4">
      <c r="C1703" t="s">
        <v>778</v>
      </c>
      <c r="D1703" s="131" t="s">
        <v>2027</v>
      </c>
    </row>
    <row r="1704" spans="3:4">
      <c r="C1704" t="s">
        <v>777</v>
      </c>
      <c r="D1704" s="131" t="s">
        <v>2026</v>
      </c>
    </row>
    <row r="1705" spans="3:4">
      <c r="C1705" t="s">
        <v>776</v>
      </c>
      <c r="D1705" s="131" t="s">
        <v>4920</v>
      </c>
    </row>
    <row r="1706" spans="3:4">
      <c r="C1706" t="s">
        <v>3472</v>
      </c>
      <c r="D1706" s="131" t="s">
        <v>3806</v>
      </c>
    </row>
    <row r="1707" spans="3:4">
      <c r="C1707" t="s">
        <v>1259</v>
      </c>
      <c r="D1707" s="131" t="s">
        <v>4921</v>
      </c>
    </row>
    <row r="1708" spans="3:4">
      <c r="C1708" t="s">
        <v>774</v>
      </c>
      <c r="D1708" s="131" t="s">
        <v>2024</v>
      </c>
    </row>
    <row r="1709" spans="3:4">
      <c r="C1709" t="s">
        <v>3473</v>
      </c>
      <c r="D1709" s="131" t="s">
        <v>3807</v>
      </c>
    </row>
    <row r="1710" spans="3:4">
      <c r="C1710" t="s">
        <v>775</v>
      </c>
      <c r="D1710" s="131" t="s">
        <v>2025</v>
      </c>
    </row>
    <row r="1711" spans="3:4">
      <c r="C1711" t="s">
        <v>772</v>
      </c>
      <c r="D1711" s="131" t="s">
        <v>2022</v>
      </c>
    </row>
    <row r="1712" spans="3:4">
      <c r="C1712" t="s">
        <v>771</v>
      </c>
      <c r="D1712" s="131" t="s">
        <v>2021</v>
      </c>
    </row>
    <row r="1713" spans="3:4">
      <c r="C1713" t="s">
        <v>773</v>
      </c>
      <c r="D1713" s="131" t="s">
        <v>2023</v>
      </c>
    </row>
    <row r="1714" spans="3:4">
      <c r="C1714" t="s">
        <v>769</v>
      </c>
      <c r="D1714" s="131" t="s">
        <v>2019</v>
      </c>
    </row>
    <row r="1715" spans="3:4">
      <c r="C1715" t="s">
        <v>768</v>
      </c>
      <c r="D1715" s="131" t="s">
        <v>2018</v>
      </c>
    </row>
    <row r="1716" spans="3:4">
      <c r="C1716" t="s">
        <v>1333</v>
      </c>
      <c r="D1716" s="131" t="s">
        <v>2858</v>
      </c>
    </row>
    <row r="1717" spans="3:4">
      <c r="C1717" t="s">
        <v>770</v>
      </c>
      <c r="D1717" s="131" t="s">
        <v>2020</v>
      </c>
    </row>
    <row r="1718" spans="3:4">
      <c r="C1718" t="s">
        <v>766</v>
      </c>
      <c r="D1718" s="131" t="s">
        <v>2016</v>
      </c>
    </row>
    <row r="1719" spans="3:4">
      <c r="C1719" t="s">
        <v>1258</v>
      </c>
      <c r="D1719" s="131" t="s">
        <v>2857</v>
      </c>
    </row>
    <row r="1720" spans="3:4">
      <c r="C1720" t="s">
        <v>767</v>
      </c>
      <c r="D1720" s="131" t="s">
        <v>2017</v>
      </c>
    </row>
    <row r="1721" spans="3:4">
      <c r="C1721" t="s">
        <v>397</v>
      </c>
      <c r="D1721" s="131" t="s">
        <v>2014</v>
      </c>
    </row>
    <row r="1722" spans="3:4">
      <c r="C1722" t="s">
        <v>399</v>
      </c>
      <c r="D1722" s="131" t="s">
        <v>2765</v>
      </c>
    </row>
    <row r="1723" spans="3:4">
      <c r="C1723" t="s">
        <v>398</v>
      </c>
      <c r="D1723" s="131" t="s">
        <v>2015</v>
      </c>
    </row>
    <row r="1724" spans="3:4">
      <c r="C1724" t="s">
        <v>395</v>
      </c>
      <c r="D1724" s="131" t="s">
        <v>2012</v>
      </c>
    </row>
    <row r="1725" spans="3:4">
      <c r="C1725" t="s">
        <v>396</v>
      </c>
      <c r="D1725" s="131" t="s">
        <v>2013</v>
      </c>
    </row>
    <row r="1726" spans="3:4">
      <c r="C1726" t="s">
        <v>394</v>
      </c>
      <c r="D1726" s="131" t="s">
        <v>2011</v>
      </c>
    </row>
    <row r="1727" spans="3:4">
      <c r="C1727" t="s">
        <v>393</v>
      </c>
      <c r="D1727" s="131" t="s">
        <v>2010</v>
      </c>
    </row>
    <row r="1728" spans="3:4">
      <c r="C1728" t="s">
        <v>392</v>
      </c>
      <c r="D1728" s="131" t="s">
        <v>2009</v>
      </c>
    </row>
    <row r="1729" spans="3:4">
      <c r="C1729" t="s">
        <v>3474</v>
      </c>
      <c r="D1729" s="131" t="s">
        <v>3808</v>
      </c>
    </row>
    <row r="1730" spans="3:4">
      <c r="C1730" t="s">
        <v>3475</v>
      </c>
      <c r="D1730" s="131" t="s">
        <v>3809</v>
      </c>
    </row>
    <row r="1731" spans="3:4">
      <c r="C1731" t="s">
        <v>3476</v>
      </c>
      <c r="D1731" s="131" t="s">
        <v>3810</v>
      </c>
    </row>
    <row r="1732" spans="3:4">
      <c r="C1732" t="s">
        <v>391</v>
      </c>
      <c r="D1732" s="131" t="s">
        <v>2008</v>
      </c>
    </row>
    <row r="1733" spans="3:4">
      <c r="C1733" t="s">
        <v>389</v>
      </c>
      <c r="D1733" s="131" t="s">
        <v>2007</v>
      </c>
    </row>
    <row r="1734" spans="3:4">
      <c r="C1734" t="s">
        <v>3477</v>
      </c>
      <c r="D1734" s="131" t="s">
        <v>3811</v>
      </c>
    </row>
    <row r="1735" spans="3:4">
      <c r="C1735" t="s">
        <v>388</v>
      </c>
      <c r="D1735" s="131" t="s">
        <v>2006</v>
      </c>
    </row>
    <row r="1736" spans="3:4">
      <c r="C1736" t="s">
        <v>3478</v>
      </c>
      <c r="D1736" s="131" t="s">
        <v>3812</v>
      </c>
    </row>
    <row r="1737" spans="3:4">
      <c r="C1737" t="s">
        <v>3479</v>
      </c>
      <c r="D1737" s="131" t="s">
        <v>3813</v>
      </c>
    </row>
    <row r="1738" spans="3:4">
      <c r="C1738" t="s">
        <v>386</v>
      </c>
      <c r="D1738" s="131" t="s">
        <v>2004</v>
      </c>
    </row>
    <row r="1739" spans="3:4">
      <c r="C1739" t="s">
        <v>387</v>
      </c>
      <c r="D1739" s="131" t="s">
        <v>2005</v>
      </c>
    </row>
    <row r="1740" spans="3:4">
      <c r="C1740" t="s">
        <v>385</v>
      </c>
      <c r="D1740" s="131" t="s">
        <v>2003</v>
      </c>
    </row>
    <row r="1741" spans="3:4">
      <c r="C1741" t="s">
        <v>384</v>
      </c>
      <c r="D1741" s="131" t="s">
        <v>2002</v>
      </c>
    </row>
    <row r="1742" spans="3:4">
      <c r="C1742" t="s">
        <v>383</v>
      </c>
      <c r="D1742" s="131" t="s">
        <v>2001</v>
      </c>
    </row>
    <row r="1743" spans="3:4">
      <c r="C1743" t="s">
        <v>390</v>
      </c>
      <c r="D1743" s="131" t="s">
        <v>2000</v>
      </c>
    </row>
    <row r="1744" spans="3:4">
      <c r="C1744" t="s">
        <v>382</v>
      </c>
      <c r="D1744" s="131" t="s">
        <v>1999</v>
      </c>
    </row>
    <row r="1745" spans="3:4">
      <c r="C1745" t="s">
        <v>3480</v>
      </c>
      <c r="D1745" s="131" t="s">
        <v>3814</v>
      </c>
    </row>
    <row r="1746" spans="3:4">
      <c r="C1746" t="s">
        <v>381</v>
      </c>
      <c r="D1746" s="131" t="s">
        <v>1998</v>
      </c>
    </row>
    <row r="1747" spans="3:4">
      <c r="C1747" t="s">
        <v>379</v>
      </c>
      <c r="D1747" s="131" t="s">
        <v>1997</v>
      </c>
    </row>
    <row r="1748" spans="3:4">
      <c r="C1748" t="s">
        <v>3481</v>
      </c>
      <c r="D1748" s="131" t="s">
        <v>3815</v>
      </c>
    </row>
    <row r="1749" spans="3:4">
      <c r="C1749" t="s">
        <v>380</v>
      </c>
      <c r="D1749" s="131" t="s">
        <v>1996</v>
      </c>
    </row>
    <row r="1750" spans="3:4">
      <c r="C1750" t="s">
        <v>378</v>
      </c>
      <c r="D1750" s="131" t="s">
        <v>1995</v>
      </c>
    </row>
    <row r="1751" spans="3:4">
      <c r="C1751" t="s">
        <v>377</v>
      </c>
      <c r="D1751" s="131" t="s">
        <v>1994</v>
      </c>
    </row>
    <row r="1752" spans="3:4">
      <c r="C1752" t="s">
        <v>376</v>
      </c>
      <c r="D1752" s="131" t="s">
        <v>1993</v>
      </c>
    </row>
    <row r="1753" spans="3:4">
      <c r="C1753" t="s">
        <v>374</v>
      </c>
      <c r="D1753" s="131" t="s">
        <v>1992</v>
      </c>
    </row>
    <row r="1754" spans="3:4">
      <c r="C1754" t="s">
        <v>375</v>
      </c>
      <c r="D1754" s="131" t="s">
        <v>1991</v>
      </c>
    </row>
    <row r="1755" spans="3:4">
      <c r="C1755" t="s">
        <v>1914</v>
      </c>
      <c r="D1755" s="131" t="s">
        <v>1990</v>
      </c>
    </row>
    <row r="1756" spans="3:4">
      <c r="C1756" t="s">
        <v>1913</v>
      </c>
      <c r="D1756" s="131" t="s">
        <v>1989</v>
      </c>
    </row>
    <row r="1757" spans="3:4">
      <c r="C1757" t="s">
        <v>1912</v>
      </c>
      <c r="D1757" s="131" t="s">
        <v>1988</v>
      </c>
    </row>
    <row r="1758" spans="3:4">
      <c r="C1758" t="s">
        <v>3482</v>
      </c>
      <c r="D1758" s="131" t="s">
        <v>3816</v>
      </c>
    </row>
    <row r="1759" spans="3:4">
      <c r="C1759" t="s">
        <v>1916</v>
      </c>
      <c r="D1759" s="131" t="s">
        <v>3087</v>
      </c>
    </row>
    <row r="1760" spans="3:4">
      <c r="C1760" t="s">
        <v>3483</v>
      </c>
      <c r="D1760" s="131" t="s">
        <v>3817</v>
      </c>
    </row>
    <row r="1761" spans="3:4">
      <c r="C1761" t="s">
        <v>343</v>
      </c>
      <c r="D1761" s="131" t="s">
        <v>2537</v>
      </c>
    </row>
    <row r="1762" spans="3:4">
      <c r="C1762" t="s">
        <v>3484</v>
      </c>
      <c r="D1762" s="131" t="s">
        <v>3818</v>
      </c>
    </row>
    <row r="1763" spans="3:4">
      <c r="C1763" t="s">
        <v>342</v>
      </c>
      <c r="D1763" s="131" t="s">
        <v>2628</v>
      </c>
    </row>
    <row r="1764" spans="3:4">
      <c r="C1764" t="s">
        <v>355</v>
      </c>
      <c r="D1764" s="131" t="s">
        <v>1986</v>
      </c>
    </row>
    <row r="1765" spans="3:4">
      <c r="C1765" t="s">
        <v>354</v>
      </c>
      <c r="D1765" s="131" t="s">
        <v>1987</v>
      </c>
    </row>
    <row r="1766" spans="3:4">
      <c r="C1766" t="s">
        <v>3485</v>
      </c>
      <c r="D1766" s="131" t="s">
        <v>3819</v>
      </c>
    </row>
    <row r="1767" spans="3:4">
      <c r="C1767" t="s">
        <v>3486</v>
      </c>
      <c r="D1767" s="131" t="s">
        <v>3820</v>
      </c>
    </row>
    <row r="1768" spans="3:4">
      <c r="C1768" t="s">
        <v>1045</v>
      </c>
      <c r="D1768" s="131" t="s">
        <v>2476</v>
      </c>
    </row>
    <row r="1769" spans="3:4">
      <c r="C1769" t="s">
        <v>1044</v>
      </c>
      <c r="D1769" s="131" t="s">
        <v>2475</v>
      </c>
    </row>
    <row r="1770" spans="3:4">
      <c r="C1770" t="s">
        <v>1043</v>
      </c>
      <c r="D1770" s="131" t="s">
        <v>2474</v>
      </c>
    </row>
    <row r="1771" spans="3:4">
      <c r="C1771" t="s">
        <v>3116</v>
      </c>
      <c r="D1771" s="131" t="s">
        <v>3148</v>
      </c>
    </row>
    <row r="1772" spans="3:4">
      <c r="C1772" t="s">
        <v>3487</v>
      </c>
      <c r="D1772" s="131" t="s">
        <v>3821</v>
      </c>
    </row>
    <row r="1773" spans="3:4">
      <c r="C1773" t="s">
        <v>1042</v>
      </c>
      <c r="D1773" s="131" t="s">
        <v>2473</v>
      </c>
    </row>
    <row r="1774" spans="3:4">
      <c r="C1774" t="s">
        <v>3488</v>
      </c>
      <c r="D1774" s="131" t="s">
        <v>3822</v>
      </c>
    </row>
    <row r="1775" spans="3:4">
      <c r="C1775" t="s">
        <v>1041</v>
      </c>
      <c r="D1775" s="131" t="s">
        <v>2947</v>
      </c>
    </row>
    <row r="1776" spans="3:4">
      <c r="C1776" t="s">
        <v>1040</v>
      </c>
      <c r="D1776" s="131" t="s">
        <v>2946</v>
      </c>
    </row>
    <row r="1777" spans="3:4">
      <c r="C1777" t="s">
        <v>3489</v>
      </c>
      <c r="D1777" s="131" t="s">
        <v>3823</v>
      </c>
    </row>
    <row r="1778" spans="3:4">
      <c r="C1778" t="s">
        <v>1039</v>
      </c>
      <c r="D1778" s="131" t="s">
        <v>2472</v>
      </c>
    </row>
    <row r="1779" spans="3:4">
      <c r="C1779" t="s">
        <v>3490</v>
      </c>
      <c r="D1779" s="131" t="s">
        <v>3824</v>
      </c>
    </row>
    <row r="1780" spans="3:4">
      <c r="C1780" t="s">
        <v>1207</v>
      </c>
      <c r="D1780" s="131" t="s">
        <v>2908</v>
      </c>
    </row>
    <row r="1781" spans="3:4">
      <c r="C1781" t="s">
        <v>1924</v>
      </c>
      <c r="D1781" s="131" t="s">
        <v>3094</v>
      </c>
    </row>
    <row r="1782" spans="3:4">
      <c r="C1782" t="s">
        <v>1214</v>
      </c>
      <c r="D1782" s="131" t="s">
        <v>2907</v>
      </c>
    </row>
    <row r="1783" spans="3:4">
      <c r="C1783" t="s">
        <v>1071</v>
      </c>
      <c r="D1783" s="131" t="s">
        <v>1983</v>
      </c>
    </row>
    <row r="1784" spans="3:4">
      <c r="C1784" t="s">
        <v>1069</v>
      </c>
      <c r="D1784" s="131" t="s">
        <v>1985</v>
      </c>
    </row>
    <row r="1785" spans="3:4">
      <c r="C1785" t="s">
        <v>1203</v>
      </c>
      <c r="D1785" s="131" t="s">
        <v>2906</v>
      </c>
    </row>
    <row r="1786" spans="3:4">
      <c r="C1786" t="s">
        <v>1212</v>
      </c>
      <c r="D1786" s="131" t="s">
        <v>2905</v>
      </c>
    </row>
    <row r="1787" spans="3:4">
      <c r="C1787" t="s">
        <v>1205</v>
      </c>
      <c r="D1787" s="131" t="s">
        <v>2904</v>
      </c>
    </row>
    <row r="1788" spans="3:4">
      <c r="C1788" t="s">
        <v>1070</v>
      </c>
      <c r="D1788" s="131" t="s">
        <v>2903</v>
      </c>
    </row>
    <row r="1789" spans="3:4">
      <c r="C1789" t="s">
        <v>1206</v>
      </c>
      <c r="D1789" s="131" t="s">
        <v>2902</v>
      </c>
    </row>
    <row r="1790" spans="3:4">
      <c r="C1790" t="s">
        <v>1210</v>
      </c>
      <c r="D1790" s="131" t="s">
        <v>2901</v>
      </c>
    </row>
    <row r="1791" spans="3:4">
      <c r="C1791" t="s">
        <v>1208</v>
      </c>
      <c r="D1791" s="131" t="s">
        <v>2900</v>
      </c>
    </row>
    <row r="1792" spans="3:4">
      <c r="C1792" t="s">
        <v>1923</v>
      </c>
      <c r="D1792" s="131" t="s">
        <v>3093</v>
      </c>
    </row>
    <row r="1793" spans="3:4">
      <c r="C1793" t="s">
        <v>1072</v>
      </c>
      <c r="D1793" s="131" t="s">
        <v>1984</v>
      </c>
    </row>
    <row r="1794" spans="3:4">
      <c r="C1794" t="s">
        <v>1038</v>
      </c>
      <c r="D1794" s="131" t="s">
        <v>2471</v>
      </c>
    </row>
    <row r="1795" spans="3:4">
      <c r="C1795" t="s">
        <v>1955</v>
      </c>
      <c r="D1795" s="131" t="s">
        <v>3109</v>
      </c>
    </row>
    <row r="1796" spans="3:4">
      <c r="C1796" t="s">
        <v>1037</v>
      </c>
      <c r="D1796" s="131" t="s">
        <v>2774</v>
      </c>
    </row>
    <row r="1797" spans="3:4">
      <c r="C1797" t="s">
        <v>1922</v>
      </c>
      <c r="D1797" s="131" t="s">
        <v>3090</v>
      </c>
    </row>
    <row r="1798" spans="3:4">
      <c r="C1798" t="s">
        <v>1213</v>
      </c>
      <c r="D1798" s="131" t="s">
        <v>2945</v>
      </c>
    </row>
    <row r="1799" spans="3:4">
      <c r="C1799" t="s">
        <v>1036</v>
      </c>
      <c r="D1799" s="131" t="s">
        <v>2470</v>
      </c>
    </row>
    <row r="1800" spans="3:4">
      <c r="C1800" t="s">
        <v>1035</v>
      </c>
      <c r="D1800" s="131" t="s">
        <v>2469</v>
      </c>
    </row>
    <row r="1801" spans="3:4">
      <c r="C1801" t="s">
        <v>1034</v>
      </c>
      <c r="D1801" s="131" t="s">
        <v>2468</v>
      </c>
    </row>
    <row r="1802" spans="3:4">
      <c r="C1802" t="s">
        <v>1202</v>
      </c>
      <c r="D1802" s="131" t="s">
        <v>2944</v>
      </c>
    </row>
    <row r="1803" spans="3:4">
      <c r="C1803" t="s">
        <v>1211</v>
      </c>
      <c r="D1803" s="131" t="s">
        <v>2943</v>
      </c>
    </row>
    <row r="1804" spans="3:4">
      <c r="C1804" t="s">
        <v>1204</v>
      </c>
      <c r="D1804" s="131" t="s">
        <v>2942</v>
      </c>
    </row>
    <row r="1805" spans="3:4">
      <c r="C1805" t="s">
        <v>1954</v>
      </c>
      <c r="D1805" s="131" t="s">
        <v>3146</v>
      </c>
    </row>
    <row r="1806" spans="3:4">
      <c r="C1806" t="s">
        <v>1033</v>
      </c>
      <c r="D1806" s="131" t="s">
        <v>2941</v>
      </c>
    </row>
    <row r="1807" spans="3:4">
      <c r="C1807" t="s">
        <v>1032</v>
      </c>
      <c r="D1807" s="131" t="s">
        <v>2467</v>
      </c>
    </row>
    <row r="1808" spans="3:4">
      <c r="C1808" t="s">
        <v>1209</v>
      </c>
      <c r="D1808" s="131" t="s">
        <v>2940</v>
      </c>
    </row>
    <row r="1809" spans="3:4">
      <c r="C1809" t="s">
        <v>1031</v>
      </c>
      <c r="D1809" s="131" t="s">
        <v>2466</v>
      </c>
    </row>
    <row r="1810" spans="3:4">
      <c r="C1810" t="s">
        <v>1921</v>
      </c>
      <c r="D1810" s="131" t="s">
        <v>3089</v>
      </c>
    </row>
    <row r="1811" spans="3:4">
      <c r="C1811" t="s">
        <v>1030</v>
      </c>
      <c r="D1811" s="131" t="s">
        <v>2939</v>
      </c>
    </row>
    <row r="1812" spans="3:4">
      <c r="C1812" t="s">
        <v>1029</v>
      </c>
      <c r="D1812" s="131" t="s">
        <v>2465</v>
      </c>
    </row>
    <row r="1813" spans="3:4">
      <c r="C1813" t="s">
        <v>1028</v>
      </c>
      <c r="D1813" s="131" t="s">
        <v>2464</v>
      </c>
    </row>
    <row r="1814" spans="3:4">
      <c r="C1814" t="s">
        <v>1027</v>
      </c>
      <c r="D1814" s="131" t="s">
        <v>2463</v>
      </c>
    </row>
    <row r="1815" spans="3:4">
      <c r="C1815" t="s">
        <v>1026</v>
      </c>
      <c r="D1815" s="131" t="s">
        <v>2785</v>
      </c>
    </row>
    <row r="1816" spans="3:4">
      <c r="C1816" t="s">
        <v>1025</v>
      </c>
      <c r="D1816" s="131" t="s">
        <v>2462</v>
      </c>
    </row>
    <row r="1817" spans="3:4">
      <c r="C1817" t="s">
        <v>3491</v>
      </c>
      <c r="D1817" s="131" t="s">
        <v>3825</v>
      </c>
    </row>
    <row r="1818" spans="3:4">
      <c r="C1818" t="s">
        <v>1024</v>
      </c>
      <c r="D1818" s="131" t="s">
        <v>2461</v>
      </c>
    </row>
    <row r="1819" spans="3:4">
      <c r="C1819" t="s">
        <v>1023</v>
      </c>
      <c r="D1819" s="131" t="s">
        <v>2460</v>
      </c>
    </row>
    <row r="1820" spans="3:4">
      <c r="C1820" t="s">
        <v>1052</v>
      </c>
      <c r="D1820" s="131" t="s">
        <v>2459</v>
      </c>
    </row>
    <row r="1821" spans="3:4">
      <c r="C1821" t="s">
        <v>3492</v>
      </c>
      <c r="D1821" s="131" t="s">
        <v>3826</v>
      </c>
    </row>
    <row r="1822" spans="3:4">
      <c r="C1822" t="s">
        <v>1022</v>
      </c>
      <c r="D1822" s="131" t="s">
        <v>2458</v>
      </c>
    </row>
    <row r="1823" spans="3:4">
      <c r="C1823" t="s">
        <v>1218</v>
      </c>
      <c r="D1823" s="131" t="s">
        <v>2954</v>
      </c>
    </row>
    <row r="1824" spans="3:4">
      <c r="C1824" t="s">
        <v>1920</v>
      </c>
      <c r="D1824" s="131" t="s">
        <v>3096</v>
      </c>
    </row>
    <row r="1825" spans="3:4">
      <c r="C1825" t="s">
        <v>1075</v>
      </c>
      <c r="D1825" s="131" t="s">
        <v>1980</v>
      </c>
    </row>
    <row r="1826" spans="3:4">
      <c r="C1826" t="s">
        <v>1074</v>
      </c>
      <c r="D1826" s="131" t="s">
        <v>1979</v>
      </c>
    </row>
    <row r="1827" spans="3:4">
      <c r="C1827" t="s">
        <v>1215</v>
      </c>
      <c r="D1827" s="131" t="s">
        <v>2953</v>
      </c>
    </row>
    <row r="1828" spans="3:4">
      <c r="C1828" t="s">
        <v>1220</v>
      </c>
      <c r="D1828" s="131" t="s">
        <v>2952</v>
      </c>
    </row>
    <row r="1829" spans="3:4">
      <c r="C1829" t="s">
        <v>1216</v>
      </c>
      <c r="D1829" s="131" t="s">
        <v>2951</v>
      </c>
    </row>
    <row r="1830" spans="3:4">
      <c r="C1830" t="s">
        <v>1077</v>
      </c>
      <c r="D1830" s="131" t="s">
        <v>2950</v>
      </c>
    </row>
    <row r="1831" spans="3:4">
      <c r="C1831" t="s">
        <v>1217</v>
      </c>
      <c r="D1831" s="131" t="s">
        <v>2949</v>
      </c>
    </row>
    <row r="1832" spans="3:4">
      <c r="C1832" t="s">
        <v>1073</v>
      </c>
      <c r="D1832" s="131" t="s">
        <v>1982</v>
      </c>
    </row>
    <row r="1833" spans="3:4">
      <c r="C1833" t="s">
        <v>1219</v>
      </c>
      <c r="D1833" s="131" t="s">
        <v>2948</v>
      </c>
    </row>
    <row r="1834" spans="3:4">
      <c r="C1834" t="s">
        <v>1919</v>
      </c>
      <c r="D1834" s="131" t="s">
        <v>3095</v>
      </c>
    </row>
    <row r="1835" spans="3:4">
      <c r="C1835" t="s">
        <v>1076</v>
      </c>
      <c r="D1835" s="131" t="s">
        <v>1981</v>
      </c>
    </row>
    <row r="1836" spans="3:4">
      <c r="C1836" t="s">
        <v>1015</v>
      </c>
      <c r="D1836" s="131" t="s">
        <v>3074</v>
      </c>
    </row>
    <row r="1837" spans="3:4">
      <c r="C1837" t="s">
        <v>1014</v>
      </c>
      <c r="D1837" s="131" t="s">
        <v>3827</v>
      </c>
    </row>
    <row r="1838" spans="3:4">
      <c r="C1838" t="s">
        <v>1013</v>
      </c>
      <c r="D1838" s="131" t="s">
        <v>3828</v>
      </c>
    </row>
    <row r="1839" spans="3:4">
      <c r="C1839" t="s">
        <v>3493</v>
      </c>
      <c r="D1839" s="131" t="s">
        <v>3829</v>
      </c>
    </row>
    <row r="1840" spans="3:4">
      <c r="C1840" t="s">
        <v>3494</v>
      </c>
      <c r="D1840" s="131" t="s">
        <v>3830</v>
      </c>
    </row>
    <row r="1841" spans="3:4">
      <c r="C1841" t="s">
        <v>1956</v>
      </c>
      <c r="D1841" s="131" t="s">
        <v>3110</v>
      </c>
    </row>
    <row r="1842" spans="3:4">
      <c r="C1842" t="s">
        <v>1186</v>
      </c>
      <c r="D1842" s="131" t="s">
        <v>2794</v>
      </c>
    </row>
    <row r="1843" spans="3:4">
      <c r="C1843" t="s">
        <v>1012</v>
      </c>
      <c r="D1843" s="131" t="s">
        <v>2784</v>
      </c>
    </row>
    <row r="1844" spans="3:4">
      <c r="C1844" t="s">
        <v>1918</v>
      </c>
      <c r="D1844" s="131" t="s">
        <v>3092</v>
      </c>
    </row>
    <row r="1845" spans="3:4">
      <c r="C1845" t="s">
        <v>1011</v>
      </c>
      <c r="D1845" s="131" t="s">
        <v>2457</v>
      </c>
    </row>
    <row r="1846" spans="3:4">
      <c r="C1846" t="s">
        <v>1010</v>
      </c>
      <c r="D1846" s="131" t="s">
        <v>2456</v>
      </c>
    </row>
    <row r="1847" spans="3:4">
      <c r="C1847" t="s">
        <v>1016</v>
      </c>
      <c r="D1847" s="131" t="s">
        <v>2455</v>
      </c>
    </row>
    <row r="1848" spans="3:4">
      <c r="C1848" t="s">
        <v>1185</v>
      </c>
      <c r="D1848" s="131" t="s">
        <v>2789</v>
      </c>
    </row>
    <row r="1849" spans="3:4">
      <c r="C1849" t="s">
        <v>1184</v>
      </c>
      <c r="D1849" s="131" t="s">
        <v>2793</v>
      </c>
    </row>
    <row r="1850" spans="3:4">
      <c r="C1850" t="s">
        <v>1183</v>
      </c>
      <c r="D1850" s="131" t="s">
        <v>2790</v>
      </c>
    </row>
    <row r="1851" spans="3:4">
      <c r="C1851" t="s">
        <v>1009</v>
      </c>
      <c r="D1851" s="131" t="s">
        <v>3831</v>
      </c>
    </row>
    <row r="1852" spans="3:4">
      <c r="C1852" t="s">
        <v>1182</v>
      </c>
      <c r="D1852" s="131" t="s">
        <v>2792</v>
      </c>
    </row>
    <row r="1853" spans="3:4">
      <c r="C1853" t="s">
        <v>1181</v>
      </c>
      <c r="D1853" s="131" t="s">
        <v>2791</v>
      </c>
    </row>
    <row r="1854" spans="3:4">
      <c r="C1854" t="s">
        <v>1917</v>
      </c>
      <c r="D1854" s="131" t="s">
        <v>3091</v>
      </c>
    </row>
    <row r="1855" spans="3:4">
      <c r="C1855" t="s">
        <v>1008</v>
      </c>
      <c r="D1855" s="131" t="s">
        <v>2454</v>
      </c>
    </row>
    <row r="1856" spans="3:4">
      <c r="C1856" t="s">
        <v>1007</v>
      </c>
      <c r="D1856" s="131" t="s">
        <v>2453</v>
      </c>
    </row>
    <row r="1857" spans="3:4">
      <c r="C1857" t="s">
        <v>754</v>
      </c>
      <c r="D1857" s="131" t="s">
        <v>2267</v>
      </c>
    </row>
    <row r="1858" spans="3:4">
      <c r="C1858" t="s">
        <v>755</v>
      </c>
      <c r="D1858" s="131" t="s">
        <v>2772</v>
      </c>
    </row>
    <row r="1859" spans="3:4">
      <c r="C1859" t="s">
        <v>752</v>
      </c>
      <c r="D1859" s="131" t="s">
        <v>2107</v>
      </c>
    </row>
    <row r="1860" spans="3:4">
      <c r="C1860" t="s">
        <v>753</v>
      </c>
      <c r="D1860" s="131" t="s">
        <v>2771</v>
      </c>
    </row>
    <row r="1861" spans="3:4">
      <c r="C1861" t="s">
        <v>4611</v>
      </c>
      <c r="D1861" s="131">
        <v>0</v>
      </c>
    </row>
    <row r="1862" spans="3:4">
      <c r="C1862" t="s">
        <v>4615</v>
      </c>
      <c r="D1862" s="131" t="s">
        <v>2898</v>
      </c>
    </row>
    <row r="1863" spans="3:4">
      <c r="C1863" t="s">
        <v>4612</v>
      </c>
      <c r="D1863" s="131">
        <v>0</v>
      </c>
    </row>
    <row r="1864" spans="3:4">
      <c r="C1864" t="s">
        <v>4637</v>
      </c>
      <c r="D1864" s="131" t="s">
        <v>4658</v>
      </c>
    </row>
    <row r="1865" spans="3:4">
      <c r="C1865" t="s">
        <v>4638</v>
      </c>
      <c r="D1865" s="131" t="s">
        <v>4659</v>
      </c>
    </row>
    <row r="1866" spans="3:4">
      <c r="C1866" t="s">
        <v>4639</v>
      </c>
      <c r="D1866" s="131" t="s">
        <v>4660</v>
      </c>
    </row>
    <row r="1867" spans="3:4">
      <c r="C1867" t="s">
        <v>4640</v>
      </c>
      <c r="D1867" s="131" t="s">
        <v>4661</v>
      </c>
    </row>
    <row r="1868" spans="3:4">
      <c r="C1868" t="s">
        <v>4641</v>
      </c>
      <c r="D1868" s="131" t="s">
        <v>4662</v>
      </c>
    </row>
    <row r="1869" spans="3:4">
      <c r="C1869" t="s">
        <v>4642</v>
      </c>
      <c r="D1869" s="131" t="s">
        <v>4663</v>
      </c>
    </row>
    <row r="1870" spans="3:4">
      <c r="C1870" t="s">
        <v>4643</v>
      </c>
      <c r="D1870" s="131" t="s">
        <v>4664</v>
      </c>
    </row>
    <row r="1871" spans="3:4">
      <c r="C1871" t="s">
        <v>4644</v>
      </c>
      <c r="D1871" s="131" t="s">
        <v>4665</v>
      </c>
    </row>
    <row r="1872" spans="3:4">
      <c r="C1872" t="s">
        <v>4645</v>
      </c>
      <c r="D1872" s="131" t="s">
        <v>4666</v>
      </c>
    </row>
    <row r="1873" spans="3:4">
      <c r="C1873" t="s">
        <v>4646</v>
      </c>
      <c r="D1873" s="131" t="s">
        <v>4667</v>
      </c>
    </row>
    <row r="1874" spans="3:4">
      <c r="C1874" t="s">
        <v>4656</v>
      </c>
      <c r="D1874" s="131" t="s">
        <v>4719</v>
      </c>
    </row>
    <row r="1875" spans="3:4">
      <c r="C1875" t="s">
        <v>4657</v>
      </c>
      <c r="D1875" s="131" t="s">
        <v>4720</v>
      </c>
    </row>
    <row r="1876" spans="3:4">
      <c r="C1876" t="s">
        <v>4668</v>
      </c>
      <c r="D1876" s="131" t="s">
        <v>4721</v>
      </c>
    </row>
    <row r="1877" spans="3:4">
      <c r="C1877" t="s">
        <v>4669</v>
      </c>
      <c r="D1877" s="131" t="s">
        <v>4708</v>
      </c>
    </row>
    <row r="1878" spans="3:4">
      <c r="C1878" t="s">
        <v>4670</v>
      </c>
      <c r="D1878" s="131" t="s">
        <v>4709</v>
      </c>
    </row>
    <row r="1879" spans="3:4">
      <c r="C1879" t="s">
        <v>4671</v>
      </c>
      <c r="D1879" s="131" t="s">
        <v>4710</v>
      </c>
    </row>
    <row r="1880" spans="3:4">
      <c r="C1880" t="s">
        <v>4672</v>
      </c>
      <c r="D1880" s="131" t="s">
        <v>4725</v>
      </c>
    </row>
    <row r="1881" spans="3:4">
      <c r="C1881" t="s">
        <v>4673</v>
      </c>
      <c r="D1881" s="131" t="s">
        <v>4724</v>
      </c>
    </row>
    <row r="1882" spans="3:4">
      <c r="C1882" t="s">
        <v>4680</v>
      </c>
      <c r="D1882" s="131" t="s">
        <v>4722</v>
      </c>
    </row>
    <row r="1883" spans="3:4">
      <c r="C1883" t="s">
        <v>4681</v>
      </c>
      <c r="D1883" s="131" t="s">
        <v>4723</v>
      </c>
    </row>
    <row r="1884" spans="3:4">
      <c r="C1884" t="s">
        <v>4711</v>
      </c>
      <c r="D1884" s="131" t="s">
        <v>4739</v>
      </c>
    </row>
    <row r="1885" spans="3:4">
      <c r="C1885" t="s">
        <v>4712</v>
      </c>
      <c r="D1885" s="131" t="s">
        <v>4740</v>
      </c>
    </row>
    <row r="1886" spans="3:4">
      <c r="C1886" t="s">
        <v>4713</v>
      </c>
      <c r="D1886" s="131" t="s">
        <v>4741</v>
      </c>
    </row>
    <row r="1887" spans="3:4">
      <c r="C1887" t="s">
        <v>4715</v>
      </c>
      <c r="D1887" s="131" t="s">
        <v>4742</v>
      </c>
    </row>
    <row r="1888" spans="3:4">
      <c r="C1888" t="s">
        <v>4714</v>
      </c>
      <c r="D1888" s="131" t="s">
        <v>4743</v>
      </c>
    </row>
    <row r="1889" spans="3:4">
      <c r="C1889" t="s">
        <v>4716</v>
      </c>
      <c r="D1889" s="131" t="s">
        <v>4744</v>
      </c>
    </row>
    <row r="1890" spans="3:4">
      <c r="C1890" t="s">
        <v>4727</v>
      </c>
      <c r="D1890" s="131" t="s">
        <v>4922</v>
      </c>
    </row>
    <row r="1891" spans="3:4">
      <c r="C1891" t="s">
        <v>4728</v>
      </c>
      <c r="D1891" s="131" t="s">
        <v>4923</v>
      </c>
    </row>
    <row r="1892" spans="3:4">
      <c r="C1892" t="s">
        <v>4730</v>
      </c>
      <c r="D1892" s="131" t="s">
        <v>4924</v>
      </c>
    </row>
    <row r="1893" spans="3:4">
      <c r="C1893" t="s">
        <v>4729</v>
      </c>
      <c r="D1893" s="131" t="s">
        <v>4925</v>
      </c>
    </row>
    <row r="1894" spans="3:4">
      <c r="C1894" t="s">
        <v>4746</v>
      </c>
      <c r="D1894" s="131" t="s">
        <v>4812</v>
      </c>
    </row>
    <row r="1895" spans="3:4">
      <c r="C1895" t="s">
        <v>4747</v>
      </c>
      <c r="D1895" s="131" t="s">
        <v>4926</v>
      </c>
    </row>
    <row r="1896" spans="3:4">
      <c r="C1896" t="s">
        <v>4748</v>
      </c>
      <c r="D1896" s="131" t="s">
        <v>4813</v>
      </c>
    </row>
    <row r="1897" spans="3:4">
      <c r="C1897" t="s">
        <v>4749</v>
      </c>
      <c r="D1897" s="131" t="s">
        <v>4814</v>
      </c>
    </row>
    <row r="1898" spans="3:4">
      <c r="C1898" t="s">
        <v>4750</v>
      </c>
      <c r="D1898" s="131" t="s">
        <v>4815</v>
      </c>
    </row>
    <row r="1899" spans="3:4">
      <c r="C1899" t="s">
        <v>4751</v>
      </c>
      <c r="D1899" s="131" t="s">
        <v>4816</v>
      </c>
    </row>
    <row r="1900" spans="3:4">
      <c r="C1900" t="s">
        <v>4752</v>
      </c>
      <c r="D1900" s="131" t="s">
        <v>4817</v>
      </c>
    </row>
    <row r="1901" spans="3:4">
      <c r="C1901" t="s">
        <v>4753</v>
      </c>
      <c r="D1901" s="131" t="s">
        <v>4818</v>
      </c>
    </row>
    <row r="1902" spans="3:4">
      <c r="C1902" t="s">
        <v>4754</v>
      </c>
      <c r="D1902" s="131" t="s">
        <v>4819</v>
      </c>
    </row>
    <row r="1903" spans="3:4">
      <c r="C1903" t="s">
        <v>4755</v>
      </c>
      <c r="D1903" s="131" t="s">
        <v>4826</v>
      </c>
    </row>
    <row r="1904" spans="3:4">
      <c r="C1904" t="s">
        <v>4756</v>
      </c>
      <c r="D1904" s="131" t="s">
        <v>4820</v>
      </c>
    </row>
    <row r="1905" spans="3:4">
      <c r="C1905" t="s">
        <v>4757</v>
      </c>
      <c r="D1905" s="131" t="s">
        <v>4821</v>
      </c>
    </row>
    <row r="1906" spans="3:4">
      <c r="C1906" t="s">
        <v>4758</v>
      </c>
      <c r="D1906" s="131" t="s">
        <v>4827</v>
      </c>
    </row>
    <row r="1907" spans="3:4">
      <c r="C1907" t="s">
        <v>4759</v>
      </c>
      <c r="D1907" s="131" t="s">
        <v>4822</v>
      </c>
    </row>
    <row r="1908" spans="3:4">
      <c r="C1908" t="s">
        <v>4760</v>
      </c>
      <c r="D1908" s="131" t="s">
        <v>4823</v>
      </c>
    </row>
    <row r="1909" spans="3:4">
      <c r="C1909" t="s">
        <v>4761</v>
      </c>
      <c r="D1909" s="131" t="s">
        <v>4824</v>
      </c>
    </row>
    <row r="1910" spans="3:4">
      <c r="C1910" t="s">
        <v>4762</v>
      </c>
      <c r="D1910" s="131" t="s">
        <v>4825</v>
      </c>
    </row>
    <row r="1911" spans="3:4">
      <c r="C1911" t="s">
        <v>4774</v>
      </c>
      <c r="D1911" s="131" t="s">
        <v>2063</v>
      </c>
    </row>
    <row r="1912" spans="3:4">
      <c r="C1912" t="s">
        <v>4775</v>
      </c>
      <c r="D1912" s="131" t="s">
        <v>2848</v>
      </c>
    </row>
    <row r="1913" spans="3:4">
      <c r="C1913" t="s">
        <v>4773</v>
      </c>
      <c r="D1913" s="131" t="s">
        <v>3787</v>
      </c>
    </row>
    <row r="1914" spans="3:4">
      <c r="C1914" t="s">
        <v>4776</v>
      </c>
      <c r="D1914" s="131" t="s">
        <v>3782</v>
      </c>
    </row>
    <row r="1915" spans="3:4">
      <c r="C1915" t="s">
        <v>4777</v>
      </c>
      <c r="D1915" s="131" t="s">
        <v>3781</v>
      </c>
    </row>
    <row r="1916" spans="3:4">
      <c r="C1916" t="s">
        <v>4778</v>
      </c>
      <c r="D1916" s="131" t="s">
        <v>3780</v>
      </c>
    </row>
    <row r="1917" spans="3:4">
      <c r="C1917" t="s">
        <v>4779</v>
      </c>
      <c r="D1917" s="131" t="s">
        <v>4038</v>
      </c>
    </row>
    <row r="1918" spans="3:4">
      <c r="C1918" t="s">
        <v>4780</v>
      </c>
      <c r="D1918" s="131" t="s">
        <v>3779</v>
      </c>
    </row>
    <row r="1919" spans="3:4">
      <c r="C1919" t="s">
        <v>4781</v>
      </c>
      <c r="D1919" s="131" t="s">
        <v>3773</v>
      </c>
    </row>
    <row r="1920" spans="3:4">
      <c r="C1920" t="s">
        <v>4782</v>
      </c>
      <c r="D1920" s="131" t="s">
        <v>4036</v>
      </c>
    </row>
    <row r="1921" spans="3:4">
      <c r="C1921" t="s">
        <v>4783</v>
      </c>
      <c r="D1921" s="131" t="s">
        <v>2081</v>
      </c>
    </row>
    <row r="1922" spans="3:4">
      <c r="C1922" t="s">
        <v>4784</v>
      </c>
      <c r="D1922" s="131" t="s">
        <v>2754</v>
      </c>
    </row>
    <row r="1923" spans="3:4">
      <c r="C1923" t="s">
        <v>4785</v>
      </c>
      <c r="D1923" s="131" t="s">
        <v>2650</v>
      </c>
    </row>
    <row r="1924" spans="3:4">
      <c r="C1924" t="s">
        <v>4786</v>
      </c>
      <c r="D1924" s="131" t="s">
        <v>2651</v>
      </c>
    </row>
    <row r="1925" spans="3:4">
      <c r="C1925" t="s">
        <v>4787</v>
      </c>
      <c r="D1925" s="131" t="s">
        <v>2648</v>
      </c>
    </row>
    <row r="1926" spans="3:4">
      <c r="C1926" t="s">
        <v>4788</v>
      </c>
      <c r="D1926" s="131" t="s">
        <v>2649</v>
      </c>
    </row>
    <row r="1927" spans="3:4">
      <c r="C1927" t="s">
        <v>4789</v>
      </c>
      <c r="D1927" s="131" t="s">
        <v>2592</v>
      </c>
    </row>
    <row r="1928" spans="3:4">
      <c r="C1928" t="s">
        <v>4790</v>
      </c>
      <c r="D1928" s="131" t="s">
        <v>2668</v>
      </c>
    </row>
    <row r="1929" spans="3:4">
      <c r="C1929" t="s">
        <v>4791</v>
      </c>
      <c r="D1929" s="131" t="s">
        <v>2567</v>
      </c>
    </row>
    <row r="1930" spans="3:4">
      <c r="C1930" t="s">
        <v>4792</v>
      </c>
      <c r="D1930" s="131" t="s">
        <v>4902</v>
      </c>
    </row>
    <row r="1931" spans="3:4">
      <c r="C1931" t="s">
        <v>4793</v>
      </c>
      <c r="D1931" s="131">
        <v>0</v>
      </c>
    </row>
    <row r="1932" spans="3:4">
      <c r="C1932" t="s">
        <v>4794</v>
      </c>
      <c r="D1932" s="131" t="s">
        <v>2613</v>
      </c>
    </row>
    <row r="1933" spans="3:4">
      <c r="C1933" t="s">
        <v>4795</v>
      </c>
      <c r="D1933" s="131" t="s">
        <v>2470</v>
      </c>
    </row>
    <row r="1934" spans="3:4">
      <c r="C1934" t="s">
        <v>4796</v>
      </c>
      <c r="D1934" s="131" t="s">
        <v>3089</v>
      </c>
    </row>
    <row r="1935" spans="3:4">
      <c r="C1935" t="s">
        <v>4797</v>
      </c>
      <c r="D1935" s="131" t="s">
        <v>2457</v>
      </c>
    </row>
    <row r="1936" spans="3:4">
      <c r="C1936" t="s">
        <v>4828</v>
      </c>
      <c r="D1936" s="131" t="s">
        <v>2703</v>
      </c>
    </row>
    <row r="1937" spans="3:4">
      <c r="C1937" t="s">
        <v>4830</v>
      </c>
      <c r="D1937" s="131" t="s">
        <v>2955</v>
      </c>
    </row>
    <row r="1938" spans="3:4">
      <c r="C1938" t="s">
        <v>4829</v>
      </c>
      <c r="D1938" s="131" t="s">
        <v>2246</v>
      </c>
    </row>
    <row r="1939" spans="3:4">
      <c r="C1939" t="s">
        <v>4838</v>
      </c>
      <c r="D1939" s="131" t="s">
        <v>4880</v>
      </c>
    </row>
    <row r="1940" spans="3:4">
      <c r="C1940" t="s">
        <v>4839</v>
      </c>
      <c r="D1940" s="131" t="s">
        <v>4881</v>
      </c>
    </row>
    <row r="1941" spans="3:4">
      <c r="C1941" t="s">
        <v>4840</v>
      </c>
      <c r="D1941" s="131" t="s">
        <v>4882</v>
      </c>
    </row>
    <row r="1942" spans="3:4">
      <c r="C1942" t="s">
        <v>4841</v>
      </c>
      <c r="D1942" s="131" t="s">
        <v>4883</v>
      </c>
    </row>
    <row r="1943" spans="3:4">
      <c r="C1943" t="s">
        <v>4842</v>
      </c>
      <c r="D1943" s="131" t="s">
        <v>4884</v>
      </c>
    </row>
    <row r="1944" spans="3:4">
      <c r="C1944" t="s">
        <v>4843</v>
      </c>
      <c r="D1944" s="131" t="s">
        <v>4885</v>
      </c>
    </row>
    <row r="1945" spans="3:4">
      <c r="C1945" t="s">
        <v>4850</v>
      </c>
      <c r="D1945" s="131" t="s">
        <v>4886</v>
      </c>
    </row>
    <row r="1946" spans="3:4">
      <c r="C1946" t="s">
        <v>4851</v>
      </c>
      <c r="D1946" s="131" t="s">
        <v>4887</v>
      </c>
    </row>
    <row r="1947" spans="3:4">
      <c r="C1947" t="s">
        <v>4852</v>
      </c>
      <c r="D1947" s="131" t="s">
        <v>4888</v>
      </c>
    </row>
    <row r="1948" spans="3:4">
      <c r="C1948" t="s">
        <v>4853</v>
      </c>
      <c r="D1948" s="131" t="s">
        <v>4889</v>
      </c>
    </row>
    <row r="1949" spans="3:4">
      <c r="C1949" t="s">
        <v>4854</v>
      </c>
      <c r="D1949" s="131" t="s">
        <v>4890</v>
      </c>
    </row>
    <row r="1950" spans="3:4">
      <c r="C1950" t="s">
        <v>4855</v>
      </c>
      <c r="D1950" s="131" t="s">
        <v>4891</v>
      </c>
    </row>
    <row r="1951" spans="3:4">
      <c r="C1951" t="s">
        <v>4856</v>
      </c>
      <c r="D1951" s="131" t="s">
        <v>4892</v>
      </c>
    </row>
    <row r="1952" spans="3:4">
      <c r="C1952" t="s">
        <v>4857</v>
      </c>
      <c r="D1952" s="131" t="s">
        <v>4893</v>
      </c>
    </row>
    <row r="1953" spans="3:4">
      <c r="C1953" t="s">
        <v>4858</v>
      </c>
      <c r="D1953" s="131" t="s">
        <v>4894</v>
      </c>
    </row>
    <row r="1954" spans="3:4">
      <c r="C1954" t="s">
        <v>4859</v>
      </c>
      <c r="D1954" s="131" t="s">
        <v>4933</v>
      </c>
    </row>
    <row r="1955" spans="3:4">
      <c r="C1955" t="s">
        <v>4860</v>
      </c>
      <c r="D1955" s="131" t="s">
        <v>4895</v>
      </c>
    </row>
    <row r="1956" spans="3:4">
      <c r="C1956" t="s">
        <v>4861</v>
      </c>
      <c r="D1956" s="131" t="s">
        <v>4896</v>
      </c>
    </row>
    <row r="1957" spans="3:4">
      <c r="C1957" t="s">
        <v>4862</v>
      </c>
      <c r="D1957" s="131" t="s">
        <v>4934</v>
      </c>
    </row>
    <row r="1958" spans="3:4">
      <c r="C1958" t="s">
        <v>4863</v>
      </c>
      <c r="D1958" s="131" t="s">
        <v>4897</v>
      </c>
    </row>
    <row r="1959" spans="3:4">
      <c r="C1959" t="s">
        <v>4865</v>
      </c>
      <c r="D1959" s="131" t="s">
        <v>4898</v>
      </c>
    </row>
    <row r="1960" spans="3:4">
      <c r="C1960" t="s">
        <v>4866</v>
      </c>
      <c r="D1960" s="131" t="s">
        <v>4935</v>
      </c>
    </row>
    <row r="1961" spans="3:4">
      <c r="C1961" t="s">
        <v>4867</v>
      </c>
      <c r="D1961" s="131" t="s">
        <v>4899</v>
      </c>
    </row>
    <row r="1962" spans="3:4">
      <c r="C1962" t="s">
        <v>4868</v>
      </c>
      <c r="D1962" s="131" t="s">
        <v>4900</v>
      </c>
    </row>
    <row r="1963" spans="3:4">
      <c r="C1963" t="s">
        <v>4864</v>
      </c>
      <c r="D1963" s="131" t="s">
        <v>4901</v>
      </c>
    </row>
    <row r="1964" spans="3:4">
      <c r="C1964" t="s">
        <v>4878</v>
      </c>
      <c r="D1964" s="131" t="s">
        <v>4974</v>
      </c>
    </row>
    <row r="1965" spans="3:4">
      <c r="C1965" t="s">
        <v>4927</v>
      </c>
      <c r="D1965" s="131">
        <v>0</v>
      </c>
    </row>
    <row r="1966" spans="3:4">
      <c r="C1966" t="s">
        <v>4929</v>
      </c>
      <c r="D1966" s="131">
        <v>0</v>
      </c>
    </row>
    <row r="1967" spans="3:4">
      <c r="C1967" t="s">
        <v>4942</v>
      </c>
      <c r="D1967" s="131" t="s">
        <v>4955</v>
      </c>
    </row>
    <row r="1968" spans="3:4">
      <c r="C1968" t="s">
        <v>4945</v>
      </c>
      <c r="D1968" s="131" t="s">
        <v>4956</v>
      </c>
    </row>
    <row r="1969" spans="3:4">
      <c r="C1969" t="s">
        <v>4944</v>
      </c>
      <c r="D1969" s="131" t="s">
        <v>4957</v>
      </c>
    </row>
    <row r="1970" spans="3:4">
      <c r="C1970" t="s">
        <v>4943</v>
      </c>
      <c r="D1970" s="131" t="s">
        <v>4958</v>
      </c>
    </row>
    <row r="1971" spans="3:4">
      <c r="C1971" t="s">
        <v>4941</v>
      </c>
      <c r="D1971" s="131" t="s">
        <v>4959</v>
      </c>
    </row>
    <row r="1972" spans="3:4">
      <c r="C1972" t="s">
        <v>4961</v>
      </c>
      <c r="D1972" s="131" t="s">
        <v>4960</v>
      </c>
    </row>
    <row r="1973" spans="3:4">
      <c r="C1973" t="s">
        <v>4962</v>
      </c>
      <c r="D1973" s="131" t="s">
        <v>4975</v>
      </c>
    </row>
    <row r="1974" spans="3:4">
      <c r="C1974" t="s">
        <v>4963</v>
      </c>
      <c r="D1974" s="131" t="s">
        <v>4976</v>
      </c>
    </row>
    <row r="1975" spans="3:4">
      <c r="C1975" t="s">
        <v>5011</v>
      </c>
      <c r="D1975" s="131" t="s">
        <v>5314</v>
      </c>
    </row>
    <row r="1976" spans="3:4">
      <c r="C1976" t="s">
        <v>5012</v>
      </c>
      <c r="D1976" s="131" t="s">
        <v>5315</v>
      </c>
    </row>
    <row r="1977" spans="3:4">
      <c r="C1977" t="s">
        <v>5013</v>
      </c>
      <c r="D1977" s="131" t="s">
        <v>5316</v>
      </c>
    </row>
    <row r="1978" spans="3:4">
      <c r="C1978" t="s">
        <v>5014</v>
      </c>
      <c r="D1978" s="131" t="s">
        <v>5317</v>
      </c>
    </row>
    <row r="1979" spans="3:4">
      <c r="C1979" t="s">
        <v>5015</v>
      </c>
      <c r="D1979" s="131" t="s">
        <v>5318</v>
      </c>
    </row>
    <row r="1980" spans="3:4">
      <c r="C1980" t="s">
        <v>5016</v>
      </c>
      <c r="D1980" s="131" t="s">
        <v>5319</v>
      </c>
    </row>
    <row r="1981" spans="3:4">
      <c r="C1981" t="s">
        <v>5017</v>
      </c>
      <c r="D1981" s="131" t="s">
        <v>5320</v>
      </c>
    </row>
    <row r="1982" spans="3:4">
      <c r="C1982" t="s">
        <v>5018</v>
      </c>
      <c r="D1982" s="131" t="s">
        <v>5321</v>
      </c>
    </row>
    <row r="1983" spans="3:4">
      <c r="C1983" t="s">
        <v>5019</v>
      </c>
      <c r="D1983" s="131" t="s">
        <v>5322</v>
      </c>
    </row>
    <row r="1984" spans="3:4">
      <c r="C1984" t="s">
        <v>5020</v>
      </c>
      <c r="D1984" s="131" t="s">
        <v>5323</v>
      </c>
    </row>
    <row r="1985" spans="3:4">
      <c r="C1985" t="s">
        <v>5021</v>
      </c>
      <c r="D1985" s="131" t="s">
        <v>5324</v>
      </c>
    </row>
    <row r="1986" spans="3:4">
      <c r="C1986" t="s">
        <v>5022</v>
      </c>
      <c r="D1986" s="131" t="s">
        <v>5325</v>
      </c>
    </row>
    <row r="1987" spans="3:4">
      <c r="C1987" t="s">
        <v>5023</v>
      </c>
      <c r="D1987" s="131" t="s">
        <v>5326</v>
      </c>
    </row>
    <row r="1988" spans="3:4">
      <c r="C1988" t="s">
        <v>5024</v>
      </c>
      <c r="D1988" s="131" t="s">
        <v>5327</v>
      </c>
    </row>
    <row r="1989" spans="3:4">
      <c r="C1989" t="s">
        <v>5025</v>
      </c>
      <c r="D1989" s="131" t="s">
        <v>5328</v>
      </c>
    </row>
    <row r="1990" spans="3:4">
      <c r="C1990" t="s">
        <v>5026</v>
      </c>
      <c r="D1990" s="131" t="s">
        <v>5329</v>
      </c>
    </row>
    <row r="1991" spans="3:4">
      <c r="C1991" t="s">
        <v>5027</v>
      </c>
      <c r="D1991" s="131" t="s">
        <v>5330</v>
      </c>
    </row>
    <row r="1992" spans="3:4">
      <c r="C1992" t="s">
        <v>5029</v>
      </c>
      <c r="D1992" s="131" t="s">
        <v>5331</v>
      </c>
    </row>
    <row r="1993" spans="3:4">
      <c r="C1993" t="s">
        <v>5030</v>
      </c>
      <c r="D1993" s="131" t="s">
        <v>5332</v>
      </c>
    </row>
    <row r="1994" spans="3:4">
      <c r="C1994" t="s">
        <v>5031</v>
      </c>
      <c r="D1994" s="131" t="s">
        <v>5333</v>
      </c>
    </row>
    <row r="1995" spans="3:4">
      <c r="C1995" t="s">
        <v>5032</v>
      </c>
      <c r="D1995" s="131" t="s">
        <v>5334</v>
      </c>
    </row>
    <row r="1996" spans="3:4">
      <c r="C1996" t="s">
        <v>5033</v>
      </c>
      <c r="D1996" s="131" t="s">
        <v>5335</v>
      </c>
    </row>
    <row r="1997" spans="3:4">
      <c r="C1997" t="s">
        <v>5034</v>
      </c>
      <c r="D1997" s="131" t="s">
        <v>5336</v>
      </c>
    </row>
    <row r="1998" spans="3:4">
      <c r="C1998" t="s">
        <v>5035</v>
      </c>
      <c r="D1998" s="131" t="s">
        <v>5337</v>
      </c>
    </row>
    <row r="1999" spans="3:4">
      <c r="C1999" t="s">
        <v>5036</v>
      </c>
      <c r="D1999" s="131" t="s">
        <v>5338</v>
      </c>
    </row>
    <row r="2000" spans="3:4">
      <c r="C2000" t="s">
        <v>5037</v>
      </c>
      <c r="D2000" s="131" t="s">
        <v>5339</v>
      </c>
    </row>
    <row r="2001" spans="3:4">
      <c r="C2001" t="s">
        <v>5038</v>
      </c>
      <c r="D2001" s="131" t="s">
        <v>5340</v>
      </c>
    </row>
    <row r="2002" spans="3:4">
      <c r="C2002" t="s">
        <v>5039</v>
      </c>
      <c r="D2002" s="131" t="s">
        <v>5341</v>
      </c>
    </row>
    <row r="2003" spans="3:4">
      <c r="C2003" t="s">
        <v>5040</v>
      </c>
      <c r="D2003" s="131" t="s">
        <v>5342</v>
      </c>
    </row>
    <row r="2004" spans="3:4">
      <c r="C2004" t="s">
        <v>5041</v>
      </c>
      <c r="D2004" s="131" t="s">
        <v>5343</v>
      </c>
    </row>
    <row r="2005" spans="3:4">
      <c r="C2005" t="s">
        <v>5042</v>
      </c>
      <c r="D2005" s="131" t="s">
        <v>5344</v>
      </c>
    </row>
    <row r="2006" spans="3:4">
      <c r="C2006" t="s">
        <v>5043</v>
      </c>
      <c r="D2006" s="131" t="s">
        <v>5345</v>
      </c>
    </row>
    <row r="2007" spans="3:4">
      <c r="C2007" t="s">
        <v>5044</v>
      </c>
      <c r="D2007" s="131" t="s">
        <v>5346</v>
      </c>
    </row>
    <row r="2008" spans="3:4">
      <c r="C2008" t="s">
        <v>5045</v>
      </c>
      <c r="D2008" s="131" t="s">
        <v>5347</v>
      </c>
    </row>
    <row r="2009" spans="3:4">
      <c r="C2009" t="s">
        <v>5046</v>
      </c>
      <c r="D2009" s="131" t="s">
        <v>5348</v>
      </c>
    </row>
    <row r="2010" spans="3:4">
      <c r="C2010" t="s">
        <v>5047</v>
      </c>
      <c r="D2010" s="131" t="s">
        <v>5349</v>
      </c>
    </row>
    <row r="2011" spans="3:4">
      <c r="C2011" t="s">
        <v>5048</v>
      </c>
      <c r="D2011" s="131" t="s">
        <v>5350</v>
      </c>
    </row>
    <row r="2012" spans="3:4">
      <c r="C2012" t="s">
        <v>5049</v>
      </c>
      <c r="D2012" s="131" t="s">
        <v>5351</v>
      </c>
    </row>
    <row r="2013" spans="3:4">
      <c r="C2013" t="s">
        <v>5050</v>
      </c>
      <c r="D2013" s="131" t="s">
        <v>5352</v>
      </c>
    </row>
    <row r="2014" spans="3:4">
      <c r="C2014" t="s">
        <v>5051</v>
      </c>
      <c r="D2014" s="131" t="s">
        <v>5353</v>
      </c>
    </row>
    <row r="2015" spans="3:4">
      <c r="C2015" t="s">
        <v>5052</v>
      </c>
      <c r="D2015" s="131" t="s">
        <v>5354</v>
      </c>
    </row>
    <row r="2016" spans="3:4">
      <c r="C2016" t="s">
        <v>5053</v>
      </c>
      <c r="D2016" s="131" t="s">
        <v>5355</v>
      </c>
    </row>
    <row r="2017" spans="3:4">
      <c r="C2017" t="s">
        <v>5054</v>
      </c>
      <c r="D2017" s="131" t="s">
        <v>5356</v>
      </c>
    </row>
    <row r="2018" spans="3:4">
      <c r="C2018" t="s">
        <v>5055</v>
      </c>
      <c r="D2018" s="131" t="s">
        <v>5357</v>
      </c>
    </row>
    <row r="2019" spans="3:4">
      <c r="C2019" t="s">
        <v>5056</v>
      </c>
    </row>
    <row r="2020" spans="3:4">
      <c r="C2020" t="s">
        <v>5057</v>
      </c>
      <c r="D2020" s="131" t="s">
        <v>5358</v>
      </c>
    </row>
    <row r="2021" spans="3:4">
      <c r="C2021" t="s">
        <v>5058</v>
      </c>
      <c r="D2021" s="131" t="s">
        <v>5359</v>
      </c>
    </row>
    <row r="2022" spans="3:4">
      <c r="C2022" t="s">
        <v>5059</v>
      </c>
      <c r="D2022" s="131" t="s">
        <v>5360</v>
      </c>
    </row>
    <row r="2023" spans="3:4">
      <c r="C2023" t="s">
        <v>5062</v>
      </c>
      <c r="D2023" s="131" t="s">
        <v>5361</v>
      </c>
    </row>
    <row r="2024" spans="3:4">
      <c r="C2024" t="s">
        <v>5063</v>
      </c>
      <c r="D2024" s="131" t="s">
        <v>5362</v>
      </c>
    </row>
    <row r="2025" spans="3:4">
      <c r="C2025" t="s">
        <v>5064</v>
      </c>
      <c r="D2025" s="131" t="s">
        <v>5363</v>
      </c>
    </row>
    <row r="2026" spans="3:4">
      <c r="C2026" t="s">
        <v>5066</v>
      </c>
      <c r="D2026" s="131" t="s">
        <v>5364</v>
      </c>
    </row>
    <row r="2027" spans="3:4">
      <c r="C2027" t="s">
        <v>5067</v>
      </c>
      <c r="D2027" s="131" t="s">
        <v>5365</v>
      </c>
    </row>
    <row r="2028" spans="3:4">
      <c r="C2028" t="s">
        <v>5068</v>
      </c>
      <c r="D2028" s="131" t="s">
        <v>5366</v>
      </c>
    </row>
    <row r="2029" spans="3:4">
      <c r="C2029" t="s">
        <v>5070</v>
      </c>
      <c r="D2029" s="131" t="s">
        <v>5367</v>
      </c>
    </row>
    <row r="2030" spans="3:4">
      <c r="C2030" t="s">
        <v>5071</v>
      </c>
      <c r="D2030" s="131" t="s">
        <v>5368</v>
      </c>
    </row>
    <row r="2031" spans="3:4">
      <c r="C2031" t="s">
        <v>5072</v>
      </c>
      <c r="D2031" s="131" t="s">
        <v>5369</v>
      </c>
    </row>
    <row r="2032" spans="3:4">
      <c r="C2032" t="s">
        <v>5074</v>
      </c>
      <c r="D2032" s="131" t="s">
        <v>5370</v>
      </c>
    </row>
    <row r="2033" spans="3:4">
      <c r="C2033" t="s">
        <v>5075</v>
      </c>
      <c r="D2033" s="131" t="s">
        <v>5371</v>
      </c>
    </row>
    <row r="2034" spans="3:4">
      <c r="C2034" t="s">
        <v>5076</v>
      </c>
      <c r="D2034" s="131" t="s">
        <v>5372</v>
      </c>
    </row>
    <row r="2035" spans="3:4">
      <c r="C2035" t="s">
        <v>5079</v>
      </c>
      <c r="D2035" s="131" t="s">
        <v>5373</v>
      </c>
    </row>
    <row r="2036" spans="3:4">
      <c r="C2036" t="s">
        <v>5080</v>
      </c>
      <c r="D2036" s="131" t="s">
        <v>5374</v>
      </c>
    </row>
    <row r="2037" spans="3:4">
      <c r="C2037" t="s">
        <v>5081</v>
      </c>
      <c r="D2037" s="131" t="s">
        <v>5375</v>
      </c>
    </row>
    <row r="2038" spans="3:4">
      <c r="C2038" t="s">
        <v>5082</v>
      </c>
      <c r="D2038" s="131" t="s">
        <v>5376</v>
      </c>
    </row>
    <row r="2039" spans="3:4">
      <c r="C2039" t="s">
        <v>5085</v>
      </c>
      <c r="D2039" s="131" t="s">
        <v>5377</v>
      </c>
    </row>
    <row r="2040" spans="3:4">
      <c r="C2040" t="s">
        <v>5086</v>
      </c>
      <c r="D2040" s="131" t="s">
        <v>5378</v>
      </c>
    </row>
    <row r="2041" spans="3:4">
      <c r="C2041" t="s">
        <v>5087</v>
      </c>
      <c r="D2041" s="131" t="s">
        <v>5379</v>
      </c>
    </row>
    <row r="2042" spans="3:4">
      <c r="C2042" t="s">
        <v>5088</v>
      </c>
      <c r="D2042" s="131" t="s">
        <v>5380</v>
      </c>
    </row>
    <row r="2043" spans="3:4">
      <c r="C2043" t="s">
        <v>5089</v>
      </c>
      <c r="D2043" s="131" t="s">
        <v>5381</v>
      </c>
    </row>
    <row r="2044" spans="3:4">
      <c r="C2044" t="s">
        <v>5090</v>
      </c>
      <c r="D2044" s="131" t="s">
        <v>5382</v>
      </c>
    </row>
    <row r="2045" spans="3:4">
      <c r="C2045" t="s">
        <v>5091</v>
      </c>
      <c r="D2045" s="131" t="s">
        <v>5383</v>
      </c>
    </row>
    <row r="2046" spans="3:4">
      <c r="C2046" t="s">
        <v>5092</v>
      </c>
      <c r="D2046" s="131" t="s">
        <v>5384</v>
      </c>
    </row>
    <row r="2047" spans="3:4">
      <c r="C2047" t="s">
        <v>5093</v>
      </c>
      <c r="D2047" s="131" t="s">
        <v>5385</v>
      </c>
    </row>
    <row r="2048" spans="3:4">
      <c r="C2048" t="s">
        <v>5094</v>
      </c>
      <c r="D2048" s="131" t="s">
        <v>5386</v>
      </c>
    </row>
    <row r="2049" spans="3:4">
      <c r="C2049" t="s">
        <v>5095</v>
      </c>
      <c r="D2049" s="131" t="s">
        <v>5387</v>
      </c>
    </row>
    <row r="2050" spans="3:4">
      <c r="C2050" t="s">
        <v>5096</v>
      </c>
      <c r="D2050" s="131" t="s">
        <v>5388</v>
      </c>
    </row>
    <row r="2051" spans="3:4">
      <c r="C2051" t="s">
        <v>5098</v>
      </c>
      <c r="D2051" s="131" t="s">
        <v>5389</v>
      </c>
    </row>
    <row r="2052" spans="3:4">
      <c r="C2052" t="s">
        <v>5099</v>
      </c>
      <c r="D2052" s="131" t="s">
        <v>5390</v>
      </c>
    </row>
    <row r="2053" spans="3:4">
      <c r="C2053" t="s">
        <v>5100</v>
      </c>
    </row>
    <row r="2054" spans="3:4">
      <c r="C2054" t="s">
        <v>5101</v>
      </c>
      <c r="D2054" s="131" t="s">
        <v>5391</v>
      </c>
    </row>
    <row r="2055" spans="3:4">
      <c r="C2055" t="s">
        <v>5103</v>
      </c>
    </row>
    <row r="2056" spans="3:4">
      <c r="C2056" t="s">
        <v>5104</v>
      </c>
    </row>
    <row r="2057" spans="3:4">
      <c r="C2057" t="s">
        <v>5102</v>
      </c>
    </row>
    <row r="2058" spans="3:4">
      <c r="C2058" t="s">
        <v>5394</v>
      </c>
      <c r="D2058" s="131" t="s">
        <v>4234</v>
      </c>
    </row>
    <row r="2059" spans="3:4">
      <c r="C2059" t="s">
        <v>5395</v>
      </c>
      <c r="D2059" s="131" t="s">
        <v>4438</v>
      </c>
    </row>
  </sheetData>
  <autoFilter ref="C1:E1964" xr:uid="{1F29D3E4-C5DD-4946-B14E-BAE8F9789BCE}"/>
  <hyperlinks>
    <hyperlink ref="D395" r:id="rId1" display="https://irbis-td.ru/upload/iblock/4c7/3q3m57qvob4t10al616chyckb4fartlt.png" xr:uid="{CE2A1E7F-54E5-485E-AA15-72A7A79D1A86}"/>
    <hyperlink ref="D386" r:id="rId2" display="https://irbis-td.ru/upload/iblock/e03/52i2eg8przoti9e82ks67cezg1wy5czs.png" xr:uid="{08B22F77-8C59-4B58-81E8-48B28AE2D4E0}"/>
    <hyperlink ref="D291" r:id="rId3" xr:uid="{3DB687C5-66A9-47CC-8C59-C6F05A06EA54}"/>
    <hyperlink ref="D296" r:id="rId4" xr:uid="{0651FFB3-C9B5-4532-8945-9D2910267689}"/>
    <hyperlink ref="D204" r:id="rId5" xr:uid="{8816C7B5-31A8-440F-A5FA-C587EC590B3C}"/>
    <hyperlink ref="D206" r:id="rId6" xr:uid="{B91FB42C-4529-48D8-BA51-2E9FE084C5E0}"/>
    <hyperlink ref="D253" r:id="rId7" xr:uid="{4BD5C0BD-CEBF-4D26-8401-9680863E3F12}"/>
    <hyperlink ref="D1365" r:id="rId8" xr:uid="{16005978-D958-4904-AA0C-8D266C725CEE}"/>
    <hyperlink ref="D1367" r:id="rId9" xr:uid="{2E9D8349-2246-4355-B771-32CDF6BE6E4B}"/>
    <hyperlink ref="D1881" r:id="rId10" xr:uid="{40828A82-B412-4C04-923B-9CD6DC40E59B}"/>
    <hyperlink ref="D1880" r:id="rId11" xr:uid="{1DB7EC01-E0D3-4F23-865D-A26B90A3D06C}"/>
    <hyperlink ref="D1906" r:id="rId12" xr:uid="{DFB49B53-C956-43CC-A836-70AF63B1B69F}"/>
    <hyperlink ref="D1972" r:id="rId13" xr:uid="{E211CA48-0A38-4F49-92CD-79038EE79A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7565-2662-4347-BB38-D82C7CF548C2}">
  <sheetPr codeName="Лист1">
    <tabColor rgb="FFFFC7CE"/>
  </sheetPr>
  <dimension ref="A1:W82"/>
  <sheetViews>
    <sheetView showGridLines="0" showZeros="0" tabSelected="1" zoomScale="85" zoomScaleNormal="85" workbookViewId="0">
      <selection sqref="A1:M1"/>
    </sheetView>
  </sheetViews>
  <sheetFormatPr defaultColWidth="11.42578125" defaultRowHeight="12.75"/>
  <cols>
    <col min="1" max="1" width="119.42578125" style="154" customWidth="1"/>
    <col min="2" max="5" width="11.42578125" style="154" customWidth="1"/>
    <col min="6" max="6" width="10.42578125" style="154" customWidth="1"/>
    <col min="7" max="8" width="11.42578125" style="154" customWidth="1"/>
    <col min="9" max="9" width="17.42578125" style="154" customWidth="1"/>
    <col min="10" max="10" width="2.7109375" style="154" customWidth="1"/>
    <col min="11" max="11" width="14.7109375" style="154" customWidth="1"/>
    <col min="12" max="12" width="5.5703125" style="154" customWidth="1"/>
    <col min="13" max="13" width="2.28515625" style="154" customWidth="1"/>
    <col min="14" max="14" width="10.28515625" style="154" customWidth="1"/>
    <col min="25" max="25" width="20.42578125" customWidth="1"/>
  </cols>
  <sheetData>
    <row r="1" spans="1:23" ht="27">
      <c r="A1" s="335" t="s">
        <v>1174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153"/>
      <c r="O1" s="143"/>
      <c r="P1" s="143"/>
      <c r="Q1" s="143"/>
      <c r="R1" s="143"/>
      <c r="S1" s="143"/>
      <c r="T1" s="143"/>
      <c r="U1" s="143"/>
      <c r="V1" s="143"/>
      <c r="W1" s="143"/>
    </row>
    <row r="2" spans="1:23" ht="27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153"/>
      <c r="O2" s="143"/>
      <c r="P2" s="143"/>
      <c r="Q2" s="143"/>
      <c r="R2" s="143"/>
      <c r="S2" s="143"/>
      <c r="T2" s="143"/>
      <c r="U2" s="143"/>
      <c r="V2" s="143"/>
      <c r="W2" s="143"/>
    </row>
    <row r="3" spans="1:23" ht="27">
      <c r="A3" s="290"/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153"/>
      <c r="O3" s="143"/>
      <c r="P3" s="143"/>
      <c r="Q3" s="143"/>
      <c r="R3" s="143"/>
      <c r="S3" s="143"/>
      <c r="T3" s="143"/>
      <c r="U3" s="143"/>
      <c r="V3" s="143"/>
      <c r="W3" s="143"/>
    </row>
    <row r="4" spans="1:23" ht="27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153"/>
      <c r="O4" s="143"/>
      <c r="P4" s="143"/>
      <c r="Q4" s="143"/>
      <c r="R4" s="143"/>
      <c r="S4" s="143"/>
      <c r="T4" s="143"/>
      <c r="U4" s="143"/>
      <c r="V4" s="143"/>
      <c r="W4" s="143"/>
    </row>
    <row r="5" spans="1:23" ht="27">
      <c r="A5" s="290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153"/>
      <c r="O5" s="143"/>
      <c r="P5" s="143"/>
      <c r="Q5" s="143"/>
      <c r="R5" s="143"/>
      <c r="S5" s="143"/>
      <c r="T5" s="143"/>
      <c r="U5" s="143"/>
      <c r="V5" s="143"/>
      <c r="W5" s="143"/>
    </row>
    <row r="6" spans="1:23" ht="27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153"/>
      <c r="O6" s="143"/>
      <c r="P6" s="143"/>
      <c r="Q6" s="143"/>
      <c r="R6" s="143"/>
      <c r="S6" s="143"/>
      <c r="T6" s="143"/>
      <c r="U6" s="143"/>
      <c r="V6" s="143"/>
      <c r="W6" s="143"/>
    </row>
    <row r="7" spans="1:23" ht="27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153"/>
      <c r="O7" s="143"/>
      <c r="P7" s="143"/>
      <c r="Q7" s="143"/>
      <c r="R7" s="143"/>
      <c r="S7" s="143"/>
      <c r="T7" s="143"/>
      <c r="U7" s="143"/>
      <c r="V7" s="143"/>
      <c r="W7" s="143"/>
    </row>
    <row r="8" spans="1:23" ht="27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153"/>
      <c r="O8" s="143"/>
      <c r="P8" s="143"/>
      <c r="Q8" s="143"/>
      <c r="R8" s="143"/>
      <c r="S8" s="143"/>
      <c r="T8" s="143"/>
      <c r="U8" s="143"/>
      <c r="V8" s="143"/>
      <c r="W8" s="143"/>
    </row>
    <row r="9" spans="1:23" ht="27">
      <c r="A9" s="290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153"/>
      <c r="O9" s="143"/>
      <c r="P9" s="143"/>
      <c r="Q9" s="143"/>
      <c r="R9" s="143"/>
      <c r="S9" s="143"/>
      <c r="T9" s="143"/>
      <c r="U9" s="143"/>
      <c r="V9" s="143"/>
      <c r="W9" s="143"/>
    </row>
    <row r="10" spans="1:23" ht="27">
      <c r="A10" s="290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153"/>
      <c r="O10" s="143"/>
      <c r="P10" s="143"/>
      <c r="Q10" s="143"/>
      <c r="R10" s="143"/>
      <c r="S10" s="143"/>
      <c r="T10" s="143"/>
      <c r="U10" s="143"/>
      <c r="V10" s="143"/>
      <c r="W10" s="143"/>
    </row>
    <row r="11" spans="1:23" ht="27">
      <c r="A11" s="290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153"/>
      <c r="O11" s="143"/>
      <c r="P11" s="143"/>
      <c r="Q11" s="143"/>
      <c r="R11" s="143"/>
      <c r="S11" s="143"/>
      <c r="T11" s="143"/>
      <c r="U11" s="143"/>
      <c r="V11" s="143"/>
      <c r="W11" s="143"/>
    </row>
    <row r="12" spans="1:23" ht="27">
      <c r="A12" s="290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153"/>
      <c r="O12" s="143"/>
      <c r="P12" s="143"/>
      <c r="Q12" s="143"/>
      <c r="R12" s="143"/>
      <c r="S12" s="143"/>
      <c r="T12" s="143"/>
      <c r="U12" s="143"/>
      <c r="V12" s="143"/>
      <c r="W12" s="143"/>
    </row>
    <row r="13" spans="1:23" ht="27">
      <c r="A13" s="290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153"/>
      <c r="O13" s="143"/>
      <c r="P13" s="143"/>
      <c r="Q13" s="143"/>
      <c r="R13" s="143"/>
      <c r="S13" s="143"/>
      <c r="T13" s="143"/>
      <c r="U13" s="143"/>
      <c r="V13" s="143"/>
      <c r="W13" s="143"/>
    </row>
    <row r="14" spans="1:23" ht="27">
      <c r="A14" s="290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153"/>
      <c r="O14" s="143"/>
      <c r="P14" s="143"/>
      <c r="Q14" s="143"/>
      <c r="R14" s="143"/>
      <c r="S14" s="143"/>
      <c r="T14" s="143"/>
      <c r="U14" s="143"/>
      <c r="V14" s="143"/>
      <c r="W14" s="143"/>
    </row>
    <row r="15" spans="1:23" ht="27">
      <c r="A15" s="290"/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153"/>
      <c r="O15" s="143"/>
      <c r="P15" s="143"/>
      <c r="Q15" s="143"/>
      <c r="R15" s="143"/>
      <c r="S15" s="143"/>
      <c r="T15" s="143"/>
      <c r="U15" s="143"/>
      <c r="V15" s="143"/>
      <c r="W15" s="143"/>
    </row>
    <row r="16" spans="1:23" ht="27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153"/>
      <c r="O16" s="143"/>
      <c r="P16" s="143"/>
      <c r="Q16" s="143"/>
      <c r="R16" s="143"/>
      <c r="S16" s="143"/>
      <c r="T16" s="143"/>
      <c r="U16" s="143"/>
      <c r="V16" s="143"/>
      <c r="W16" s="143"/>
    </row>
    <row r="17" spans="1:23" ht="27">
      <c r="A17" s="290"/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153"/>
      <c r="O17" s="143"/>
      <c r="P17" s="143"/>
      <c r="Q17" s="143"/>
      <c r="R17" s="143"/>
      <c r="S17" s="143"/>
      <c r="T17" s="143"/>
      <c r="U17" s="143"/>
      <c r="V17" s="143"/>
      <c r="W17" s="143"/>
    </row>
    <row r="18" spans="1:23" ht="27">
      <c r="A18" s="290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153"/>
      <c r="O18" s="143"/>
      <c r="P18" s="143"/>
      <c r="Q18" s="143"/>
      <c r="R18" s="143"/>
      <c r="S18" s="143"/>
      <c r="T18" s="143"/>
      <c r="U18" s="143"/>
      <c r="V18" s="143"/>
      <c r="W18" s="143"/>
    </row>
    <row r="19" spans="1:23" ht="27">
      <c r="A19" s="290"/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153"/>
      <c r="O19" s="143"/>
      <c r="P19" s="143"/>
      <c r="Q19" s="143"/>
      <c r="R19" s="143"/>
      <c r="S19" s="143"/>
      <c r="T19" s="143"/>
      <c r="U19" s="143"/>
      <c r="V19" s="143"/>
      <c r="W19" s="143"/>
    </row>
    <row r="20" spans="1:23" ht="27">
      <c r="A20" s="290"/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153"/>
      <c r="O20" s="143"/>
      <c r="P20" s="143"/>
      <c r="Q20" s="143"/>
      <c r="R20" s="143"/>
      <c r="S20" s="143"/>
      <c r="T20" s="143"/>
      <c r="U20" s="143"/>
      <c r="V20" s="143"/>
      <c r="W20" s="143"/>
    </row>
    <row r="21" spans="1:23" ht="27">
      <c r="A21" s="290"/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153"/>
      <c r="O21" s="143"/>
      <c r="P21" s="143"/>
      <c r="Q21" s="143"/>
      <c r="R21" s="143"/>
      <c r="S21" s="143"/>
      <c r="T21" s="143"/>
      <c r="U21" s="143"/>
      <c r="V21" s="143"/>
      <c r="W21" s="143"/>
    </row>
    <row r="22" spans="1:23" ht="27">
      <c r="A22" s="290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153"/>
      <c r="O22" s="143"/>
      <c r="P22" s="143"/>
      <c r="Q22" s="143"/>
      <c r="R22" s="143"/>
      <c r="S22" s="143"/>
      <c r="T22" s="143"/>
      <c r="U22" s="143"/>
      <c r="V22" s="143"/>
      <c r="W22" s="143"/>
    </row>
    <row r="23" spans="1:23" ht="27">
      <c r="A23" s="290"/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153"/>
      <c r="O23" s="143"/>
      <c r="P23" s="143"/>
      <c r="Q23" s="143"/>
      <c r="R23" s="143"/>
      <c r="S23" s="143"/>
      <c r="T23" s="143"/>
      <c r="U23" s="143"/>
      <c r="V23" s="143"/>
      <c r="W23" s="143"/>
    </row>
    <row r="24" spans="1:23" ht="27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153"/>
      <c r="O24" s="143"/>
      <c r="P24" s="143"/>
      <c r="Q24" s="143"/>
      <c r="R24" s="143"/>
      <c r="S24" s="143"/>
      <c r="T24" s="143"/>
      <c r="U24" s="143"/>
      <c r="V24" s="143"/>
      <c r="W24" s="143"/>
    </row>
    <row r="25" spans="1:23" ht="27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153"/>
      <c r="O25" s="143"/>
      <c r="P25" s="143"/>
      <c r="Q25" s="143"/>
      <c r="R25" s="143"/>
      <c r="S25" s="143"/>
      <c r="T25" s="143"/>
      <c r="U25" s="143"/>
      <c r="V25" s="143"/>
      <c r="W25" s="143"/>
    </row>
    <row r="26" spans="1:23" ht="27">
      <c r="A26" s="290"/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153"/>
      <c r="O26" s="143"/>
      <c r="P26" s="143"/>
      <c r="Q26" s="143"/>
      <c r="R26" s="143"/>
      <c r="S26" s="143"/>
      <c r="T26" s="143"/>
      <c r="U26" s="143"/>
      <c r="V26" s="143"/>
      <c r="W26" s="143"/>
    </row>
    <row r="27" spans="1:23" ht="27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153"/>
      <c r="O27" s="143"/>
      <c r="P27" s="143"/>
      <c r="Q27" s="143"/>
      <c r="R27" s="143"/>
      <c r="S27" s="143"/>
      <c r="T27" s="143"/>
      <c r="U27" s="143"/>
      <c r="V27" s="143"/>
      <c r="W27" s="143"/>
    </row>
    <row r="28" spans="1:23" ht="27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153"/>
      <c r="O28" s="143"/>
      <c r="P28" s="143"/>
      <c r="Q28" s="143"/>
      <c r="R28" s="143"/>
      <c r="S28" s="143"/>
      <c r="T28" s="143"/>
      <c r="U28" s="143"/>
      <c r="V28" s="143"/>
      <c r="W28" s="143"/>
    </row>
    <row r="29" spans="1:23" ht="27">
      <c r="A29" s="290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153"/>
      <c r="O29" s="143"/>
      <c r="P29" s="143"/>
      <c r="Q29" s="143"/>
      <c r="R29" s="143"/>
      <c r="S29" s="143"/>
      <c r="T29" s="143"/>
      <c r="U29" s="143"/>
      <c r="V29" s="143"/>
      <c r="W29" s="143"/>
    </row>
    <row r="30" spans="1:23" ht="27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153"/>
      <c r="O30" s="143"/>
      <c r="P30" s="143"/>
      <c r="Q30" s="143"/>
      <c r="R30" s="143"/>
      <c r="S30" s="143"/>
      <c r="T30" s="143"/>
      <c r="U30" s="143"/>
      <c r="V30" s="143"/>
      <c r="W30" s="143"/>
    </row>
    <row r="31" spans="1:23" ht="27">
      <c r="A31" s="290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153"/>
      <c r="O31" s="143"/>
      <c r="P31" s="143"/>
      <c r="Q31" s="143"/>
      <c r="R31" s="143"/>
      <c r="S31" s="143"/>
      <c r="T31" s="143"/>
      <c r="U31" s="143"/>
      <c r="V31" s="143"/>
      <c r="W31" s="143"/>
    </row>
    <row r="32" spans="1:23" ht="27">
      <c r="A32" s="290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153"/>
      <c r="O32" s="143"/>
      <c r="P32" s="143"/>
      <c r="Q32" s="143"/>
      <c r="R32" s="143"/>
      <c r="S32" s="143"/>
      <c r="T32" s="143"/>
      <c r="U32" s="143"/>
      <c r="V32" s="143"/>
      <c r="W32" s="143"/>
    </row>
    <row r="33" spans="1:23" ht="27">
      <c r="A33" s="290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153"/>
      <c r="O33" s="143"/>
      <c r="P33" s="143"/>
      <c r="Q33" s="143"/>
      <c r="R33" s="143"/>
      <c r="S33" s="143"/>
      <c r="T33" s="143"/>
      <c r="U33" s="143"/>
      <c r="V33" s="143"/>
      <c r="W33" s="143"/>
    </row>
    <row r="34" spans="1:23" ht="27">
      <c r="A34" s="290"/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153"/>
      <c r="O34" s="143"/>
      <c r="P34" s="143"/>
      <c r="Q34" s="143"/>
      <c r="R34" s="143"/>
      <c r="S34" s="143"/>
      <c r="T34" s="143"/>
      <c r="U34" s="143"/>
      <c r="V34" s="143"/>
      <c r="W34" s="143"/>
    </row>
    <row r="35" spans="1:23" ht="27">
      <c r="A35" s="290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153"/>
      <c r="O35" s="143"/>
      <c r="P35" s="143"/>
      <c r="Q35" s="143"/>
      <c r="R35" s="143"/>
      <c r="S35" s="143"/>
      <c r="T35" s="143"/>
      <c r="U35" s="143"/>
      <c r="V35" s="143"/>
      <c r="W35" s="143"/>
    </row>
    <row r="36" spans="1:23" ht="27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153"/>
      <c r="O36" s="143"/>
      <c r="P36" s="143"/>
      <c r="Q36" s="143"/>
      <c r="R36" s="143"/>
      <c r="S36" s="143"/>
      <c r="T36" s="143"/>
      <c r="U36" s="143"/>
      <c r="V36" s="143"/>
      <c r="W36" s="143"/>
    </row>
    <row r="37" spans="1:23" ht="27">
      <c r="A37" s="29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153"/>
      <c r="O37" s="143"/>
      <c r="P37" s="143"/>
      <c r="Q37" s="143"/>
      <c r="R37" s="143"/>
      <c r="S37" s="143"/>
      <c r="T37" s="143"/>
      <c r="U37" s="143"/>
      <c r="V37" s="143"/>
      <c r="W37" s="143"/>
    </row>
    <row r="38" spans="1:23" ht="27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153"/>
      <c r="O38" s="143"/>
      <c r="P38" s="143"/>
      <c r="Q38" s="143"/>
      <c r="R38" s="143"/>
      <c r="S38" s="143"/>
      <c r="T38" s="143"/>
      <c r="U38" s="143"/>
      <c r="V38" s="143"/>
      <c r="W38" s="143"/>
    </row>
    <row r="39" spans="1:23" ht="27">
      <c r="A39" s="290"/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153"/>
      <c r="O39" s="143"/>
      <c r="P39" s="143"/>
      <c r="Q39" s="143"/>
      <c r="R39" s="143"/>
      <c r="S39" s="143"/>
      <c r="T39" s="143"/>
      <c r="U39" s="143"/>
      <c r="V39" s="143"/>
      <c r="W39" s="143"/>
    </row>
    <row r="40" spans="1:23" ht="27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153"/>
      <c r="O40" s="143"/>
      <c r="P40" s="143"/>
      <c r="Q40" s="143"/>
      <c r="R40" s="143"/>
      <c r="S40" s="143"/>
      <c r="T40" s="143"/>
      <c r="U40" s="143"/>
      <c r="V40" s="143"/>
      <c r="W40" s="143"/>
    </row>
    <row r="41" spans="1:23" ht="27">
      <c r="A41" s="290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153"/>
      <c r="O41" s="143"/>
      <c r="P41" s="143"/>
      <c r="Q41" s="143"/>
      <c r="R41" s="143"/>
      <c r="S41" s="143"/>
      <c r="T41" s="143"/>
      <c r="U41" s="143"/>
      <c r="V41" s="143"/>
      <c r="W41" s="143"/>
    </row>
    <row r="42" spans="1:23" ht="27">
      <c r="A42" s="290"/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153"/>
      <c r="O42" s="143"/>
      <c r="P42" s="143"/>
      <c r="Q42" s="143"/>
      <c r="R42" s="143"/>
      <c r="S42" s="143"/>
      <c r="T42" s="143"/>
      <c r="U42" s="143"/>
      <c r="V42" s="143"/>
      <c r="W42" s="143"/>
    </row>
    <row r="43" spans="1:23" ht="27">
      <c r="A43" s="290"/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153"/>
      <c r="O43" s="143"/>
      <c r="P43" s="143"/>
      <c r="Q43" s="143"/>
      <c r="R43" s="143"/>
      <c r="S43" s="143"/>
      <c r="T43" s="143"/>
      <c r="U43" s="143"/>
      <c r="V43" s="143"/>
      <c r="W43" s="143"/>
    </row>
    <row r="44" spans="1:23" ht="27">
      <c r="A44" s="290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153"/>
      <c r="O44" s="143"/>
      <c r="P44" s="143"/>
      <c r="Q44" s="143"/>
      <c r="R44" s="143"/>
      <c r="S44" s="143"/>
      <c r="T44" s="143"/>
      <c r="U44" s="143"/>
      <c r="V44" s="143"/>
      <c r="W44" s="143"/>
    </row>
    <row r="45" spans="1:23" ht="27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153"/>
      <c r="O45" s="143"/>
      <c r="P45" s="143"/>
      <c r="Q45" s="143"/>
      <c r="R45" s="143"/>
      <c r="S45" s="143"/>
      <c r="T45" s="143"/>
      <c r="U45" s="143"/>
      <c r="V45" s="143"/>
      <c r="W45" s="143"/>
    </row>
    <row r="46" spans="1:23" ht="27">
      <c r="A46" s="290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153"/>
      <c r="O46" s="143"/>
      <c r="P46" s="143"/>
      <c r="Q46" s="143"/>
      <c r="R46" s="143"/>
      <c r="S46" s="143"/>
      <c r="T46" s="143"/>
      <c r="U46" s="143"/>
      <c r="V46" s="143"/>
      <c r="W46" s="143"/>
    </row>
    <row r="47" spans="1:23" ht="27">
      <c r="A47" s="290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153"/>
      <c r="O47" s="143"/>
      <c r="P47" s="143"/>
      <c r="Q47" s="143"/>
      <c r="R47" s="143"/>
      <c r="S47" s="143"/>
      <c r="T47" s="143"/>
      <c r="U47" s="143"/>
      <c r="V47" s="143"/>
      <c r="W47" s="143"/>
    </row>
    <row r="48" spans="1:23" ht="27">
      <c r="A48" s="290"/>
      <c r="B48" s="290"/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153"/>
      <c r="O48" s="143"/>
      <c r="P48" s="143"/>
      <c r="Q48" s="143"/>
      <c r="R48" s="143"/>
      <c r="S48" s="143"/>
      <c r="T48" s="143"/>
      <c r="U48" s="143"/>
      <c r="V48" s="143"/>
      <c r="W48" s="143"/>
    </row>
    <row r="49" spans="1:23" ht="27">
      <c r="A49" s="290"/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153"/>
      <c r="O49" s="143"/>
      <c r="P49" s="143"/>
      <c r="Q49" s="143"/>
      <c r="R49" s="143"/>
      <c r="S49" s="143"/>
      <c r="T49" s="143"/>
      <c r="U49" s="143"/>
      <c r="V49" s="143"/>
      <c r="W49" s="143"/>
    </row>
    <row r="50" spans="1:23" ht="27">
      <c r="A5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153"/>
      <c r="O50" s="143"/>
      <c r="P50" s="143"/>
      <c r="Q50" s="143"/>
      <c r="R50" s="143"/>
      <c r="S50" s="143"/>
      <c r="T50" s="143"/>
      <c r="U50" s="143"/>
      <c r="V50" s="143"/>
      <c r="W50" s="143"/>
    </row>
    <row r="51" spans="1:23" ht="27">
      <c r="A51" s="290"/>
      <c r="B51" s="290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153"/>
      <c r="O51" s="143"/>
      <c r="P51" s="143"/>
      <c r="Q51" s="143"/>
      <c r="R51" s="143"/>
      <c r="S51" s="143"/>
      <c r="T51" s="143"/>
      <c r="U51" s="143"/>
      <c r="V51" s="143"/>
      <c r="W51" s="143"/>
    </row>
    <row r="52" spans="1:23" ht="27">
      <c r="A52" s="290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153"/>
      <c r="O52" s="143"/>
      <c r="P52" s="143"/>
      <c r="Q52" s="143"/>
      <c r="R52" s="143"/>
      <c r="S52" s="143"/>
      <c r="T52" s="143"/>
      <c r="U52" s="143"/>
      <c r="V52" s="143"/>
      <c r="W52" s="143"/>
    </row>
    <row r="53" spans="1:23" ht="27">
      <c r="A53" s="290"/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153"/>
      <c r="O53" s="143"/>
      <c r="P53" s="143"/>
      <c r="Q53" s="143"/>
      <c r="R53" s="143"/>
      <c r="S53" s="143"/>
      <c r="T53" s="143"/>
      <c r="U53" s="143"/>
      <c r="V53" s="143"/>
      <c r="W53" s="143"/>
    </row>
    <row r="54" spans="1:23" ht="27">
      <c r="A54" s="290"/>
      <c r="B54" s="290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153"/>
      <c r="O54" s="143"/>
      <c r="P54" s="143"/>
      <c r="Q54" s="143"/>
      <c r="R54" s="143"/>
      <c r="S54" s="143"/>
      <c r="T54" s="143"/>
      <c r="U54" s="143"/>
      <c r="V54" s="143"/>
      <c r="W54" s="143"/>
    </row>
    <row r="55" spans="1:23" ht="27">
      <c r="A55" s="290"/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153"/>
      <c r="O55" s="143"/>
      <c r="P55" s="143"/>
      <c r="Q55" s="143"/>
      <c r="R55" s="143"/>
      <c r="S55" s="143"/>
      <c r="T55" s="143"/>
      <c r="U55" s="143"/>
      <c r="V55" s="143"/>
      <c r="W55" s="143"/>
    </row>
    <row r="56" spans="1:23" ht="17.25" customHeight="1">
      <c r="A56" s="290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153"/>
      <c r="O56" s="143"/>
      <c r="P56" s="143"/>
      <c r="Q56" s="143"/>
      <c r="R56" s="143"/>
      <c r="S56" s="143"/>
      <c r="T56" s="143"/>
      <c r="U56" s="143"/>
      <c r="V56" s="143"/>
      <c r="W56" s="143"/>
    </row>
    <row r="61" spans="1:23">
      <c r="A61" s="336"/>
      <c r="B61" s="336"/>
      <c r="C61" s="336"/>
      <c r="D61" s="336"/>
      <c r="E61" s="336"/>
      <c r="F61" s="336"/>
      <c r="G61" s="336"/>
      <c r="H61" s="336"/>
      <c r="I61" s="336"/>
      <c r="J61" s="336"/>
      <c r="K61" s="336"/>
    </row>
    <row r="62" spans="1:23">
      <c r="A62" s="336"/>
      <c r="B62" s="336"/>
      <c r="C62" s="336"/>
      <c r="D62" s="336"/>
      <c r="E62" s="336"/>
      <c r="F62" s="336"/>
      <c r="G62" s="336"/>
      <c r="H62" s="336"/>
      <c r="I62" s="336"/>
      <c r="J62" s="336"/>
      <c r="K62" s="336"/>
    </row>
    <row r="63" spans="1:23">
      <c r="A63" s="336"/>
      <c r="B63" s="336"/>
      <c r="C63" s="336"/>
      <c r="D63" s="336"/>
      <c r="E63" s="336"/>
      <c r="F63" s="336"/>
      <c r="G63" s="336"/>
      <c r="H63" s="336"/>
      <c r="I63" s="336"/>
      <c r="J63" s="336"/>
      <c r="K63" s="336"/>
    </row>
    <row r="64" spans="1:23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336"/>
    </row>
    <row r="65" spans="1:11">
      <c r="A65" s="336"/>
      <c r="B65" s="336"/>
      <c r="C65" s="336"/>
      <c r="D65" s="336"/>
      <c r="E65" s="336"/>
      <c r="F65" s="336"/>
      <c r="G65" s="336"/>
      <c r="H65" s="336"/>
      <c r="I65" s="336"/>
      <c r="J65" s="336"/>
      <c r="K65" s="336"/>
    </row>
    <row r="66" spans="1:11">
      <c r="A66" s="336"/>
      <c r="B66" s="336"/>
      <c r="C66" s="336"/>
      <c r="D66" s="336"/>
      <c r="E66" s="336"/>
      <c r="F66" s="336"/>
      <c r="G66" s="336"/>
      <c r="H66" s="336"/>
      <c r="I66" s="336"/>
      <c r="J66" s="336"/>
      <c r="K66" s="336"/>
    </row>
    <row r="67" spans="1:11">
      <c r="A67" s="336"/>
      <c r="B67" s="336"/>
      <c r="C67" s="336"/>
      <c r="D67" s="336"/>
      <c r="E67" s="336"/>
      <c r="F67" s="336"/>
      <c r="G67" s="336"/>
      <c r="H67" s="336"/>
      <c r="I67" s="336"/>
      <c r="J67" s="336"/>
      <c r="K67" s="336"/>
    </row>
    <row r="68" spans="1:11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336"/>
    </row>
    <row r="69" spans="1:11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336"/>
    </row>
    <row r="70" spans="1:11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336"/>
    </row>
    <row r="71" spans="1:11">
      <c r="A71" s="336"/>
      <c r="B71" s="336"/>
      <c r="C71" s="336"/>
      <c r="D71" s="336"/>
      <c r="E71" s="336"/>
      <c r="F71" s="336"/>
      <c r="G71" s="336"/>
      <c r="H71" s="336"/>
      <c r="I71" s="336"/>
      <c r="J71" s="336"/>
      <c r="K71" s="336"/>
    </row>
    <row r="72" spans="1:11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336"/>
    </row>
    <row r="73" spans="1:11">
      <c r="A73" s="336"/>
      <c r="B73" s="336"/>
      <c r="C73" s="336"/>
      <c r="D73" s="336"/>
      <c r="E73" s="336"/>
      <c r="F73" s="336"/>
      <c r="G73" s="336"/>
      <c r="H73" s="336"/>
      <c r="I73" s="336"/>
      <c r="J73" s="336"/>
      <c r="K73" s="336"/>
    </row>
    <row r="74" spans="1:11">
      <c r="A74" s="336"/>
      <c r="B74" s="336"/>
      <c r="C74" s="336"/>
      <c r="D74" s="336"/>
      <c r="E74" s="336"/>
      <c r="F74" s="336"/>
      <c r="G74" s="336"/>
      <c r="H74" s="336"/>
      <c r="I74" s="336"/>
      <c r="J74" s="336"/>
      <c r="K74" s="336"/>
    </row>
    <row r="75" spans="1:11">
      <c r="A75" s="336"/>
      <c r="B75" s="336"/>
      <c r="C75" s="336"/>
      <c r="D75" s="336"/>
      <c r="E75" s="336"/>
      <c r="F75" s="336"/>
      <c r="G75" s="336"/>
      <c r="H75" s="336"/>
      <c r="I75" s="336"/>
      <c r="J75" s="336"/>
      <c r="K75" s="336"/>
    </row>
    <row r="76" spans="1:11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336"/>
    </row>
    <row r="77" spans="1:11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336"/>
    </row>
    <row r="78" spans="1:11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336"/>
    </row>
    <row r="79" spans="1:11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336"/>
    </row>
    <row r="80" spans="1:11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336"/>
    </row>
    <row r="81" spans="1:11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336"/>
    </row>
    <row r="82" spans="1:11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336"/>
    </row>
  </sheetData>
  <mergeCells count="2">
    <mergeCell ref="A1:M1"/>
    <mergeCell ref="A61:K8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tabColor rgb="FFC90332"/>
    <pageSetUpPr fitToPage="1"/>
  </sheetPr>
  <dimension ref="A1:S1235"/>
  <sheetViews>
    <sheetView showGridLines="0" showZeros="0" zoomScaleNormal="100" zoomScaleSheetLayoutView="50" workbookViewId="0">
      <pane ySplit="6" topLeftCell="A7" activePane="bottomLeft" state="frozen"/>
      <selection sqref="A1:M2"/>
      <selection pane="bottomLeft" activeCell="A6" sqref="A6"/>
    </sheetView>
  </sheetViews>
  <sheetFormatPr defaultColWidth="11.42578125" defaultRowHeight="12"/>
  <cols>
    <col min="1" max="1" width="27.28515625" style="258" customWidth="1"/>
    <col min="2" max="2" width="52.42578125" style="96" customWidth="1"/>
    <col min="3" max="3" width="10.7109375" style="94" customWidth="1"/>
    <col min="4" max="4" width="12.7109375" style="288" customWidth="1"/>
    <col min="5" max="9" width="10" style="89" customWidth="1"/>
    <col min="10" max="10" width="10.7109375" style="332" customWidth="1"/>
    <col min="11" max="11" width="5.7109375" style="89" customWidth="1"/>
    <col min="12" max="12" width="11.28515625" style="94" customWidth="1"/>
    <col min="13" max="13" width="8.5703125" style="98" customWidth="1"/>
    <col min="14" max="14" width="11.28515625" style="94" customWidth="1"/>
    <col min="15" max="15" width="8.5703125" style="98" customWidth="1"/>
    <col min="16" max="16" width="25.42578125" style="130" hidden="1" customWidth="1"/>
    <col min="17" max="18" width="13.42578125" style="130" hidden="1" customWidth="1"/>
    <col min="19" max="19" width="11.42578125" style="120" customWidth="1"/>
    <col min="20" max="16384" width="11.42578125" style="120"/>
  </cols>
  <sheetData>
    <row r="1" spans="1:19" s="152" customFormat="1" ht="15" hidden="1" customHeight="1">
      <c r="A1" s="257"/>
      <c r="B1" s="107"/>
      <c r="C1" s="254"/>
      <c r="D1" s="286"/>
      <c r="E1" s="320"/>
      <c r="F1" s="320"/>
      <c r="G1" s="320"/>
      <c r="H1" s="321">
        <v>1</v>
      </c>
      <c r="I1" s="322" t="str">
        <f>F6</f>
        <v>I 
(до 20 т.р.)</v>
      </c>
      <c r="J1" s="323"/>
      <c r="K1" s="259"/>
      <c r="L1" s="260"/>
      <c r="M1" s="264"/>
      <c r="N1" s="261"/>
      <c r="O1" s="263"/>
      <c r="P1" s="324"/>
      <c r="Q1" s="325"/>
      <c r="R1" s="325"/>
    </row>
    <row r="2" spans="1:19" s="152" customFormat="1" ht="29.25" hidden="1" customHeight="1">
      <c r="A2" s="257"/>
      <c r="B2" s="256"/>
      <c r="C2" s="254"/>
      <c r="D2" s="286"/>
      <c r="E2" s="320"/>
      <c r="F2" s="320"/>
      <c r="G2" s="320"/>
      <c r="H2" s="321">
        <v>2</v>
      </c>
      <c r="I2" s="322" t="str">
        <f>G6</f>
        <v>II 
(от 20 т.р.)</v>
      </c>
      <c r="J2" s="323"/>
      <c r="K2" s="259"/>
      <c r="L2" s="260"/>
      <c r="M2" s="264"/>
      <c r="N2" s="262"/>
      <c r="O2" s="266"/>
      <c r="P2" s="324"/>
      <c r="Q2" s="325"/>
      <c r="R2" s="325"/>
    </row>
    <row r="3" spans="1:19" s="152" customFormat="1" ht="27" hidden="1" customHeight="1">
      <c r="A3" s="257"/>
      <c r="B3" s="256"/>
      <c r="C3" s="254"/>
      <c r="D3" s="286"/>
      <c r="E3" s="320"/>
      <c r="F3" s="320"/>
      <c r="G3" s="320"/>
      <c r="H3" s="321">
        <v>3</v>
      </c>
      <c r="I3" s="322" t="str">
        <f>H6</f>
        <v>III 
(от 200 т.р.)</v>
      </c>
      <c r="J3" s="323"/>
      <c r="K3" s="259"/>
      <c r="L3" s="260"/>
      <c r="M3" s="264"/>
      <c r="N3" s="262"/>
      <c r="O3" s="266"/>
      <c r="P3" s="324"/>
      <c r="Q3" s="325" t="s">
        <v>248</v>
      </c>
      <c r="R3" s="326">
        <f>Корзина!E2</f>
        <v>0</v>
      </c>
    </row>
    <row r="4" spans="1:19" s="152" customFormat="1" ht="19.5" customHeight="1">
      <c r="A4" s="257"/>
      <c r="B4" s="337"/>
      <c r="C4" s="254"/>
      <c r="D4" s="286"/>
      <c r="E4" s="339"/>
      <c r="F4" s="339"/>
      <c r="G4" s="320"/>
      <c r="H4" s="321">
        <v>4</v>
      </c>
      <c r="I4" s="322" t="str">
        <f>I6</f>
        <v>IV 
(от 500 т.р.)</v>
      </c>
      <c r="J4" s="323"/>
      <c r="K4" s="259"/>
      <c r="L4" s="260"/>
      <c r="M4" s="289"/>
      <c r="N4" s="341" t="str">
        <f ca="1">Корзина!$E$4</f>
        <v>Пусто</v>
      </c>
      <c r="O4" s="263"/>
      <c r="P4" s="324"/>
      <c r="Q4" s="325" t="s">
        <v>248</v>
      </c>
      <c r="R4" s="326">
        <f ca="1">Корзина!E3</f>
        <v>0</v>
      </c>
    </row>
    <row r="5" spans="1:19" s="152" customFormat="1" ht="21" customHeight="1">
      <c r="A5" s="107"/>
      <c r="B5" s="338"/>
      <c r="C5" s="255"/>
      <c r="D5" s="287"/>
      <c r="E5" s="340"/>
      <c r="F5" s="340"/>
      <c r="G5" s="94"/>
      <c r="H5" s="327">
        <v>3</v>
      </c>
      <c r="I5" s="328" t="str">
        <f>VLOOKUP(H5,H1:I4,2,0)</f>
        <v>III 
(от 200 т.р.)</v>
      </c>
      <c r="J5" s="329"/>
      <c r="K5" s="259"/>
      <c r="L5" s="260"/>
      <c r="M5" s="264"/>
      <c r="N5" s="342"/>
      <c r="O5" s="263"/>
      <c r="P5" s="324"/>
      <c r="Q5" s="325"/>
      <c r="R5" s="326"/>
    </row>
    <row r="6" spans="1:19" s="121" customFormat="1" ht="48.75" customHeight="1">
      <c r="A6" s="157" t="s">
        <v>0</v>
      </c>
      <c r="B6" s="157" t="s">
        <v>1</v>
      </c>
      <c r="C6" s="159" t="s">
        <v>5398</v>
      </c>
      <c r="D6" s="159" t="s">
        <v>1859</v>
      </c>
      <c r="E6" s="167" t="s">
        <v>4837</v>
      </c>
      <c r="F6" s="167" t="s">
        <v>1886</v>
      </c>
      <c r="G6" s="157" t="s">
        <v>1887</v>
      </c>
      <c r="H6" s="157" t="s">
        <v>1888</v>
      </c>
      <c r="I6" s="157" t="s">
        <v>1889</v>
      </c>
      <c r="J6" s="157" t="s">
        <v>5399</v>
      </c>
      <c r="K6" s="160" t="s">
        <v>14</v>
      </c>
      <c r="L6" s="157" t="s">
        <v>1890</v>
      </c>
      <c r="M6" s="265" t="s">
        <v>1891</v>
      </c>
      <c r="N6" s="157" t="s">
        <v>1892</v>
      </c>
      <c r="O6" s="265" t="s">
        <v>1893</v>
      </c>
      <c r="P6" s="159" t="s">
        <v>117</v>
      </c>
      <c r="Q6" s="159" t="s">
        <v>1231</v>
      </c>
      <c r="R6" s="159" t="s">
        <v>80</v>
      </c>
    </row>
    <row r="7" spans="1:19" s="2" customFormat="1" ht="15" customHeight="1">
      <c r="A7" s="202" t="s">
        <v>4235</v>
      </c>
      <c r="B7" s="247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</row>
    <row r="8" spans="1:19" s="96" customFormat="1" ht="15" customHeight="1">
      <c r="A8" s="223" t="s">
        <v>4237</v>
      </c>
      <c r="B8" s="223" t="s">
        <v>5166</v>
      </c>
      <c r="C8" s="252">
        <v>4</v>
      </c>
      <c r="D8" s="252"/>
      <c r="E8" s="252">
        <v>3150</v>
      </c>
      <c r="F8" s="252">
        <v>1902</v>
      </c>
      <c r="G8" s="252">
        <v>1729</v>
      </c>
      <c r="H8" s="252">
        <v>1572</v>
      </c>
      <c r="I8" s="252">
        <v>1366</v>
      </c>
      <c r="J8" s="252">
        <v>0</v>
      </c>
      <c r="K8" s="252">
        <v>20</v>
      </c>
      <c r="L8" s="252" t="s">
        <v>4299</v>
      </c>
      <c r="M8" s="252">
        <v>1.01</v>
      </c>
      <c r="N8" s="252" t="s">
        <v>4300</v>
      </c>
      <c r="O8" s="252">
        <v>20.7</v>
      </c>
      <c r="P8" s="252" t="s">
        <v>84</v>
      </c>
      <c r="Q8" s="252">
        <f t="shared" ref="Q8:Q71" ca="1" si="0">VLOOKUP(A8,INDIRECT("'"&amp;P8&amp;"'!A:l",TRUE),12,0)</f>
        <v>0</v>
      </c>
      <c r="R8" s="252">
        <f t="shared" ref="R8:R71" ca="1" si="1">IFERROR(IF(J8&lt;&gt;$J$5,J8*Q8,IF($I$5=$F$6,F8*Q8,IF($I$5=$G$6,G8*Q8,IF($I$5=$H$6,H8*Q8,IF($I$5=$I$6,I8*Q8,""))))),"")</f>
        <v>0</v>
      </c>
    </row>
    <row r="9" spans="1:19" s="96" customFormat="1" ht="15" customHeight="1">
      <c r="A9" s="205" t="s">
        <v>4238</v>
      </c>
      <c r="B9" s="205" t="s">
        <v>5167</v>
      </c>
      <c r="C9" s="251">
        <v>4</v>
      </c>
      <c r="D9" s="251"/>
      <c r="E9" s="251">
        <v>3150</v>
      </c>
      <c r="F9" s="251">
        <v>1902</v>
      </c>
      <c r="G9" s="251">
        <v>1729</v>
      </c>
      <c r="H9" s="251">
        <v>1572</v>
      </c>
      <c r="I9" s="251">
        <v>1366</v>
      </c>
      <c r="J9" s="251">
        <v>1128</v>
      </c>
      <c r="K9" s="251">
        <v>20</v>
      </c>
      <c r="L9" s="251" t="s">
        <v>4299</v>
      </c>
      <c r="M9" s="251">
        <v>1.01</v>
      </c>
      <c r="N9" s="251" t="s">
        <v>4300</v>
      </c>
      <c r="O9" s="251">
        <v>20.7</v>
      </c>
      <c r="P9" s="251" t="s">
        <v>84</v>
      </c>
      <c r="Q9" s="251">
        <f t="shared" ca="1" si="0"/>
        <v>0</v>
      </c>
      <c r="R9" s="251">
        <f t="shared" ca="1" si="1"/>
        <v>0</v>
      </c>
    </row>
    <row r="10" spans="1:19" s="96" customFormat="1" ht="15" customHeight="1">
      <c r="A10" s="205" t="s">
        <v>4239</v>
      </c>
      <c r="B10" s="205" t="s">
        <v>5168</v>
      </c>
      <c r="C10" s="251">
        <v>4</v>
      </c>
      <c r="D10" s="251"/>
      <c r="E10" s="251">
        <v>3150</v>
      </c>
      <c r="F10" s="251">
        <v>1902</v>
      </c>
      <c r="G10" s="251">
        <v>1729</v>
      </c>
      <c r="H10" s="251">
        <v>1572</v>
      </c>
      <c r="I10" s="251">
        <v>1366</v>
      </c>
      <c r="J10" s="251">
        <v>1128</v>
      </c>
      <c r="K10" s="251">
        <v>20</v>
      </c>
      <c r="L10" s="251" t="s">
        <v>4299</v>
      </c>
      <c r="M10" s="251">
        <v>1.01</v>
      </c>
      <c r="N10" s="251" t="s">
        <v>4300</v>
      </c>
      <c r="O10" s="251">
        <v>20.7</v>
      </c>
      <c r="P10" s="251" t="s">
        <v>84</v>
      </c>
      <c r="Q10" s="251">
        <f t="shared" ca="1" si="0"/>
        <v>0</v>
      </c>
      <c r="R10" s="251">
        <f t="shared" ca="1" si="1"/>
        <v>0</v>
      </c>
    </row>
    <row r="11" spans="1:19" s="96" customFormat="1" ht="15" customHeight="1">
      <c r="A11" s="205" t="s">
        <v>4240</v>
      </c>
      <c r="B11" s="205" t="s">
        <v>5169</v>
      </c>
      <c r="C11" s="251">
        <v>4</v>
      </c>
      <c r="D11" s="251"/>
      <c r="E11" s="251">
        <v>3150</v>
      </c>
      <c r="F11" s="251">
        <v>1902</v>
      </c>
      <c r="G11" s="251">
        <v>1729</v>
      </c>
      <c r="H11" s="251">
        <v>1572</v>
      </c>
      <c r="I11" s="251">
        <v>1366</v>
      </c>
      <c r="J11" s="251">
        <v>0</v>
      </c>
      <c r="K11" s="251">
        <v>20</v>
      </c>
      <c r="L11" s="251" t="s">
        <v>4299</v>
      </c>
      <c r="M11" s="251">
        <v>1.01</v>
      </c>
      <c r="N11" s="251" t="s">
        <v>4300</v>
      </c>
      <c r="O11" s="251">
        <v>20.7</v>
      </c>
      <c r="P11" s="251" t="s">
        <v>84</v>
      </c>
      <c r="Q11" s="251">
        <f t="shared" ca="1" si="0"/>
        <v>0</v>
      </c>
      <c r="R11" s="251">
        <f t="shared" ca="1" si="1"/>
        <v>0</v>
      </c>
    </row>
    <row r="12" spans="1:19" s="96" customFormat="1" ht="15" customHeight="1">
      <c r="A12" s="205" t="s">
        <v>4241</v>
      </c>
      <c r="B12" s="205" t="s">
        <v>5170</v>
      </c>
      <c r="C12" s="251">
        <v>4</v>
      </c>
      <c r="D12" s="251"/>
      <c r="E12" s="251">
        <v>3150</v>
      </c>
      <c r="F12" s="251">
        <v>1902</v>
      </c>
      <c r="G12" s="251">
        <v>1729</v>
      </c>
      <c r="H12" s="251">
        <v>1572</v>
      </c>
      <c r="I12" s="251">
        <v>1366</v>
      </c>
      <c r="J12" s="251">
        <v>1128</v>
      </c>
      <c r="K12" s="251">
        <v>20</v>
      </c>
      <c r="L12" s="251" t="s">
        <v>4299</v>
      </c>
      <c r="M12" s="251">
        <v>1.01</v>
      </c>
      <c r="N12" s="251" t="s">
        <v>4300</v>
      </c>
      <c r="O12" s="251">
        <v>20.7</v>
      </c>
      <c r="P12" s="251" t="s">
        <v>84</v>
      </c>
      <c r="Q12" s="251">
        <f t="shared" ca="1" si="0"/>
        <v>0</v>
      </c>
      <c r="R12" s="251">
        <f t="shared" ca="1" si="1"/>
        <v>0</v>
      </c>
    </row>
    <row r="13" spans="1:19" s="96" customFormat="1" ht="15" customHeight="1">
      <c r="A13" s="205" t="s">
        <v>4242</v>
      </c>
      <c r="B13" s="205" t="s">
        <v>5171</v>
      </c>
      <c r="C13" s="251">
        <v>4</v>
      </c>
      <c r="D13" s="251"/>
      <c r="E13" s="251">
        <v>3150</v>
      </c>
      <c r="F13" s="251">
        <v>1902</v>
      </c>
      <c r="G13" s="251">
        <v>1729</v>
      </c>
      <c r="H13" s="251">
        <v>1572</v>
      </c>
      <c r="I13" s="251">
        <v>1366</v>
      </c>
      <c r="J13" s="251">
        <v>0</v>
      </c>
      <c r="K13" s="251">
        <v>20</v>
      </c>
      <c r="L13" s="251" t="s">
        <v>4299</v>
      </c>
      <c r="M13" s="251">
        <v>1.01</v>
      </c>
      <c r="N13" s="251" t="s">
        <v>4300</v>
      </c>
      <c r="O13" s="251">
        <v>20.7</v>
      </c>
      <c r="P13" s="251" t="s">
        <v>84</v>
      </c>
      <c r="Q13" s="251">
        <f t="shared" ca="1" si="0"/>
        <v>0</v>
      </c>
      <c r="R13" s="251">
        <f t="shared" ca="1" si="1"/>
        <v>0</v>
      </c>
    </row>
    <row r="14" spans="1:19" s="2" customFormat="1" ht="15" customHeight="1">
      <c r="A14" s="193" t="s">
        <v>4850</v>
      </c>
      <c r="B14" s="193" t="s">
        <v>5172</v>
      </c>
      <c r="C14" s="250">
        <v>4</v>
      </c>
      <c r="D14" s="250"/>
      <c r="E14" s="250">
        <v>3150</v>
      </c>
      <c r="F14" s="250">
        <v>1902</v>
      </c>
      <c r="G14" s="250">
        <v>1729</v>
      </c>
      <c r="H14" s="250">
        <v>1572</v>
      </c>
      <c r="I14" s="250">
        <v>1366</v>
      </c>
      <c r="J14" s="250">
        <v>0</v>
      </c>
      <c r="K14" s="250">
        <v>20</v>
      </c>
      <c r="L14" s="250" t="s">
        <v>4299</v>
      </c>
      <c r="M14" s="250">
        <v>1.01</v>
      </c>
      <c r="N14" s="250" t="s">
        <v>4300</v>
      </c>
      <c r="O14" s="250">
        <v>20.7</v>
      </c>
      <c r="P14" s="250" t="s">
        <v>84</v>
      </c>
      <c r="Q14" s="250">
        <f t="shared" ca="1" si="0"/>
        <v>0</v>
      </c>
      <c r="R14" s="250">
        <f t="shared" ca="1" si="1"/>
        <v>0</v>
      </c>
      <c r="S14" s="96"/>
    </row>
    <row r="15" spans="1:19" s="96" customFormat="1" ht="15" customHeight="1">
      <c r="A15" s="223" t="s">
        <v>4243</v>
      </c>
      <c r="B15" s="223" t="s">
        <v>5173</v>
      </c>
      <c r="C15" s="252">
        <v>4</v>
      </c>
      <c r="D15" s="252"/>
      <c r="E15" s="252">
        <v>3266</v>
      </c>
      <c r="F15" s="252">
        <v>1972</v>
      </c>
      <c r="G15" s="252">
        <v>1793</v>
      </c>
      <c r="H15" s="252">
        <v>1631</v>
      </c>
      <c r="I15" s="252">
        <v>1418</v>
      </c>
      <c r="J15" s="252">
        <v>0</v>
      </c>
      <c r="K15" s="252">
        <v>20</v>
      </c>
      <c r="L15" s="252" t="s">
        <v>4299</v>
      </c>
      <c r="M15" s="252">
        <v>1.075</v>
      </c>
      <c r="N15" s="252" t="s">
        <v>4300</v>
      </c>
      <c r="O15" s="252">
        <v>22</v>
      </c>
      <c r="P15" s="252" t="s">
        <v>84</v>
      </c>
      <c r="Q15" s="252">
        <f t="shared" ca="1" si="0"/>
        <v>0</v>
      </c>
      <c r="R15" s="252">
        <f t="shared" ca="1" si="1"/>
        <v>0</v>
      </c>
    </row>
    <row r="16" spans="1:19" s="96" customFormat="1" ht="15" customHeight="1">
      <c r="A16" s="205" t="s">
        <v>4244</v>
      </c>
      <c r="B16" s="205" t="s">
        <v>5174</v>
      </c>
      <c r="C16" s="251">
        <v>4</v>
      </c>
      <c r="D16" s="251"/>
      <c r="E16" s="251">
        <v>3266</v>
      </c>
      <c r="F16" s="251">
        <v>1972</v>
      </c>
      <c r="G16" s="251">
        <v>1793</v>
      </c>
      <c r="H16" s="251">
        <v>1631</v>
      </c>
      <c r="I16" s="251">
        <v>1418</v>
      </c>
      <c r="J16" s="251">
        <v>901</v>
      </c>
      <c r="K16" s="251">
        <v>20</v>
      </c>
      <c r="L16" s="251" t="s">
        <v>4299</v>
      </c>
      <c r="M16" s="251">
        <v>1.075</v>
      </c>
      <c r="N16" s="251" t="s">
        <v>4300</v>
      </c>
      <c r="O16" s="251">
        <v>22</v>
      </c>
      <c r="P16" s="251" t="s">
        <v>84</v>
      </c>
      <c r="Q16" s="251">
        <f t="shared" ca="1" si="0"/>
        <v>0</v>
      </c>
      <c r="R16" s="251">
        <f t="shared" ca="1" si="1"/>
        <v>0</v>
      </c>
    </row>
    <row r="17" spans="1:19" s="96" customFormat="1" ht="15" customHeight="1">
      <c r="A17" s="205" t="s">
        <v>4245</v>
      </c>
      <c r="B17" s="205" t="s">
        <v>5175</v>
      </c>
      <c r="C17" s="251">
        <v>4</v>
      </c>
      <c r="D17" s="251"/>
      <c r="E17" s="251">
        <v>3266</v>
      </c>
      <c r="F17" s="251">
        <v>1972</v>
      </c>
      <c r="G17" s="251">
        <v>1793</v>
      </c>
      <c r="H17" s="251">
        <v>1631</v>
      </c>
      <c r="I17" s="251">
        <v>1418</v>
      </c>
      <c r="J17" s="251">
        <v>0</v>
      </c>
      <c r="K17" s="251">
        <v>20</v>
      </c>
      <c r="L17" s="251" t="s">
        <v>4299</v>
      </c>
      <c r="M17" s="251">
        <v>1.075</v>
      </c>
      <c r="N17" s="251" t="s">
        <v>4300</v>
      </c>
      <c r="O17" s="251">
        <v>22</v>
      </c>
      <c r="P17" s="251" t="s">
        <v>84</v>
      </c>
      <c r="Q17" s="251">
        <f t="shared" ca="1" si="0"/>
        <v>0</v>
      </c>
      <c r="R17" s="251">
        <f t="shared" ca="1" si="1"/>
        <v>0</v>
      </c>
    </row>
    <row r="18" spans="1:19" s="96" customFormat="1" ht="15" customHeight="1">
      <c r="A18" s="205" t="s">
        <v>4246</v>
      </c>
      <c r="B18" s="205" t="s">
        <v>5176</v>
      </c>
      <c r="C18" s="251">
        <v>4</v>
      </c>
      <c r="D18" s="251"/>
      <c r="E18" s="251">
        <v>3266</v>
      </c>
      <c r="F18" s="251">
        <v>1972</v>
      </c>
      <c r="G18" s="251">
        <v>1793</v>
      </c>
      <c r="H18" s="251">
        <v>1631</v>
      </c>
      <c r="I18" s="251">
        <v>1418</v>
      </c>
      <c r="J18" s="251">
        <v>0</v>
      </c>
      <c r="K18" s="251">
        <v>20</v>
      </c>
      <c r="L18" s="251" t="s">
        <v>4299</v>
      </c>
      <c r="M18" s="251">
        <v>1.075</v>
      </c>
      <c r="N18" s="251" t="s">
        <v>4300</v>
      </c>
      <c r="O18" s="251">
        <v>22</v>
      </c>
      <c r="P18" s="251" t="s">
        <v>84</v>
      </c>
      <c r="Q18" s="251">
        <f t="shared" ca="1" si="0"/>
        <v>0</v>
      </c>
      <c r="R18" s="251">
        <f t="shared" ca="1" si="1"/>
        <v>0</v>
      </c>
    </row>
    <row r="19" spans="1:19" s="2" customFormat="1" ht="15" customHeight="1">
      <c r="A19" s="205" t="s">
        <v>4247</v>
      </c>
      <c r="B19" s="205" t="s">
        <v>5177</v>
      </c>
      <c r="C19" s="251">
        <v>4</v>
      </c>
      <c r="D19" s="251"/>
      <c r="E19" s="251">
        <v>3266</v>
      </c>
      <c r="F19" s="251">
        <v>1972</v>
      </c>
      <c r="G19" s="251">
        <v>1793</v>
      </c>
      <c r="H19" s="251">
        <v>1631</v>
      </c>
      <c r="I19" s="251">
        <v>1418</v>
      </c>
      <c r="J19" s="251">
        <v>1128</v>
      </c>
      <c r="K19" s="251">
        <v>20</v>
      </c>
      <c r="L19" s="251" t="s">
        <v>4299</v>
      </c>
      <c r="M19" s="251">
        <v>1.075</v>
      </c>
      <c r="N19" s="251" t="s">
        <v>4300</v>
      </c>
      <c r="O19" s="251">
        <v>22</v>
      </c>
      <c r="P19" s="251" t="s">
        <v>84</v>
      </c>
      <c r="Q19" s="251">
        <f t="shared" ca="1" si="0"/>
        <v>0</v>
      </c>
      <c r="R19" s="251">
        <f t="shared" ca="1" si="1"/>
        <v>0</v>
      </c>
      <c r="S19" s="96"/>
    </row>
    <row r="20" spans="1:19" s="96" customFormat="1" ht="15" customHeight="1">
      <c r="A20" s="205" t="s">
        <v>4248</v>
      </c>
      <c r="B20" s="205" t="s">
        <v>5178</v>
      </c>
      <c r="C20" s="251">
        <v>4</v>
      </c>
      <c r="D20" s="251"/>
      <c r="E20" s="251">
        <v>3266</v>
      </c>
      <c r="F20" s="251">
        <v>1972</v>
      </c>
      <c r="G20" s="251">
        <v>1793</v>
      </c>
      <c r="H20" s="251">
        <v>1631</v>
      </c>
      <c r="I20" s="251">
        <v>1418</v>
      </c>
      <c r="J20" s="251">
        <v>1128</v>
      </c>
      <c r="K20" s="251">
        <v>20</v>
      </c>
      <c r="L20" s="251" t="s">
        <v>4299</v>
      </c>
      <c r="M20" s="251">
        <v>1.075</v>
      </c>
      <c r="N20" s="251" t="s">
        <v>4300</v>
      </c>
      <c r="O20" s="251">
        <v>22</v>
      </c>
      <c r="P20" s="251" t="s">
        <v>84</v>
      </c>
      <c r="Q20" s="251">
        <f t="shared" ca="1" si="0"/>
        <v>0</v>
      </c>
      <c r="R20" s="251">
        <f t="shared" ca="1" si="1"/>
        <v>0</v>
      </c>
    </row>
    <row r="21" spans="1:19" s="96" customFormat="1" ht="15" customHeight="1">
      <c r="A21" s="193" t="s">
        <v>4851</v>
      </c>
      <c r="B21" s="193" t="s">
        <v>5179</v>
      </c>
      <c r="C21" s="250">
        <v>4</v>
      </c>
      <c r="D21" s="250"/>
      <c r="E21" s="250">
        <v>3266</v>
      </c>
      <c r="F21" s="250">
        <v>1972</v>
      </c>
      <c r="G21" s="250">
        <v>1793</v>
      </c>
      <c r="H21" s="250">
        <v>1631</v>
      </c>
      <c r="I21" s="250">
        <v>1418</v>
      </c>
      <c r="J21" s="250">
        <v>0</v>
      </c>
      <c r="K21" s="250">
        <v>20</v>
      </c>
      <c r="L21" s="250" t="s">
        <v>4299</v>
      </c>
      <c r="M21" s="250">
        <v>1.075</v>
      </c>
      <c r="N21" s="250" t="s">
        <v>4300</v>
      </c>
      <c r="O21" s="250">
        <v>22</v>
      </c>
      <c r="P21" s="250" t="s">
        <v>84</v>
      </c>
      <c r="Q21" s="250">
        <f t="shared" ca="1" si="0"/>
        <v>0</v>
      </c>
      <c r="R21" s="250">
        <f t="shared" ca="1" si="1"/>
        <v>0</v>
      </c>
    </row>
    <row r="22" spans="1:19" s="96" customFormat="1" ht="15" customHeight="1">
      <c r="A22" s="223" t="s">
        <v>4249</v>
      </c>
      <c r="B22" s="223" t="s">
        <v>5180</v>
      </c>
      <c r="C22" s="252">
        <v>4</v>
      </c>
      <c r="D22" s="252"/>
      <c r="E22" s="252">
        <v>3445</v>
      </c>
      <c r="F22" s="252">
        <v>2080</v>
      </c>
      <c r="G22" s="252">
        <v>1891</v>
      </c>
      <c r="H22" s="252">
        <v>1719</v>
      </c>
      <c r="I22" s="252">
        <v>1495</v>
      </c>
      <c r="J22" s="252">
        <v>0</v>
      </c>
      <c r="K22" s="252">
        <v>20</v>
      </c>
      <c r="L22" s="252" t="s">
        <v>4299</v>
      </c>
      <c r="M22" s="252">
        <v>1.1850000000000001</v>
      </c>
      <c r="N22" s="252" t="s">
        <v>4300</v>
      </c>
      <c r="O22" s="252">
        <v>24.2</v>
      </c>
      <c r="P22" s="252" t="s">
        <v>84</v>
      </c>
      <c r="Q22" s="252">
        <f t="shared" ca="1" si="0"/>
        <v>0</v>
      </c>
      <c r="R22" s="252">
        <f t="shared" ca="1" si="1"/>
        <v>0</v>
      </c>
    </row>
    <row r="23" spans="1:19" s="96" customFormat="1" ht="15" customHeight="1">
      <c r="A23" s="205" t="s">
        <v>4250</v>
      </c>
      <c r="B23" s="205" t="s">
        <v>5181</v>
      </c>
      <c r="C23" s="251">
        <v>4</v>
      </c>
      <c r="D23" s="251"/>
      <c r="E23" s="251">
        <v>3445</v>
      </c>
      <c r="F23" s="251">
        <v>2080</v>
      </c>
      <c r="G23" s="251">
        <v>1891</v>
      </c>
      <c r="H23" s="251">
        <v>1719</v>
      </c>
      <c r="I23" s="251">
        <v>1495</v>
      </c>
      <c r="J23" s="251">
        <v>901</v>
      </c>
      <c r="K23" s="251">
        <v>20</v>
      </c>
      <c r="L23" s="251" t="s">
        <v>4299</v>
      </c>
      <c r="M23" s="251">
        <v>1.1850000000000001</v>
      </c>
      <c r="N23" s="251" t="s">
        <v>4300</v>
      </c>
      <c r="O23" s="251">
        <v>24.2</v>
      </c>
      <c r="P23" s="251" t="s">
        <v>84</v>
      </c>
      <c r="Q23" s="251">
        <f t="shared" ca="1" si="0"/>
        <v>0</v>
      </c>
      <c r="R23" s="251">
        <f t="shared" ca="1" si="1"/>
        <v>0</v>
      </c>
    </row>
    <row r="24" spans="1:19" s="2" customFormat="1" ht="15" customHeight="1">
      <c r="A24" s="205" t="s">
        <v>4251</v>
      </c>
      <c r="B24" s="205" t="s">
        <v>5182</v>
      </c>
      <c r="C24" s="251">
        <v>4</v>
      </c>
      <c r="D24" s="251"/>
      <c r="E24" s="251">
        <v>3445</v>
      </c>
      <c r="F24" s="251">
        <v>2080</v>
      </c>
      <c r="G24" s="251">
        <v>1891</v>
      </c>
      <c r="H24" s="251">
        <v>1719</v>
      </c>
      <c r="I24" s="251">
        <v>1495</v>
      </c>
      <c r="J24" s="251">
        <v>0</v>
      </c>
      <c r="K24" s="251">
        <v>20</v>
      </c>
      <c r="L24" s="251" t="s">
        <v>4299</v>
      </c>
      <c r="M24" s="251">
        <v>1.1850000000000001</v>
      </c>
      <c r="N24" s="251" t="s">
        <v>4300</v>
      </c>
      <c r="O24" s="251">
        <v>24.2</v>
      </c>
      <c r="P24" s="251" t="s">
        <v>84</v>
      </c>
      <c r="Q24" s="251">
        <f t="shared" ca="1" si="0"/>
        <v>0</v>
      </c>
      <c r="R24" s="251">
        <f t="shared" ca="1" si="1"/>
        <v>0</v>
      </c>
      <c r="S24" s="96"/>
    </row>
    <row r="25" spans="1:19" s="96" customFormat="1" ht="15" customHeight="1">
      <c r="A25" s="205" t="s">
        <v>4252</v>
      </c>
      <c r="B25" s="205" t="s">
        <v>5183</v>
      </c>
      <c r="C25" s="251">
        <v>4</v>
      </c>
      <c r="D25" s="251"/>
      <c r="E25" s="251">
        <v>3445</v>
      </c>
      <c r="F25" s="251">
        <v>2080</v>
      </c>
      <c r="G25" s="251">
        <v>1891</v>
      </c>
      <c r="H25" s="251">
        <v>1719</v>
      </c>
      <c r="I25" s="251">
        <v>1495</v>
      </c>
      <c r="J25" s="251">
        <v>0</v>
      </c>
      <c r="K25" s="251">
        <v>20</v>
      </c>
      <c r="L25" s="251" t="s">
        <v>4299</v>
      </c>
      <c r="M25" s="251">
        <v>1.1850000000000001</v>
      </c>
      <c r="N25" s="251" t="s">
        <v>4300</v>
      </c>
      <c r="O25" s="251">
        <v>24.2</v>
      </c>
      <c r="P25" s="251" t="s">
        <v>84</v>
      </c>
      <c r="Q25" s="251">
        <f t="shared" ca="1" si="0"/>
        <v>0</v>
      </c>
      <c r="R25" s="251">
        <f t="shared" ca="1" si="1"/>
        <v>0</v>
      </c>
    </row>
    <row r="26" spans="1:19" s="96" customFormat="1" ht="15" customHeight="1">
      <c r="A26" s="205" t="s">
        <v>4253</v>
      </c>
      <c r="B26" s="205" t="s">
        <v>5184</v>
      </c>
      <c r="C26" s="251">
        <v>4</v>
      </c>
      <c r="D26" s="251"/>
      <c r="E26" s="251">
        <v>3445</v>
      </c>
      <c r="F26" s="251">
        <v>2080</v>
      </c>
      <c r="G26" s="251">
        <v>1891</v>
      </c>
      <c r="H26" s="251">
        <v>1719</v>
      </c>
      <c r="I26" s="251">
        <v>1495</v>
      </c>
      <c r="J26" s="251">
        <v>1128</v>
      </c>
      <c r="K26" s="251">
        <v>20</v>
      </c>
      <c r="L26" s="251" t="s">
        <v>4299</v>
      </c>
      <c r="M26" s="251">
        <v>1.1850000000000001</v>
      </c>
      <c r="N26" s="251" t="s">
        <v>4300</v>
      </c>
      <c r="O26" s="251">
        <v>24.2</v>
      </c>
      <c r="P26" s="251" t="s">
        <v>84</v>
      </c>
      <c r="Q26" s="251">
        <f t="shared" ca="1" si="0"/>
        <v>0</v>
      </c>
      <c r="R26" s="251">
        <f t="shared" ca="1" si="1"/>
        <v>0</v>
      </c>
    </row>
    <row r="27" spans="1:19" s="96" customFormat="1" ht="15" customHeight="1">
      <c r="A27" s="205" t="s">
        <v>4254</v>
      </c>
      <c r="B27" s="205" t="s">
        <v>5185</v>
      </c>
      <c r="C27" s="251">
        <v>4</v>
      </c>
      <c r="D27" s="251"/>
      <c r="E27" s="251">
        <v>3445</v>
      </c>
      <c r="F27" s="251">
        <v>2080</v>
      </c>
      <c r="G27" s="251">
        <v>1891</v>
      </c>
      <c r="H27" s="251">
        <v>1719</v>
      </c>
      <c r="I27" s="251">
        <v>1495</v>
      </c>
      <c r="J27" s="251">
        <v>0</v>
      </c>
      <c r="K27" s="251">
        <v>20</v>
      </c>
      <c r="L27" s="251" t="s">
        <v>4299</v>
      </c>
      <c r="M27" s="251">
        <v>1.1850000000000001</v>
      </c>
      <c r="N27" s="251" t="s">
        <v>4300</v>
      </c>
      <c r="O27" s="251">
        <v>24.2</v>
      </c>
      <c r="P27" s="251" t="s">
        <v>84</v>
      </c>
      <c r="Q27" s="251">
        <f t="shared" ca="1" si="0"/>
        <v>0</v>
      </c>
      <c r="R27" s="251">
        <f t="shared" ca="1" si="1"/>
        <v>0</v>
      </c>
    </row>
    <row r="28" spans="1:19" s="96" customFormat="1" ht="15" customHeight="1">
      <c r="A28" s="193" t="s">
        <v>4852</v>
      </c>
      <c r="B28" s="193" t="s">
        <v>5186</v>
      </c>
      <c r="C28" s="250">
        <v>4</v>
      </c>
      <c r="D28" s="250"/>
      <c r="E28" s="250">
        <v>3445</v>
      </c>
      <c r="F28" s="250">
        <v>2080</v>
      </c>
      <c r="G28" s="250">
        <v>1891</v>
      </c>
      <c r="H28" s="250">
        <v>1719</v>
      </c>
      <c r="I28" s="250">
        <v>1495</v>
      </c>
      <c r="J28" s="250">
        <v>0</v>
      </c>
      <c r="K28" s="250">
        <v>20</v>
      </c>
      <c r="L28" s="250" t="s">
        <v>4299</v>
      </c>
      <c r="M28" s="250">
        <v>1.1850000000000001</v>
      </c>
      <c r="N28" s="250" t="s">
        <v>4300</v>
      </c>
      <c r="O28" s="250">
        <v>24.2</v>
      </c>
      <c r="P28" s="250" t="s">
        <v>84</v>
      </c>
      <c r="Q28" s="250">
        <f t="shared" ca="1" si="0"/>
        <v>0</v>
      </c>
      <c r="R28" s="250">
        <f t="shared" ca="1" si="1"/>
        <v>0</v>
      </c>
    </row>
    <row r="29" spans="1:19" s="96" customFormat="1" ht="15" customHeight="1">
      <c r="A29" s="223" t="s">
        <v>5011</v>
      </c>
      <c r="B29" s="223" t="s">
        <v>5187</v>
      </c>
      <c r="C29" s="252">
        <v>4</v>
      </c>
      <c r="D29" s="252" t="s">
        <v>1464</v>
      </c>
      <c r="E29" s="252">
        <v>2944</v>
      </c>
      <c r="F29" s="252">
        <v>1778</v>
      </c>
      <c r="G29" s="252">
        <v>1616</v>
      </c>
      <c r="H29" s="252">
        <v>1469</v>
      </c>
      <c r="I29" s="252">
        <v>1277</v>
      </c>
      <c r="J29" s="252">
        <v>0</v>
      </c>
      <c r="K29" s="252">
        <v>20</v>
      </c>
      <c r="L29" s="252" t="s">
        <v>4299</v>
      </c>
      <c r="M29" s="252">
        <v>1.1599999999999999</v>
      </c>
      <c r="N29" s="252" t="s">
        <v>4300</v>
      </c>
      <c r="O29" s="252">
        <v>24.2</v>
      </c>
      <c r="P29" s="252" t="s">
        <v>84</v>
      </c>
      <c r="Q29" s="252">
        <f t="shared" ca="1" si="0"/>
        <v>0</v>
      </c>
      <c r="R29" s="252">
        <f t="shared" ca="1" si="1"/>
        <v>0</v>
      </c>
    </row>
    <row r="30" spans="1:19" s="96" customFormat="1" ht="15" customHeight="1">
      <c r="A30" s="205" t="s">
        <v>5012</v>
      </c>
      <c r="B30" s="223" t="s">
        <v>5188</v>
      </c>
      <c r="C30" s="251">
        <v>4</v>
      </c>
      <c r="D30" s="251" t="s">
        <v>1464</v>
      </c>
      <c r="E30" s="251">
        <v>2944</v>
      </c>
      <c r="F30" s="251">
        <v>1778</v>
      </c>
      <c r="G30" s="251">
        <v>1616</v>
      </c>
      <c r="H30" s="251">
        <v>1469</v>
      </c>
      <c r="I30" s="251">
        <v>1277</v>
      </c>
      <c r="J30" s="251">
        <v>0</v>
      </c>
      <c r="K30" s="251">
        <v>20</v>
      </c>
      <c r="L30" s="251" t="s">
        <v>4299</v>
      </c>
      <c r="M30" s="251">
        <v>1.1599999999999999</v>
      </c>
      <c r="N30" s="251" t="s">
        <v>4300</v>
      </c>
      <c r="O30" s="251">
        <v>24.2</v>
      </c>
      <c r="P30" s="251" t="s">
        <v>84</v>
      </c>
      <c r="Q30" s="251">
        <f t="shared" ca="1" si="0"/>
        <v>0</v>
      </c>
      <c r="R30" s="251">
        <f t="shared" ca="1" si="1"/>
        <v>0</v>
      </c>
    </row>
    <row r="31" spans="1:19" s="96" customFormat="1" ht="15" customHeight="1">
      <c r="A31" s="193" t="s">
        <v>5013</v>
      </c>
      <c r="B31" s="193" t="s">
        <v>5189</v>
      </c>
      <c r="C31" s="250">
        <v>4</v>
      </c>
      <c r="D31" s="250" t="s">
        <v>1464</v>
      </c>
      <c r="E31" s="250">
        <v>2944</v>
      </c>
      <c r="F31" s="250">
        <v>1778</v>
      </c>
      <c r="G31" s="250">
        <v>1616</v>
      </c>
      <c r="H31" s="250">
        <v>1469</v>
      </c>
      <c r="I31" s="250">
        <v>1277</v>
      </c>
      <c r="J31" s="250">
        <v>0</v>
      </c>
      <c r="K31" s="250">
        <v>20</v>
      </c>
      <c r="L31" s="250" t="s">
        <v>4299</v>
      </c>
      <c r="M31" s="250">
        <v>1.1599999999999999</v>
      </c>
      <c r="N31" s="250" t="s">
        <v>4300</v>
      </c>
      <c r="O31" s="250">
        <v>24.2</v>
      </c>
      <c r="P31" s="250" t="s">
        <v>84</v>
      </c>
      <c r="Q31" s="250">
        <f t="shared" ca="1" si="0"/>
        <v>0</v>
      </c>
      <c r="R31" s="250">
        <f t="shared" ca="1" si="1"/>
        <v>0</v>
      </c>
    </row>
    <row r="32" spans="1:19" s="96" customFormat="1" ht="15" customHeight="1">
      <c r="A32" s="223" t="s">
        <v>5014</v>
      </c>
      <c r="B32" s="223" t="s">
        <v>5190</v>
      </c>
      <c r="C32" s="252">
        <v>4</v>
      </c>
      <c r="D32" s="252" t="s">
        <v>1464</v>
      </c>
      <c r="E32" s="252">
        <v>2692</v>
      </c>
      <c r="F32" s="252">
        <v>1626</v>
      </c>
      <c r="G32" s="252">
        <v>1478</v>
      </c>
      <c r="H32" s="252">
        <v>1344</v>
      </c>
      <c r="I32" s="252">
        <v>1169</v>
      </c>
      <c r="J32" s="252">
        <v>0</v>
      </c>
      <c r="K32" s="252">
        <v>20</v>
      </c>
      <c r="L32" s="252" t="s">
        <v>4299</v>
      </c>
      <c r="M32" s="252">
        <v>1.1599999999999999</v>
      </c>
      <c r="N32" s="252" t="s">
        <v>4300</v>
      </c>
      <c r="O32" s="252">
        <v>24.2</v>
      </c>
      <c r="P32" s="252" t="s">
        <v>84</v>
      </c>
      <c r="Q32" s="252">
        <f t="shared" ca="1" si="0"/>
        <v>0</v>
      </c>
      <c r="R32" s="252">
        <f t="shared" ca="1" si="1"/>
        <v>0</v>
      </c>
    </row>
    <row r="33" spans="1:19" s="96" customFormat="1" ht="15" customHeight="1">
      <c r="A33" s="205" t="s">
        <v>5015</v>
      </c>
      <c r="B33" s="205" t="s">
        <v>5191</v>
      </c>
      <c r="C33" s="251">
        <v>4</v>
      </c>
      <c r="D33" s="251" t="s">
        <v>1464</v>
      </c>
      <c r="E33" s="251">
        <v>2692</v>
      </c>
      <c r="F33" s="251">
        <v>1626</v>
      </c>
      <c r="G33" s="251">
        <v>1478</v>
      </c>
      <c r="H33" s="251">
        <v>1344</v>
      </c>
      <c r="I33" s="251">
        <v>1169</v>
      </c>
      <c r="J33" s="251">
        <v>0</v>
      </c>
      <c r="K33" s="251">
        <v>20</v>
      </c>
      <c r="L33" s="251" t="s">
        <v>4299</v>
      </c>
      <c r="M33" s="251">
        <v>1.1599999999999999</v>
      </c>
      <c r="N33" s="251" t="s">
        <v>4300</v>
      </c>
      <c r="O33" s="251">
        <v>24.2</v>
      </c>
      <c r="P33" s="251" t="s">
        <v>84</v>
      </c>
      <c r="Q33" s="251">
        <f t="shared" ca="1" si="0"/>
        <v>0</v>
      </c>
      <c r="R33" s="251">
        <f t="shared" ca="1" si="1"/>
        <v>0</v>
      </c>
    </row>
    <row r="34" spans="1:19" s="96" customFormat="1" ht="15" customHeight="1">
      <c r="A34" s="193" t="s">
        <v>5016</v>
      </c>
      <c r="B34" s="193" t="s">
        <v>5192</v>
      </c>
      <c r="C34" s="250">
        <v>4</v>
      </c>
      <c r="D34" s="250" t="s">
        <v>1464</v>
      </c>
      <c r="E34" s="250">
        <v>2692</v>
      </c>
      <c r="F34" s="250">
        <v>1626</v>
      </c>
      <c r="G34" s="250">
        <v>1478</v>
      </c>
      <c r="H34" s="250">
        <v>1344</v>
      </c>
      <c r="I34" s="250">
        <v>1169</v>
      </c>
      <c r="J34" s="250">
        <v>0</v>
      </c>
      <c r="K34" s="250">
        <v>20</v>
      </c>
      <c r="L34" s="250" t="s">
        <v>4299</v>
      </c>
      <c r="M34" s="250">
        <v>1.1599999999999999</v>
      </c>
      <c r="N34" s="250" t="s">
        <v>4300</v>
      </c>
      <c r="O34" s="250">
        <v>24.2</v>
      </c>
      <c r="P34" s="250" t="s">
        <v>84</v>
      </c>
      <c r="Q34" s="250">
        <f t="shared" ca="1" si="0"/>
        <v>0</v>
      </c>
      <c r="R34" s="250">
        <f t="shared" ca="1" si="1"/>
        <v>0</v>
      </c>
    </row>
    <row r="35" spans="1:19" s="96" customFormat="1" ht="15" customHeight="1">
      <c r="A35" s="223" t="s">
        <v>4301</v>
      </c>
      <c r="B35" s="223" t="s">
        <v>4337</v>
      </c>
      <c r="C35" s="252">
        <v>4</v>
      </c>
      <c r="D35" s="252"/>
      <c r="E35" s="252">
        <v>1108</v>
      </c>
      <c r="F35" s="252">
        <v>669</v>
      </c>
      <c r="G35" s="252">
        <v>608</v>
      </c>
      <c r="H35" s="252">
        <v>553</v>
      </c>
      <c r="I35" s="252">
        <v>481</v>
      </c>
      <c r="J35" s="252">
        <v>0</v>
      </c>
      <c r="K35" s="252">
        <v>100</v>
      </c>
      <c r="L35" s="252" t="s">
        <v>34</v>
      </c>
      <c r="M35" s="252">
        <v>0.22500000000000001</v>
      </c>
      <c r="N35" s="252" t="s">
        <v>36</v>
      </c>
      <c r="O35" s="252">
        <v>23</v>
      </c>
      <c r="P35" s="252" t="s">
        <v>84</v>
      </c>
      <c r="Q35" s="252">
        <f t="shared" ca="1" si="0"/>
        <v>0</v>
      </c>
      <c r="R35" s="252">
        <f t="shared" ca="1" si="1"/>
        <v>0</v>
      </c>
    </row>
    <row r="36" spans="1:19" s="96" customFormat="1" ht="15" customHeight="1">
      <c r="A36" s="205" t="s">
        <v>4302</v>
      </c>
      <c r="B36" s="205" t="s">
        <v>1529</v>
      </c>
      <c r="C36" s="251">
        <v>4</v>
      </c>
      <c r="D36" s="251"/>
      <c r="E36" s="251">
        <v>1108</v>
      </c>
      <c r="F36" s="251">
        <v>669</v>
      </c>
      <c r="G36" s="251">
        <v>608</v>
      </c>
      <c r="H36" s="251">
        <v>553</v>
      </c>
      <c r="I36" s="251">
        <v>481</v>
      </c>
      <c r="J36" s="251">
        <v>0</v>
      </c>
      <c r="K36" s="251">
        <v>100</v>
      </c>
      <c r="L36" s="251" t="s">
        <v>34</v>
      </c>
      <c r="M36" s="251">
        <v>0.22500000000000001</v>
      </c>
      <c r="N36" s="251" t="s">
        <v>36</v>
      </c>
      <c r="O36" s="251">
        <v>23</v>
      </c>
      <c r="P36" s="251" t="s">
        <v>84</v>
      </c>
      <c r="Q36" s="251">
        <f t="shared" ca="1" si="0"/>
        <v>0</v>
      </c>
      <c r="R36" s="251">
        <f t="shared" ca="1" si="1"/>
        <v>0</v>
      </c>
    </row>
    <row r="37" spans="1:19" s="96" customFormat="1" ht="15" customHeight="1">
      <c r="A37" s="205" t="s">
        <v>4303</v>
      </c>
      <c r="B37" s="205" t="s">
        <v>1877</v>
      </c>
      <c r="C37" s="251">
        <v>4</v>
      </c>
      <c r="D37" s="251"/>
      <c r="E37" s="251">
        <v>1108</v>
      </c>
      <c r="F37" s="251">
        <v>669</v>
      </c>
      <c r="G37" s="251">
        <v>608</v>
      </c>
      <c r="H37" s="251">
        <v>553</v>
      </c>
      <c r="I37" s="251">
        <v>481</v>
      </c>
      <c r="J37" s="251">
        <v>0</v>
      </c>
      <c r="K37" s="251">
        <v>100</v>
      </c>
      <c r="L37" s="251" t="s">
        <v>98</v>
      </c>
      <c r="M37" s="251">
        <v>0.22500000000000001</v>
      </c>
      <c r="N37" s="251" t="s">
        <v>36</v>
      </c>
      <c r="O37" s="251">
        <v>23</v>
      </c>
      <c r="P37" s="251" t="s">
        <v>84</v>
      </c>
      <c r="Q37" s="251">
        <f t="shared" ca="1" si="0"/>
        <v>0</v>
      </c>
      <c r="R37" s="251">
        <f t="shared" ca="1" si="1"/>
        <v>0</v>
      </c>
    </row>
    <row r="38" spans="1:19" s="96" customFormat="1" ht="15" customHeight="1">
      <c r="A38" s="205" t="s">
        <v>4304</v>
      </c>
      <c r="B38" s="205" t="s">
        <v>1527</v>
      </c>
      <c r="C38" s="251">
        <v>4</v>
      </c>
      <c r="D38" s="251"/>
      <c r="E38" s="251">
        <v>1108</v>
      </c>
      <c r="F38" s="251">
        <v>669</v>
      </c>
      <c r="G38" s="251">
        <v>608</v>
      </c>
      <c r="H38" s="251">
        <v>553</v>
      </c>
      <c r="I38" s="251">
        <v>481</v>
      </c>
      <c r="J38" s="251">
        <v>0</v>
      </c>
      <c r="K38" s="251">
        <v>100</v>
      </c>
      <c r="L38" s="251" t="s">
        <v>34</v>
      </c>
      <c r="M38" s="251">
        <v>0.22500000000000001</v>
      </c>
      <c r="N38" s="251" t="s">
        <v>36</v>
      </c>
      <c r="O38" s="251">
        <v>23</v>
      </c>
      <c r="P38" s="251" t="s">
        <v>84</v>
      </c>
      <c r="Q38" s="251">
        <f t="shared" ca="1" si="0"/>
        <v>0</v>
      </c>
      <c r="R38" s="251">
        <f t="shared" ca="1" si="1"/>
        <v>0</v>
      </c>
    </row>
    <row r="39" spans="1:19" s="2" customFormat="1" ht="15" customHeight="1">
      <c r="A39" s="205" t="s">
        <v>4305</v>
      </c>
      <c r="B39" s="205" t="s">
        <v>4338</v>
      </c>
      <c r="C39" s="251">
        <v>4</v>
      </c>
      <c r="D39" s="251"/>
      <c r="E39" s="251">
        <v>1108</v>
      </c>
      <c r="F39" s="251">
        <v>669</v>
      </c>
      <c r="G39" s="251">
        <v>608</v>
      </c>
      <c r="H39" s="251">
        <v>553</v>
      </c>
      <c r="I39" s="251">
        <v>481</v>
      </c>
      <c r="J39" s="251">
        <v>0</v>
      </c>
      <c r="K39" s="251">
        <v>100</v>
      </c>
      <c r="L39" s="251" t="s">
        <v>34</v>
      </c>
      <c r="M39" s="251">
        <v>0.22500000000000001</v>
      </c>
      <c r="N39" s="251" t="s">
        <v>36</v>
      </c>
      <c r="O39" s="251">
        <v>23</v>
      </c>
      <c r="P39" s="251" t="s">
        <v>84</v>
      </c>
      <c r="Q39" s="251">
        <f t="shared" ca="1" si="0"/>
        <v>0</v>
      </c>
      <c r="R39" s="251">
        <f t="shared" ca="1" si="1"/>
        <v>0</v>
      </c>
      <c r="S39" s="96"/>
    </row>
    <row r="40" spans="1:19" s="96" customFormat="1" ht="15" customHeight="1">
      <c r="A40" s="205" t="s">
        <v>4306</v>
      </c>
      <c r="B40" s="205" t="s">
        <v>4339</v>
      </c>
      <c r="C40" s="251">
        <v>4</v>
      </c>
      <c r="D40" s="251"/>
      <c r="E40" s="251">
        <v>1108</v>
      </c>
      <c r="F40" s="251">
        <v>669</v>
      </c>
      <c r="G40" s="251">
        <v>608</v>
      </c>
      <c r="H40" s="251">
        <v>553</v>
      </c>
      <c r="I40" s="251">
        <v>481</v>
      </c>
      <c r="J40" s="251">
        <v>0</v>
      </c>
      <c r="K40" s="251">
        <v>100</v>
      </c>
      <c r="L40" s="251" t="s">
        <v>34</v>
      </c>
      <c r="M40" s="251">
        <v>0.22500000000000001</v>
      </c>
      <c r="N40" s="251" t="s">
        <v>36</v>
      </c>
      <c r="O40" s="251">
        <v>23</v>
      </c>
      <c r="P40" s="251" t="s">
        <v>84</v>
      </c>
      <c r="Q40" s="251">
        <f t="shared" ca="1" si="0"/>
        <v>0</v>
      </c>
      <c r="R40" s="251">
        <f t="shared" ca="1" si="1"/>
        <v>0</v>
      </c>
    </row>
    <row r="41" spans="1:19" s="96" customFormat="1" ht="15" customHeight="1">
      <c r="A41" s="193" t="s">
        <v>4856</v>
      </c>
      <c r="B41" s="193" t="s">
        <v>4717</v>
      </c>
      <c r="C41" s="250">
        <v>4</v>
      </c>
      <c r="D41" s="250"/>
      <c r="E41" s="250">
        <v>1108</v>
      </c>
      <c r="F41" s="250">
        <v>669</v>
      </c>
      <c r="G41" s="250">
        <v>608</v>
      </c>
      <c r="H41" s="250">
        <v>553</v>
      </c>
      <c r="I41" s="250">
        <v>481</v>
      </c>
      <c r="J41" s="250">
        <v>0</v>
      </c>
      <c r="K41" s="250">
        <v>100</v>
      </c>
      <c r="L41" s="250" t="s">
        <v>34</v>
      </c>
      <c r="M41" s="250">
        <v>0.22500000000000001</v>
      </c>
      <c r="N41" s="250" t="s">
        <v>36</v>
      </c>
      <c r="O41" s="250">
        <v>23</v>
      </c>
      <c r="P41" s="250" t="s">
        <v>84</v>
      </c>
      <c r="Q41" s="250">
        <f t="shared" ca="1" si="0"/>
        <v>0</v>
      </c>
      <c r="R41" s="250">
        <f t="shared" ca="1" si="1"/>
        <v>0</v>
      </c>
    </row>
    <row r="42" spans="1:19" s="96" customFormat="1" ht="15" customHeight="1">
      <c r="A42" s="205" t="s">
        <v>4319</v>
      </c>
      <c r="B42" s="205" t="s">
        <v>4340</v>
      </c>
      <c r="C42" s="251">
        <v>4</v>
      </c>
      <c r="D42" s="251"/>
      <c r="E42" s="251">
        <v>830</v>
      </c>
      <c r="F42" s="251">
        <v>501</v>
      </c>
      <c r="G42" s="251">
        <v>455</v>
      </c>
      <c r="H42" s="251">
        <v>414</v>
      </c>
      <c r="I42" s="251">
        <v>360</v>
      </c>
      <c r="J42" s="251">
        <v>0</v>
      </c>
      <c r="K42" s="251">
        <v>100</v>
      </c>
      <c r="L42" s="251" t="s">
        <v>34</v>
      </c>
      <c r="M42" s="251">
        <v>0.125</v>
      </c>
      <c r="N42" s="251" t="s">
        <v>36</v>
      </c>
      <c r="O42" s="251">
        <v>13</v>
      </c>
      <c r="P42" s="251" t="s">
        <v>84</v>
      </c>
      <c r="Q42" s="251">
        <f t="shared" ca="1" si="0"/>
        <v>0</v>
      </c>
      <c r="R42" s="251">
        <f t="shared" ca="1" si="1"/>
        <v>0</v>
      </c>
    </row>
    <row r="43" spans="1:19" s="96" customFormat="1" ht="15" customHeight="1">
      <c r="A43" s="205" t="s">
        <v>4320</v>
      </c>
      <c r="B43" s="205" t="s">
        <v>1632</v>
      </c>
      <c r="C43" s="251">
        <v>4</v>
      </c>
      <c r="D43" s="251"/>
      <c r="E43" s="251">
        <v>830</v>
      </c>
      <c r="F43" s="251">
        <v>501</v>
      </c>
      <c r="G43" s="251">
        <v>455</v>
      </c>
      <c r="H43" s="251">
        <v>414</v>
      </c>
      <c r="I43" s="251">
        <v>360</v>
      </c>
      <c r="J43" s="251">
        <v>0</v>
      </c>
      <c r="K43" s="251">
        <v>100</v>
      </c>
      <c r="L43" s="251" t="s">
        <v>34</v>
      </c>
      <c r="M43" s="251">
        <v>0.125</v>
      </c>
      <c r="N43" s="251" t="s">
        <v>36</v>
      </c>
      <c r="O43" s="251">
        <v>13</v>
      </c>
      <c r="P43" s="251" t="s">
        <v>84</v>
      </c>
      <c r="Q43" s="251">
        <f t="shared" ca="1" si="0"/>
        <v>0</v>
      </c>
      <c r="R43" s="251">
        <f t="shared" ca="1" si="1"/>
        <v>0</v>
      </c>
    </row>
    <row r="44" spans="1:19" s="96" customFormat="1" ht="15" customHeight="1">
      <c r="A44" s="205" t="s">
        <v>4321</v>
      </c>
      <c r="B44" s="205" t="s">
        <v>1879</v>
      </c>
      <c r="C44" s="251">
        <v>4</v>
      </c>
      <c r="D44" s="251"/>
      <c r="E44" s="251">
        <v>830</v>
      </c>
      <c r="F44" s="251">
        <v>501</v>
      </c>
      <c r="G44" s="251">
        <v>455</v>
      </c>
      <c r="H44" s="251">
        <v>414</v>
      </c>
      <c r="I44" s="251">
        <v>360</v>
      </c>
      <c r="J44" s="251">
        <v>0</v>
      </c>
      <c r="K44" s="251">
        <v>100</v>
      </c>
      <c r="L44" s="251" t="s">
        <v>98</v>
      </c>
      <c r="M44" s="251">
        <v>0.125</v>
      </c>
      <c r="N44" s="251" t="s">
        <v>36</v>
      </c>
      <c r="O44" s="251">
        <v>13</v>
      </c>
      <c r="P44" s="251" t="s">
        <v>84</v>
      </c>
      <c r="Q44" s="251">
        <f t="shared" ca="1" si="0"/>
        <v>0</v>
      </c>
      <c r="R44" s="251">
        <f t="shared" ca="1" si="1"/>
        <v>0</v>
      </c>
    </row>
    <row r="45" spans="1:19" s="96" customFormat="1" ht="15" customHeight="1">
      <c r="A45" s="205" t="s">
        <v>4322</v>
      </c>
      <c r="B45" s="205" t="s">
        <v>1631</v>
      </c>
      <c r="C45" s="251">
        <v>4</v>
      </c>
      <c r="D45" s="251"/>
      <c r="E45" s="251">
        <v>830</v>
      </c>
      <c r="F45" s="251">
        <v>501</v>
      </c>
      <c r="G45" s="251">
        <v>455</v>
      </c>
      <c r="H45" s="251">
        <v>414</v>
      </c>
      <c r="I45" s="251">
        <v>360</v>
      </c>
      <c r="J45" s="251">
        <v>0</v>
      </c>
      <c r="K45" s="251">
        <v>100</v>
      </c>
      <c r="L45" s="251" t="s">
        <v>34</v>
      </c>
      <c r="M45" s="251">
        <v>0.125</v>
      </c>
      <c r="N45" s="251" t="s">
        <v>36</v>
      </c>
      <c r="O45" s="251">
        <v>13</v>
      </c>
      <c r="P45" s="251" t="s">
        <v>84</v>
      </c>
      <c r="Q45" s="251">
        <f t="shared" ca="1" si="0"/>
        <v>0</v>
      </c>
      <c r="R45" s="251">
        <f t="shared" ca="1" si="1"/>
        <v>0</v>
      </c>
    </row>
    <row r="46" spans="1:19" s="96" customFormat="1" ht="15" customHeight="1">
      <c r="A46" s="205" t="s">
        <v>4323</v>
      </c>
      <c r="B46" s="205" t="s">
        <v>4341</v>
      </c>
      <c r="C46" s="251">
        <v>4</v>
      </c>
      <c r="D46" s="251"/>
      <c r="E46" s="251">
        <v>830</v>
      </c>
      <c r="F46" s="251">
        <v>501</v>
      </c>
      <c r="G46" s="251">
        <v>455</v>
      </c>
      <c r="H46" s="251">
        <v>414</v>
      </c>
      <c r="I46" s="251">
        <v>360</v>
      </c>
      <c r="J46" s="251">
        <v>0</v>
      </c>
      <c r="K46" s="251">
        <v>100</v>
      </c>
      <c r="L46" s="251" t="s">
        <v>34</v>
      </c>
      <c r="M46" s="251">
        <v>0.125</v>
      </c>
      <c r="N46" s="251" t="s">
        <v>36</v>
      </c>
      <c r="O46" s="251">
        <v>13</v>
      </c>
      <c r="P46" s="251" t="s">
        <v>84</v>
      </c>
      <c r="Q46" s="251">
        <f t="shared" ca="1" si="0"/>
        <v>0</v>
      </c>
      <c r="R46" s="251">
        <f t="shared" ca="1" si="1"/>
        <v>0</v>
      </c>
    </row>
    <row r="47" spans="1:19" s="96" customFormat="1" ht="15" customHeight="1">
      <c r="A47" s="205" t="s">
        <v>4324</v>
      </c>
      <c r="B47" s="205" t="s">
        <v>4342</v>
      </c>
      <c r="C47" s="251">
        <v>4</v>
      </c>
      <c r="D47" s="251"/>
      <c r="E47" s="251">
        <v>830</v>
      </c>
      <c r="F47" s="251">
        <v>501</v>
      </c>
      <c r="G47" s="251">
        <v>455</v>
      </c>
      <c r="H47" s="251">
        <v>414</v>
      </c>
      <c r="I47" s="251">
        <v>360</v>
      </c>
      <c r="J47" s="251">
        <v>0</v>
      </c>
      <c r="K47" s="251">
        <v>100</v>
      </c>
      <c r="L47" s="251" t="s">
        <v>34</v>
      </c>
      <c r="M47" s="251">
        <v>0.125</v>
      </c>
      <c r="N47" s="251" t="s">
        <v>36</v>
      </c>
      <c r="O47" s="251">
        <v>13</v>
      </c>
      <c r="P47" s="251" t="s">
        <v>84</v>
      </c>
      <c r="Q47" s="251">
        <f t="shared" ca="1" si="0"/>
        <v>0</v>
      </c>
      <c r="R47" s="251">
        <f t="shared" ca="1" si="1"/>
        <v>0</v>
      </c>
    </row>
    <row r="48" spans="1:19" s="96" customFormat="1" ht="15" customHeight="1">
      <c r="A48" s="193" t="s">
        <v>4857</v>
      </c>
      <c r="B48" s="193" t="s">
        <v>4718</v>
      </c>
      <c r="C48" s="250">
        <v>4</v>
      </c>
      <c r="D48" s="250"/>
      <c r="E48" s="250">
        <v>830</v>
      </c>
      <c r="F48" s="250">
        <v>501</v>
      </c>
      <c r="G48" s="250">
        <v>455</v>
      </c>
      <c r="H48" s="250">
        <v>414</v>
      </c>
      <c r="I48" s="250">
        <v>360</v>
      </c>
      <c r="J48" s="250">
        <v>0</v>
      </c>
      <c r="K48" s="250">
        <v>100</v>
      </c>
      <c r="L48" s="250" t="s">
        <v>34</v>
      </c>
      <c r="M48" s="250">
        <v>0.125</v>
      </c>
      <c r="N48" s="250" t="s">
        <v>36</v>
      </c>
      <c r="O48" s="250">
        <v>13</v>
      </c>
      <c r="P48" s="250" t="s">
        <v>84</v>
      </c>
      <c r="Q48" s="250">
        <f t="shared" ca="1" si="0"/>
        <v>0</v>
      </c>
      <c r="R48" s="250">
        <f t="shared" ca="1" si="1"/>
        <v>0</v>
      </c>
    </row>
    <row r="49" spans="1:18" s="96" customFormat="1" ht="15" customHeight="1">
      <c r="A49" s="223" t="s">
        <v>4263</v>
      </c>
      <c r="B49" s="223" t="s">
        <v>5193</v>
      </c>
      <c r="C49" s="252">
        <v>4</v>
      </c>
      <c r="D49" s="252"/>
      <c r="E49" s="252">
        <v>2999</v>
      </c>
      <c r="F49" s="252">
        <v>1811</v>
      </c>
      <c r="G49" s="252">
        <v>1646</v>
      </c>
      <c r="H49" s="252">
        <v>1497</v>
      </c>
      <c r="I49" s="252">
        <v>1301</v>
      </c>
      <c r="J49" s="252">
        <v>0</v>
      </c>
      <c r="K49" s="252">
        <v>20</v>
      </c>
      <c r="L49" s="252" t="s">
        <v>4299</v>
      </c>
      <c r="M49" s="252">
        <v>0.89499999999999991</v>
      </c>
      <c r="N49" s="252" t="s">
        <v>4300</v>
      </c>
      <c r="O49" s="252">
        <v>18.399999999999999</v>
      </c>
      <c r="P49" s="252" t="s">
        <v>84</v>
      </c>
      <c r="Q49" s="252">
        <f t="shared" ca="1" si="0"/>
        <v>0</v>
      </c>
      <c r="R49" s="252">
        <f t="shared" ca="1" si="1"/>
        <v>0</v>
      </c>
    </row>
    <row r="50" spans="1:18" s="96" customFormat="1" ht="15" customHeight="1">
      <c r="A50" s="205" t="s">
        <v>4264</v>
      </c>
      <c r="B50" s="205" t="s">
        <v>5194</v>
      </c>
      <c r="C50" s="251">
        <v>4</v>
      </c>
      <c r="D50" s="251"/>
      <c r="E50" s="251">
        <v>2999</v>
      </c>
      <c r="F50" s="251">
        <v>1811</v>
      </c>
      <c r="G50" s="251">
        <v>1646</v>
      </c>
      <c r="H50" s="251">
        <v>1497</v>
      </c>
      <c r="I50" s="251">
        <v>1301</v>
      </c>
      <c r="J50" s="251">
        <v>1128</v>
      </c>
      <c r="K50" s="251">
        <v>20</v>
      </c>
      <c r="L50" s="251" t="s">
        <v>4299</v>
      </c>
      <c r="M50" s="251">
        <v>0.89499999999999991</v>
      </c>
      <c r="N50" s="251" t="s">
        <v>4300</v>
      </c>
      <c r="O50" s="251">
        <v>18.399999999999999</v>
      </c>
      <c r="P50" s="251" t="s">
        <v>84</v>
      </c>
      <c r="Q50" s="251">
        <f t="shared" ca="1" si="0"/>
        <v>0</v>
      </c>
      <c r="R50" s="251">
        <f t="shared" ca="1" si="1"/>
        <v>0</v>
      </c>
    </row>
    <row r="51" spans="1:18" s="96" customFormat="1" ht="15" customHeight="1">
      <c r="A51" s="205" t="s">
        <v>4265</v>
      </c>
      <c r="B51" s="205" t="s">
        <v>5195</v>
      </c>
      <c r="C51" s="251">
        <v>4</v>
      </c>
      <c r="D51" s="251"/>
      <c r="E51" s="251">
        <v>2999</v>
      </c>
      <c r="F51" s="251">
        <v>1811</v>
      </c>
      <c r="G51" s="251">
        <v>1646</v>
      </c>
      <c r="H51" s="251">
        <v>1497</v>
      </c>
      <c r="I51" s="251">
        <v>1301</v>
      </c>
      <c r="J51" s="251">
        <v>0</v>
      </c>
      <c r="K51" s="251">
        <v>20</v>
      </c>
      <c r="L51" s="251" t="s">
        <v>4299</v>
      </c>
      <c r="M51" s="251">
        <v>0.89499999999999991</v>
      </c>
      <c r="N51" s="251" t="s">
        <v>4300</v>
      </c>
      <c r="O51" s="251">
        <v>18.399999999999999</v>
      </c>
      <c r="P51" s="251" t="s">
        <v>84</v>
      </c>
      <c r="Q51" s="251">
        <f t="shared" ca="1" si="0"/>
        <v>0</v>
      </c>
      <c r="R51" s="251">
        <f t="shared" ca="1" si="1"/>
        <v>0</v>
      </c>
    </row>
    <row r="52" spans="1:18" s="96" customFormat="1" ht="15" customHeight="1">
      <c r="A52" s="205" t="s">
        <v>4266</v>
      </c>
      <c r="B52" s="205" t="s">
        <v>5196</v>
      </c>
      <c r="C52" s="251">
        <v>4</v>
      </c>
      <c r="D52" s="251"/>
      <c r="E52" s="251">
        <v>2999</v>
      </c>
      <c r="F52" s="251">
        <v>1811</v>
      </c>
      <c r="G52" s="251">
        <v>1646</v>
      </c>
      <c r="H52" s="251">
        <v>1497</v>
      </c>
      <c r="I52" s="251">
        <v>1301</v>
      </c>
      <c r="J52" s="251">
        <v>0</v>
      </c>
      <c r="K52" s="251">
        <v>20</v>
      </c>
      <c r="L52" s="251" t="s">
        <v>4299</v>
      </c>
      <c r="M52" s="251">
        <v>0.89499999999999991</v>
      </c>
      <c r="N52" s="251" t="s">
        <v>4300</v>
      </c>
      <c r="O52" s="251">
        <v>18.399999999999999</v>
      </c>
      <c r="P52" s="251" t="s">
        <v>84</v>
      </c>
      <c r="Q52" s="251">
        <f t="shared" ca="1" si="0"/>
        <v>0</v>
      </c>
      <c r="R52" s="251">
        <f t="shared" ca="1" si="1"/>
        <v>0</v>
      </c>
    </row>
    <row r="53" spans="1:18" s="96" customFormat="1" ht="15" customHeight="1">
      <c r="A53" s="205" t="s">
        <v>4267</v>
      </c>
      <c r="B53" s="205" t="s">
        <v>5197</v>
      </c>
      <c r="C53" s="251">
        <v>4</v>
      </c>
      <c r="D53" s="251"/>
      <c r="E53" s="251">
        <v>2999</v>
      </c>
      <c r="F53" s="251">
        <v>1811</v>
      </c>
      <c r="G53" s="251">
        <v>1646</v>
      </c>
      <c r="H53" s="251">
        <v>1497</v>
      </c>
      <c r="I53" s="251">
        <v>1301</v>
      </c>
      <c r="J53" s="251">
        <v>0</v>
      </c>
      <c r="K53" s="251">
        <v>20</v>
      </c>
      <c r="L53" s="251" t="s">
        <v>4299</v>
      </c>
      <c r="M53" s="251">
        <v>0.89499999999999991</v>
      </c>
      <c r="N53" s="251" t="s">
        <v>4300</v>
      </c>
      <c r="O53" s="251">
        <v>18.399999999999999</v>
      </c>
      <c r="P53" s="251" t="s">
        <v>84</v>
      </c>
      <c r="Q53" s="251">
        <f t="shared" ca="1" si="0"/>
        <v>0</v>
      </c>
      <c r="R53" s="251">
        <f t="shared" ca="1" si="1"/>
        <v>0</v>
      </c>
    </row>
    <row r="54" spans="1:18" s="96" customFormat="1" ht="15" customHeight="1">
      <c r="A54" s="193" t="s">
        <v>4268</v>
      </c>
      <c r="B54" s="193" t="s">
        <v>5198</v>
      </c>
      <c r="C54" s="250">
        <v>4</v>
      </c>
      <c r="D54" s="250"/>
      <c r="E54" s="250">
        <v>2999</v>
      </c>
      <c r="F54" s="250">
        <v>1811</v>
      </c>
      <c r="G54" s="250">
        <v>1646</v>
      </c>
      <c r="H54" s="250">
        <v>1497</v>
      </c>
      <c r="I54" s="250">
        <v>1301</v>
      </c>
      <c r="J54" s="250">
        <v>1015</v>
      </c>
      <c r="K54" s="250">
        <v>20</v>
      </c>
      <c r="L54" s="250" t="s">
        <v>4299</v>
      </c>
      <c r="M54" s="250">
        <v>0.89499999999999991</v>
      </c>
      <c r="N54" s="250" t="s">
        <v>4300</v>
      </c>
      <c r="O54" s="250">
        <v>18.399999999999999</v>
      </c>
      <c r="P54" s="250" t="s">
        <v>84</v>
      </c>
      <c r="Q54" s="250">
        <f t="shared" ca="1" si="0"/>
        <v>0</v>
      </c>
      <c r="R54" s="250">
        <f t="shared" ca="1" si="1"/>
        <v>0</v>
      </c>
    </row>
    <row r="55" spans="1:18" s="96" customFormat="1" ht="15" customHeight="1">
      <c r="A55" s="223" t="s">
        <v>4269</v>
      </c>
      <c r="B55" s="223" t="s">
        <v>5199</v>
      </c>
      <c r="C55" s="252">
        <v>4</v>
      </c>
      <c r="D55" s="252"/>
      <c r="E55" s="252">
        <v>2821</v>
      </c>
      <c r="F55" s="252">
        <v>1704</v>
      </c>
      <c r="G55" s="252">
        <v>1549</v>
      </c>
      <c r="H55" s="252">
        <v>1408</v>
      </c>
      <c r="I55" s="252">
        <v>1224</v>
      </c>
      <c r="J55" s="252">
        <v>0</v>
      </c>
      <c r="K55" s="252">
        <v>20</v>
      </c>
      <c r="L55" s="252" t="s">
        <v>4299</v>
      </c>
      <c r="M55" s="252">
        <v>0.9</v>
      </c>
      <c r="N55" s="252" t="s">
        <v>4300</v>
      </c>
      <c r="O55" s="252">
        <v>18.5</v>
      </c>
      <c r="P55" s="252" t="s">
        <v>84</v>
      </c>
      <c r="Q55" s="252">
        <f t="shared" ca="1" si="0"/>
        <v>0</v>
      </c>
      <c r="R55" s="252">
        <f t="shared" ca="1" si="1"/>
        <v>0</v>
      </c>
    </row>
    <row r="56" spans="1:18" s="96" customFormat="1" ht="15" customHeight="1">
      <c r="A56" s="205" t="s">
        <v>4270</v>
      </c>
      <c r="B56" s="205" t="s">
        <v>5200</v>
      </c>
      <c r="C56" s="251">
        <v>4</v>
      </c>
      <c r="D56" s="251"/>
      <c r="E56" s="251">
        <v>2821</v>
      </c>
      <c r="F56" s="251">
        <v>1704</v>
      </c>
      <c r="G56" s="251">
        <v>1549</v>
      </c>
      <c r="H56" s="251">
        <v>1408</v>
      </c>
      <c r="I56" s="251">
        <v>1224</v>
      </c>
      <c r="J56" s="251">
        <v>1128</v>
      </c>
      <c r="K56" s="251">
        <v>20</v>
      </c>
      <c r="L56" s="251" t="s">
        <v>4299</v>
      </c>
      <c r="M56" s="251">
        <v>0.9</v>
      </c>
      <c r="N56" s="251" t="s">
        <v>4300</v>
      </c>
      <c r="O56" s="251">
        <v>18.5</v>
      </c>
      <c r="P56" s="251" t="s">
        <v>84</v>
      </c>
      <c r="Q56" s="251">
        <f t="shared" ca="1" si="0"/>
        <v>0</v>
      </c>
      <c r="R56" s="251">
        <f t="shared" ca="1" si="1"/>
        <v>0</v>
      </c>
    </row>
    <row r="57" spans="1:18" s="96" customFormat="1" ht="15" customHeight="1">
      <c r="A57" s="205" t="s">
        <v>4271</v>
      </c>
      <c r="B57" s="205" t="s">
        <v>5201</v>
      </c>
      <c r="C57" s="251">
        <v>4</v>
      </c>
      <c r="D57" s="251"/>
      <c r="E57" s="251">
        <v>2821</v>
      </c>
      <c r="F57" s="251">
        <v>1704</v>
      </c>
      <c r="G57" s="251">
        <v>1549</v>
      </c>
      <c r="H57" s="251">
        <v>1408</v>
      </c>
      <c r="I57" s="251">
        <v>1224</v>
      </c>
      <c r="J57" s="251">
        <v>0</v>
      </c>
      <c r="K57" s="251">
        <v>20</v>
      </c>
      <c r="L57" s="251" t="s">
        <v>4299</v>
      </c>
      <c r="M57" s="251">
        <v>0.9</v>
      </c>
      <c r="N57" s="251" t="s">
        <v>4300</v>
      </c>
      <c r="O57" s="251">
        <v>18.5</v>
      </c>
      <c r="P57" s="251" t="s">
        <v>84</v>
      </c>
      <c r="Q57" s="251">
        <f t="shared" ca="1" si="0"/>
        <v>0</v>
      </c>
      <c r="R57" s="251">
        <f t="shared" ca="1" si="1"/>
        <v>0</v>
      </c>
    </row>
    <row r="58" spans="1:18" s="96" customFormat="1" ht="15" customHeight="1">
      <c r="A58" s="205" t="s">
        <v>4272</v>
      </c>
      <c r="B58" s="205" t="s">
        <v>5202</v>
      </c>
      <c r="C58" s="251">
        <v>4</v>
      </c>
      <c r="D58" s="251"/>
      <c r="E58" s="251">
        <v>2821</v>
      </c>
      <c r="F58" s="251">
        <v>1704</v>
      </c>
      <c r="G58" s="251">
        <v>1549</v>
      </c>
      <c r="H58" s="251">
        <v>1408</v>
      </c>
      <c r="I58" s="251">
        <v>1224</v>
      </c>
      <c r="J58" s="251">
        <v>0</v>
      </c>
      <c r="K58" s="251">
        <v>20</v>
      </c>
      <c r="L58" s="251" t="s">
        <v>4299</v>
      </c>
      <c r="M58" s="251">
        <v>0.9</v>
      </c>
      <c r="N58" s="251" t="s">
        <v>4300</v>
      </c>
      <c r="O58" s="251">
        <v>18.5</v>
      </c>
      <c r="P58" s="251" t="s">
        <v>84</v>
      </c>
      <c r="Q58" s="251">
        <f t="shared" ca="1" si="0"/>
        <v>0</v>
      </c>
      <c r="R58" s="251">
        <f t="shared" ca="1" si="1"/>
        <v>0</v>
      </c>
    </row>
    <row r="59" spans="1:18" s="96" customFormat="1" ht="15" customHeight="1">
      <c r="A59" s="205" t="s">
        <v>4273</v>
      </c>
      <c r="B59" s="205" t="s">
        <v>5203</v>
      </c>
      <c r="C59" s="251">
        <v>4</v>
      </c>
      <c r="D59" s="251"/>
      <c r="E59" s="251">
        <v>2821</v>
      </c>
      <c r="F59" s="251">
        <v>1704</v>
      </c>
      <c r="G59" s="251">
        <v>1549</v>
      </c>
      <c r="H59" s="251">
        <v>1408</v>
      </c>
      <c r="I59" s="251">
        <v>1224</v>
      </c>
      <c r="J59" s="251">
        <v>0</v>
      </c>
      <c r="K59" s="251">
        <v>20</v>
      </c>
      <c r="L59" s="251" t="s">
        <v>4299</v>
      </c>
      <c r="M59" s="251">
        <v>0.9</v>
      </c>
      <c r="N59" s="251" t="s">
        <v>4300</v>
      </c>
      <c r="O59" s="251">
        <v>18.5</v>
      </c>
      <c r="P59" s="251" t="s">
        <v>84</v>
      </c>
      <c r="Q59" s="251">
        <f t="shared" ca="1" si="0"/>
        <v>0</v>
      </c>
      <c r="R59" s="251">
        <f t="shared" ca="1" si="1"/>
        <v>0</v>
      </c>
    </row>
    <row r="60" spans="1:18" s="96" customFormat="1" ht="15" customHeight="1">
      <c r="A60" s="205" t="s">
        <v>4274</v>
      </c>
      <c r="B60" s="205" t="s">
        <v>5204</v>
      </c>
      <c r="C60" s="251">
        <v>4</v>
      </c>
      <c r="D60" s="251"/>
      <c r="E60" s="251">
        <v>2821</v>
      </c>
      <c r="F60" s="251">
        <v>1704</v>
      </c>
      <c r="G60" s="251">
        <v>1549</v>
      </c>
      <c r="H60" s="251">
        <v>1408</v>
      </c>
      <c r="I60" s="251">
        <v>1224</v>
      </c>
      <c r="J60" s="251">
        <v>0</v>
      </c>
      <c r="K60" s="251">
        <v>20</v>
      </c>
      <c r="L60" s="251" t="s">
        <v>4299</v>
      </c>
      <c r="M60" s="251">
        <v>0.9</v>
      </c>
      <c r="N60" s="251" t="s">
        <v>4300</v>
      </c>
      <c r="O60" s="251">
        <v>18.5</v>
      </c>
      <c r="P60" s="251" t="s">
        <v>84</v>
      </c>
      <c r="Q60" s="251">
        <f t="shared" ca="1" si="0"/>
        <v>0</v>
      </c>
      <c r="R60" s="251">
        <f t="shared" ca="1" si="1"/>
        <v>0</v>
      </c>
    </row>
    <row r="61" spans="1:18" s="96" customFormat="1" ht="15" customHeight="1">
      <c r="A61" s="193" t="s">
        <v>4854</v>
      </c>
      <c r="B61" s="193" t="s">
        <v>5205</v>
      </c>
      <c r="C61" s="250">
        <v>4</v>
      </c>
      <c r="D61" s="250"/>
      <c r="E61" s="250">
        <v>2821</v>
      </c>
      <c r="F61" s="250">
        <v>1704</v>
      </c>
      <c r="G61" s="250">
        <v>1549</v>
      </c>
      <c r="H61" s="250">
        <v>1408</v>
      </c>
      <c r="I61" s="250">
        <v>1224</v>
      </c>
      <c r="J61" s="250">
        <v>0</v>
      </c>
      <c r="K61" s="250">
        <v>20</v>
      </c>
      <c r="L61" s="250" t="s">
        <v>4299</v>
      </c>
      <c r="M61" s="250">
        <v>0.9</v>
      </c>
      <c r="N61" s="250" t="s">
        <v>4300</v>
      </c>
      <c r="O61" s="250">
        <v>18.5</v>
      </c>
      <c r="P61" s="250" t="s">
        <v>84</v>
      </c>
      <c r="Q61" s="250">
        <f t="shared" ca="1" si="0"/>
        <v>0</v>
      </c>
      <c r="R61" s="250">
        <f t="shared" ca="1" si="1"/>
        <v>0</v>
      </c>
    </row>
    <row r="62" spans="1:18" s="96" customFormat="1" ht="15" customHeight="1">
      <c r="A62" s="223" t="s">
        <v>4275</v>
      </c>
      <c r="B62" s="223" t="s">
        <v>5206</v>
      </c>
      <c r="C62" s="252">
        <v>4</v>
      </c>
      <c r="D62" s="252"/>
      <c r="E62" s="252">
        <v>2832</v>
      </c>
      <c r="F62" s="252">
        <v>1710</v>
      </c>
      <c r="G62" s="252">
        <v>1554</v>
      </c>
      <c r="H62" s="252">
        <v>1413</v>
      </c>
      <c r="I62" s="252">
        <v>1229</v>
      </c>
      <c r="J62" s="252">
        <v>0</v>
      </c>
      <c r="K62" s="252">
        <v>20</v>
      </c>
      <c r="L62" s="252" t="s">
        <v>4299</v>
      </c>
      <c r="M62" s="252">
        <v>0.82499999999999996</v>
      </c>
      <c r="N62" s="252" t="s">
        <v>4300</v>
      </c>
      <c r="O62" s="252">
        <v>17</v>
      </c>
      <c r="P62" s="252" t="s">
        <v>84</v>
      </c>
      <c r="Q62" s="252">
        <f t="shared" ca="1" si="0"/>
        <v>0</v>
      </c>
      <c r="R62" s="252">
        <f t="shared" ca="1" si="1"/>
        <v>0</v>
      </c>
    </row>
    <row r="63" spans="1:18" s="96" customFormat="1" ht="15" customHeight="1">
      <c r="A63" s="205" t="s">
        <v>4276</v>
      </c>
      <c r="B63" s="205" t="s">
        <v>5207</v>
      </c>
      <c r="C63" s="251">
        <v>4</v>
      </c>
      <c r="D63" s="251"/>
      <c r="E63" s="251">
        <v>2832</v>
      </c>
      <c r="F63" s="251">
        <v>1710</v>
      </c>
      <c r="G63" s="251">
        <v>1554</v>
      </c>
      <c r="H63" s="251">
        <v>1413</v>
      </c>
      <c r="I63" s="251">
        <v>1229</v>
      </c>
      <c r="J63" s="251">
        <v>1128</v>
      </c>
      <c r="K63" s="251">
        <v>20</v>
      </c>
      <c r="L63" s="251" t="s">
        <v>4299</v>
      </c>
      <c r="M63" s="251">
        <v>0.82499999999999996</v>
      </c>
      <c r="N63" s="251" t="s">
        <v>4300</v>
      </c>
      <c r="O63" s="251">
        <v>17</v>
      </c>
      <c r="P63" s="251" t="s">
        <v>84</v>
      </c>
      <c r="Q63" s="251">
        <f t="shared" ca="1" si="0"/>
        <v>0</v>
      </c>
      <c r="R63" s="251">
        <f t="shared" ca="1" si="1"/>
        <v>0</v>
      </c>
    </row>
    <row r="64" spans="1:18" s="96" customFormat="1" ht="15" customHeight="1">
      <c r="A64" s="205" t="s">
        <v>4277</v>
      </c>
      <c r="B64" s="205" t="s">
        <v>5208</v>
      </c>
      <c r="C64" s="251">
        <v>4</v>
      </c>
      <c r="D64" s="251"/>
      <c r="E64" s="251">
        <v>2832</v>
      </c>
      <c r="F64" s="251">
        <v>1710</v>
      </c>
      <c r="G64" s="251">
        <v>1554</v>
      </c>
      <c r="H64" s="251">
        <v>1413</v>
      </c>
      <c r="I64" s="251">
        <v>1229</v>
      </c>
      <c r="J64" s="251">
        <v>0</v>
      </c>
      <c r="K64" s="251">
        <v>20</v>
      </c>
      <c r="L64" s="251" t="s">
        <v>4299</v>
      </c>
      <c r="M64" s="251">
        <v>0.82499999999999996</v>
      </c>
      <c r="N64" s="251" t="s">
        <v>4300</v>
      </c>
      <c r="O64" s="251">
        <v>17</v>
      </c>
      <c r="P64" s="251" t="s">
        <v>84</v>
      </c>
      <c r="Q64" s="251">
        <f t="shared" ca="1" si="0"/>
        <v>0</v>
      </c>
      <c r="R64" s="251">
        <f t="shared" ca="1" si="1"/>
        <v>0</v>
      </c>
    </row>
    <row r="65" spans="1:18" s="96" customFormat="1" ht="15" customHeight="1">
      <c r="A65" s="205" t="s">
        <v>4278</v>
      </c>
      <c r="B65" s="205" t="s">
        <v>5209</v>
      </c>
      <c r="C65" s="251">
        <v>4</v>
      </c>
      <c r="D65" s="251"/>
      <c r="E65" s="251">
        <v>2832</v>
      </c>
      <c r="F65" s="251">
        <v>1710</v>
      </c>
      <c r="G65" s="251">
        <v>1554</v>
      </c>
      <c r="H65" s="251">
        <v>1413</v>
      </c>
      <c r="I65" s="251">
        <v>1229</v>
      </c>
      <c r="J65" s="251">
        <v>0</v>
      </c>
      <c r="K65" s="251">
        <v>20</v>
      </c>
      <c r="L65" s="251" t="s">
        <v>4299</v>
      </c>
      <c r="M65" s="251">
        <v>0.82499999999999996</v>
      </c>
      <c r="N65" s="251" t="s">
        <v>4300</v>
      </c>
      <c r="O65" s="251">
        <v>17</v>
      </c>
      <c r="P65" s="251" t="s">
        <v>84</v>
      </c>
      <c r="Q65" s="251">
        <f t="shared" ca="1" si="0"/>
        <v>0</v>
      </c>
      <c r="R65" s="251">
        <f t="shared" ca="1" si="1"/>
        <v>0</v>
      </c>
    </row>
    <row r="66" spans="1:18" s="96" customFormat="1" ht="15" customHeight="1">
      <c r="A66" s="205" t="s">
        <v>4279</v>
      </c>
      <c r="B66" s="205" t="s">
        <v>5210</v>
      </c>
      <c r="C66" s="251">
        <v>4</v>
      </c>
      <c r="D66" s="251"/>
      <c r="E66" s="251">
        <v>2832</v>
      </c>
      <c r="F66" s="251">
        <v>1710</v>
      </c>
      <c r="G66" s="251">
        <v>1554</v>
      </c>
      <c r="H66" s="251">
        <v>1413</v>
      </c>
      <c r="I66" s="251">
        <v>1229</v>
      </c>
      <c r="J66" s="251">
        <v>1128</v>
      </c>
      <c r="K66" s="251">
        <v>20</v>
      </c>
      <c r="L66" s="251" t="s">
        <v>4299</v>
      </c>
      <c r="M66" s="251">
        <v>0.82499999999999996</v>
      </c>
      <c r="N66" s="251" t="s">
        <v>4300</v>
      </c>
      <c r="O66" s="251">
        <v>17</v>
      </c>
      <c r="P66" s="251" t="s">
        <v>84</v>
      </c>
      <c r="Q66" s="251">
        <f t="shared" ca="1" si="0"/>
        <v>0</v>
      </c>
      <c r="R66" s="251">
        <f t="shared" ca="1" si="1"/>
        <v>0</v>
      </c>
    </row>
    <row r="67" spans="1:18" s="96" customFormat="1" ht="15" customHeight="1">
      <c r="A67" s="205" t="s">
        <v>4280</v>
      </c>
      <c r="B67" s="205" t="s">
        <v>5211</v>
      </c>
      <c r="C67" s="251">
        <v>4</v>
      </c>
      <c r="D67" s="251"/>
      <c r="E67" s="251">
        <v>2832</v>
      </c>
      <c r="F67" s="251">
        <v>1710</v>
      </c>
      <c r="G67" s="251">
        <v>1554</v>
      </c>
      <c r="H67" s="251">
        <v>1413</v>
      </c>
      <c r="I67" s="251">
        <v>1229</v>
      </c>
      <c r="J67" s="251">
        <v>0</v>
      </c>
      <c r="K67" s="251">
        <v>20</v>
      </c>
      <c r="L67" s="251" t="s">
        <v>4299</v>
      </c>
      <c r="M67" s="251">
        <v>0.82499999999999996</v>
      </c>
      <c r="N67" s="251" t="s">
        <v>4300</v>
      </c>
      <c r="O67" s="251">
        <v>17</v>
      </c>
      <c r="P67" s="251" t="s">
        <v>84</v>
      </c>
      <c r="Q67" s="251">
        <f t="shared" ca="1" si="0"/>
        <v>0</v>
      </c>
      <c r="R67" s="251">
        <f t="shared" ca="1" si="1"/>
        <v>0</v>
      </c>
    </row>
    <row r="68" spans="1:18" s="96" customFormat="1" ht="15" customHeight="1">
      <c r="A68" s="193" t="s">
        <v>4712</v>
      </c>
      <c r="B68" s="193" t="s">
        <v>5212</v>
      </c>
      <c r="C68" s="250">
        <v>4</v>
      </c>
      <c r="D68" s="250"/>
      <c r="E68" s="250">
        <v>2832</v>
      </c>
      <c r="F68" s="250">
        <v>1710</v>
      </c>
      <c r="G68" s="250">
        <v>1554</v>
      </c>
      <c r="H68" s="250">
        <v>1413</v>
      </c>
      <c r="I68" s="250">
        <v>1229</v>
      </c>
      <c r="J68" s="250">
        <v>0</v>
      </c>
      <c r="K68" s="250">
        <v>20</v>
      </c>
      <c r="L68" s="250" t="s">
        <v>4299</v>
      </c>
      <c r="M68" s="250">
        <v>0.82499999999999996</v>
      </c>
      <c r="N68" s="250" t="s">
        <v>4300</v>
      </c>
      <c r="O68" s="250">
        <v>17</v>
      </c>
      <c r="P68" s="250" t="s">
        <v>84</v>
      </c>
      <c r="Q68" s="250">
        <f t="shared" ca="1" si="0"/>
        <v>0</v>
      </c>
      <c r="R68" s="250">
        <f t="shared" ca="1" si="1"/>
        <v>0</v>
      </c>
    </row>
    <row r="69" spans="1:18" s="96" customFormat="1" ht="15" customHeight="1">
      <c r="A69" s="223" t="s">
        <v>4281</v>
      </c>
      <c r="B69" s="223" t="s">
        <v>5213</v>
      </c>
      <c r="C69" s="252">
        <v>4</v>
      </c>
      <c r="D69" s="252"/>
      <c r="E69" s="252">
        <v>2961</v>
      </c>
      <c r="F69" s="252">
        <v>1788</v>
      </c>
      <c r="G69" s="252">
        <v>1626</v>
      </c>
      <c r="H69" s="252">
        <v>1478</v>
      </c>
      <c r="I69" s="252">
        <v>1285</v>
      </c>
      <c r="J69" s="252">
        <v>0</v>
      </c>
      <c r="K69" s="252">
        <v>20</v>
      </c>
      <c r="L69" s="252" t="s">
        <v>4299</v>
      </c>
      <c r="M69" s="252">
        <v>0.88500000000000001</v>
      </c>
      <c r="N69" s="252" t="s">
        <v>4300</v>
      </c>
      <c r="O69" s="252">
        <v>18.2</v>
      </c>
      <c r="P69" s="252" t="s">
        <v>84</v>
      </c>
      <c r="Q69" s="252">
        <f t="shared" ca="1" si="0"/>
        <v>0</v>
      </c>
      <c r="R69" s="252">
        <f t="shared" ca="1" si="1"/>
        <v>0</v>
      </c>
    </row>
    <row r="70" spans="1:18" s="96" customFormat="1" ht="15" customHeight="1">
      <c r="A70" s="205" t="s">
        <v>4282</v>
      </c>
      <c r="B70" s="205" t="s">
        <v>5214</v>
      </c>
      <c r="C70" s="251">
        <v>4</v>
      </c>
      <c r="D70" s="251"/>
      <c r="E70" s="251">
        <v>2961</v>
      </c>
      <c r="F70" s="251">
        <v>1788</v>
      </c>
      <c r="G70" s="251">
        <v>1626</v>
      </c>
      <c r="H70" s="251">
        <v>1478</v>
      </c>
      <c r="I70" s="251">
        <v>1285</v>
      </c>
      <c r="J70" s="251">
        <v>1128</v>
      </c>
      <c r="K70" s="251">
        <v>20</v>
      </c>
      <c r="L70" s="251" t="s">
        <v>4299</v>
      </c>
      <c r="M70" s="251">
        <v>0.88500000000000001</v>
      </c>
      <c r="N70" s="251" t="s">
        <v>4300</v>
      </c>
      <c r="O70" s="251">
        <v>18.2</v>
      </c>
      <c r="P70" s="251" t="s">
        <v>84</v>
      </c>
      <c r="Q70" s="251">
        <f t="shared" ca="1" si="0"/>
        <v>0</v>
      </c>
      <c r="R70" s="251">
        <f t="shared" ca="1" si="1"/>
        <v>0</v>
      </c>
    </row>
    <row r="71" spans="1:18" s="96" customFormat="1" ht="15" customHeight="1">
      <c r="A71" s="205" t="s">
        <v>4283</v>
      </c>
      <c r="B71" s="205" t="s">
        <v>5215</v>
      </c>
      <c r="C71" s="251">
        <v>4</v>
      </c>
      <c r="D71" s="251"/>
      <c r="E71" s="251">
        <v>2961</v>
      </c>
      <c r="F71" s="251">
        <v>1788</v>
      </c>
      <c r="G71" s="251">
        <v>1626</v>
      </c>
      <c r="H71" s="251">
        <v>1478</v>
      </c>
      <c r="I71" s="251">
        <v>1285</v>
      </c>
      <c r="J71" s="251">
        <v>0</v>
      </c>
      <c r="K71" s="251">
        <v>20</v>
      </c>
      <c r="L71" s="251" t="s">
        <v>4299</v>
      </c>
      <c r="M71" s="251">
        <v>0.88500000000000001</v>
      </c>
      <c r="N71" s="251" t="s">
        <v>4300</v>
      </c>
      <c r="O71" s="251">
        <v>18.2</v>
      </c>
      <c r="P71" s="251" t="s">
        <v>84</v>
      </c>
      <c r="Q71" s="251">
        <f t="shared" ca="1" si="0"/>
        <v>0</v>
      </c>
      <c r="R71" s="251">
        <f t="shared" ca="1" si="1"/>
        <v>0</v>
      </c>
    </row>
    <row r="72" spans="1:18" s="96" customFormat="1" ht="15" customHeight="1">
      <c r="A72" s="205" t="s">
        <v>4284</v>
      </c>
      <c r="B72" s="205" t="s">
        <v>5216</v>
      </c>
      <c r="C72" s="251">
        <v>4</v>
      </c>
      <c r="D72" s="251"/>
      <c r="E72" s="251">
        <v>2961</v>
      </c>
      <c r="F72" s="251">
        <v>1788</v>
      </c>
      <c r="G72" s="251">
        <v>1626</v>
      </c>
      <c r="H72" s="251">
        <v>1478</v>
      </c>
      <c r="I72" s="251">
        <v>1285</v>
      </c>
      <c r="J72" s="251">
        <v>0</v>
      </c>
      <c r="K72" s="251">
        <v>20</v>
      </c>
      <c r="L72" s="251" t="s">
        <v>4299</v>
      </c>
      <c r="M72" s="251">
        <v>0.88500000000000001</v>
      </c>
      <c r="N72" s="251" t="s">
        <v>4300</v>
      </c>
      <c r="O72" s="251">
        <v>18.2</v>
      </c>
      <c r="P72" s="251" t="s">
        <v>84</v>
      </c>
      <c r="Q72" s="251">
        <f t="shared" ref="Q72:Q135" ca="1" si="2">VLOOKUP(A72,INDIRECT("'"&amp;P72&amp;"'!A:l",TRUE),12,0)</f>
        <v>0</v>
      </c>
      <c r="R72" s="251">
        <f t="shared" ref="R72:R135" ca="1" si="3">IFERROR(IF(J72&lt;&gt;$J$5,J72*Q72,IF($I$5=$F$6,F72*Q72,IF($I$5=$G$6,G72*Q72,IF($I$5=$H$6,H72*Q72,IF($I$5=$I$6,I72*Q72,""))))),"")</f>
        <v>0</v>
      </c>
    </row>
    <row r="73" spans="1:18" s="96" customFormat="1" ht="15" customHeight="1">
      <c r="A73" s="205" t="s">
        <v>4285</v>
      </c>
      <c r="B73" s="205" t="s">
        <v>5217</v>
      </c>
      <c r="C73" s="251">
        <v>4</v>
      </c>
      <c r="D73" s="251"/>
      <c r="E73" s="251">
        <v>2961</v>
      </c>
      <c r="F73" s="251">
        <v>1788</v>
      </c>
      <c r="G73" s="251">
        <v>1626</v>
      </c>
      <c r="H73" s="251">
        <v>1478</v>
      </c>
      <c r="I73" s="251">
        <v>1285</v>
      </c>
      <c r="J73" s="251">
        <v>0</v>
      </c>
      <c r="K73" s="251">
        <v>20</v>
      </c>
      <c r="L73" s="251" t="s">
        <v>4299</v>
      </c>
      <c r="M73" s="251">
        <v>0.88500000000000001</v>
      </c>
      <c r="N73" s="251" t="s">
        <v>4300</v>
      </c>
      <c r="O73" s="251">
        <v>18.2</v>
      </c>
      <c r="P73" s="251" t="s">
        <v>84</v>
      </c>
      <c r="Q73" s="251">
        <f t="shared" ca="1" si="2"/>
        <v>0</v>
      </c>
      <c r="R73" s="251">
        <f t="shared" ca="1" si="3"/>
        <v>0</v>
      </c>
    </row>
    <row r="74" spans="1:18" s="96" customFormat="1" ht="15" customHeight="1">
      <c r="A74" s="205" t="s">
        <v>4286</v>
      </c>
      <c r="B74" s="205" t="s">
        <v>5218</v>
      </c>
      <c r="C74" s="251">
        <v>4</v>
      </c>
      <c r="D74" s="251"/>
      <c r="E74" s="251">
        <v>2961</v>
      </c>
      <c r="F74" s="251">
        <v>1788</v>
      </c>
      <c r="G74" s="251">
        <v>1626</v>
      </c>
      <c r="H74" s="251">
        <v>1478</v>
      </c>
      <c r="I74" s="251">
        <v>1285</v>
      </c>
      <c r="J74" s="251">
        <v>0</v>
      </c>
      <c r="K74" s="251">
        <v>20</v>
      </c>
      <c r="L74" s="251" t="s">
        <v>4299</v>
      </c>
      <c r="M74" s="251">
        <v>0.88500000000000001</v>
      </c>
      <c r="N74" s="251" t="s">
        <v>4300</v>
      </c>
      <c r="O74" s="251">
        <v>18.2</v>
      </c>
      <c r="P74" s="251" t="s">
        <v>84</v>
      </c>
      <c r="Q74" s="251">
        <f t="shared" ca="1" si="2"/>
        <v>0</v>
      </c>
      <c r="R74" s="251">
        <f t="shared" ca="1" si="3"/>
        <v>0</v>
      </c>
    </row>
    <row r="75" spans="1:18" s="96" customFormat="1" ht="15" customHeight="1">
      <c r="A75" s="193" t="s">
        <v>4855</v>
      </c>
      <c r="B75" s="193" t="s">
        <v>5219</v>
      </c>
      <c r="C75" s="250">
        <v>4</v>
      </c>
      <c r="D75" s="250"/>
      <c r="E75" s="250">
        <v>2961</v>
      </c>
      <c r="F75" s="250">
        <v>1788</v>
      </c>
      <c r="G75" s="250">
        <v>1626</v>
      </c>
      <c r="H75" s="250">
        <v>1478</v>
      </c>
      <c r="I75" s="250">
        <v>1285</v>
      </c>
      <c r="J75" s="250">
        <v>0</v>
      </c>
      <c r="K75" s="250">
        <v>20</v>
      </c>
      <c r="L75" s="250" t="s">
        <v>4299</v>
      </c>
      <c r="M75" s="250">
        <v>0.88500000000000001</v>
      </c>
      <c r="N75" s="250" t="s">
        <v>4300</v>
      </c>
      <c r="O75" s="250">
        <v>18.2</v>
      </c>
      <c r="P75" s="250" t="s">
        <v>84</v>
      </c>
      <c r="Q75" s="250">
        <f t="shared" ca="1" si="2"/>
        <v>0</v>
      </c>
      <c r="R75" s="250">
        <f t="shared" ca="1" si="3"/>
        <v>0</v>
      </c>
    </row>
    <row r="76" spans="1:18" s="96" customFormat="1" ht="15" customHeight="1">
      <c r="A76" s="223" t="s">
        <v>4287</v>
      </c>
      <c r="B76" s="223" t="s">
        <v>5220</v>
      </c>
      <c r="C76" s="252">
        <v>4</v>
      </c>
      <c r="D76" s="252"/>
      <c r="E76" s="252">
        <v>2958</v>
      </c>
      <c r="F76" s="252">
        <v>1786</v>
      </c>
      <c r="G76" s="252">
        <v>1624</v>
      </c>
      <c r="H76" s="252">
        <v>1476</v>
      </c>
      <c r="I76" s="252">
        <v>1284</v>
      </c>
      <c r="J76" s="252">
        <v>0</v>
      </c>
      <c r="K76" s="252">
        <v>20</v>
      </c>
      <c r="L76" s="252" t="s">
        <v>4299</v>
      </c>
      <c r="M76" s="252">
        <v>0.88000000000000012</v>
      </c>
      <c r="N76" s="252" t="s">
        <v>4300</v>
      </c>
      <c r="O76" s="252">
        <v>18.100000000000001</v>
      </c>
      <c r="P76" s="252" t="s">
        <v>84</v>
      </c>
      <c r="Q76" s="252">
        <f t="shared" ca="1" si="2"/>
        <v>0</v>
      </c>
      <c r="R76" s="252">
        <f t="shared" ca="1" si="3"/>
        <v>0</v>
      </c>
    </row>
    <row r="77" spans="1:18" s="96" customFormat="1" ht="15" customHeight="1">
      <c r="A77" s="205" t="s">
        <v>4288</v>
      </c>
      <c r="B77" s="205" t="s">
        <v>5221</v>
      </c>
      <c r="C77" s="251">
        <v>4</v>
      </c>
      <c r="D77" s="251"/>
      <c r="E77" s="251">
        <v>2958</v>
      </c>
      <c r="F77" s="251">
        <v>1786</v>
      </c>
      <c r="G77" s="251">
        <v>1624</v>
      </c>
      <c r="H77" s="251">
        <v>1476</v>
      </c>
      <c r="I77" s="251">
        <v>1284</v>
      </c>
      <c r="J77" s="251">
        <v>0</v>
      </c>
      <c r="K77" s="251">
        <v>20</v>
      </c>
      <c r="L77" s="251" t="s">
        <v>4299</v>
      </c>
      <c r="M77" s="251">
        <v>0.88000000000000012</v>
      </c>
      <c r="N77" s="251" t="s">
        <v>4300</v>
      </c>
      <c r="O77" s="251">
        <v>18.100000000000001</v>
      </c>
      <c r="P77" s="251" t="s">
        <v>84</v>
      </c>
      <c r="Q77" s="251">
        <f t="shared" ca="1" si="2"/>
        <v>0</v>
      </c>
      <c r="R77" s="251">
        <f t="shared" ca="1" si="3"/>
        <v>0</v>
      </c>
    </row>
    <row r="78" spans="1:18" s="96" customFormat="1" ht="15" customHeight="1">
      <c r="A78" s="205" t="s">
        <v>4289</v>
      </c>
      <c r="B78" s="205" t="s">
        <v>5222</v>
      </c>
      <c r="C78" s="251">
        <v>4</v>
      </c>
      <c r="D78" s="251"/>
      <c r="E78" s="251">
        <v>2958</v>
      </c>
      <c r="F78" s="251">
        <v>1786</v>
      </c>
      <c r="G78" s="251">
        <v>1624</v>
      </c>
      <c r="H78" s="251">
        <v>1476</v>
      </c>
      <c r="I78" s="251">
        <v>1284</v>
      </c>
      <c r="J78" s="251">
        <v>0</v>
      </c>
      <c r="K78" s="251">
        <v>20</v>
      </c>
      <c r="L78" s="251" t="s">
        <v>4299</v>
      </c>
      <c r="M78" s="251">
        <v>0.88000000000000012</v>
      </c>
      <c r="N78" s="251" t="s">
        <v>4300</v>
      </c>
      <c r="O78" s="251">
        <v>18.100000000000001</v>
      </c>
      <c r="P78" s="251" t="s">
        <v>84</v>
      </c>
      <c r="Q78" s="251">
        <f t="shared" ca="1" si="2"/>
        <v>0</v>
      </c>
      <c r="R78" s="251">
        <f t="shared" ca="1" si="3"/>
        <v>0</v>
      </c>
    </row>
    <row r="79" spans="1:18" s="96" customFormat="1" ht="15" customHeight="1">
      <c r="A79" s="205" t="s">
        <v>4290</v>
      </c>
      <c r="B79" s="205" t="s">
        <v>5223</v>
      </c>
      <c r="C79" s="251">
        <v>4</v>
      </c>
      <c r="D79" s="251"/>
      <c r="E79" s="251">
        <v>2958</v>
      </c>
      <c r="F79" s="251">
        <v>1786</v>
      </c>
      <c r="G79" s="251">
        <v>1624</v>
      </c>
      <c r="H79" s="251">
        <v>1476</v>
      </c>
      <c r="I79" s="251">
        <v>1284</v>
      </c>
      <c r="J79" s="251">
        <v>0</v>
      </c>
      <c r="K79" s="251">
        <v>20</v>
      </c>
      <c r="L79" s="251" t="s">
        <v>4299</v>
      </c>
      <c r="M79" s="251">
        <v>0.88000000000000012</v>
      </c>
      <c r="N79" s="251" t="s">
        <v>4300</v>
      </c>
      <c r="O79" s="251">
        <v>18.100000000000001</v>
      </c>
      <c r="P79" s="251" t="s">
        <v>84</v>
      </c>
      <c r="Q79" s="251">
        <f t="shared" ca="1" si="2"/>
        <v>0</v>
      </c>
      <c r="R79" s="251">
        <f t="shared" ca="1" si="3"/>
        <v>0</v>
      </c>
    </row>
    <row r="80" spans="1:18" s="96" customFormat="1" ht="15" customHeight="1">
      <c r="A80" s="205" t="s">
        <v>4291</v>
      </c>
      <c r="B80" s="205" t="s">
        <v>5224</v>
      </c>
      <c r="C80" s="251">
        <v>4</v>
      </c>
      <c r="D80" s="251"/>
      <c r="E80" s="251">
        <v>2958</v>
      </c>
      <c r="F80" s="251">
        <v>1786</v>
      </c>
      <c r="G80" s="251">
        <v>1624</v>
      </c>
      <c r="H80" s="251">
        <v>1476</v>
      </c>
      <c r="I80" s="251">
        <v>1284</v>
      </c>
      <c r="J80" s="251">
        <v>0</v>
      </c>
      <c r="K80" s="251">
        <v>20</v>
      </c>
      <c r="L80" s="251" t="s">
        <v>4299</v>
      </c>
      <c r="M80" s="251">
        <v>0.88000000000000012</v>
      </c>
      <c r="N80" s="251" t="s">
        <v>4300</v>
      </c>
      <c r="O80" s="251">
        <v>18.100000000000001</v>
      </c>
      <c r="P80" s="251" t="s">
        <v>84</v>
      </c>
      <c r="Q80" s="251">
        <f t="shared" ca="1" si="2"/>
        <v>0</v>
      </c>
      <c r="R80" s="251">
        <f t="shared" ca="1" si="3"/>
        <v>0</v>
      </c>
    </row>
    <row r="81" spans="1:18" s="96" customFormat="1" ht="15" customHeight="1">
      <c r="A81" s="193" t="s">
        <v>4292</v>
      </c>
      <c r="B81" s="193" t="s">
        <v>5225</v>
      </c>
      <c r="C81" s="250">
        <v>4</v>
      </c>
      <c r="D81" s="250"/>
      <c r="E81" s="250">
        <v>2958</v>
      </c>
      <c r="F81" s="250">
        <v>1786</v>
      </c>
      <c r="G81" s="250">
        <v>1624</v>
      </c>
      <c r="H81" s="250">
        <v>1476</v>
      </c>
      <c r="I81" s="250">
        <v>1284</v>
      </c>
      <c r="J81" s="250">
        <v>1015</v>
      </c>
      <c r="K81" s="250">
        <v>20</v>
      </c>
      <c r="L81" s="250" t="s">
        <v>4299</v>
      </c>
      <c r="M81" s="250">
        <v>0.88000000000000012</v>
      </c>
      <c r="N81" s="250" t="s">
        <v>4300</v>
      </c>
      <c r="O81" s="250">
        <v>18.100000000000001</v>
      </c>
      <c r="P81" s="250" t="s">
        <v>84</v>
      </c>
      <c r="Q81" s="250">
        <f t="shared" ca="1" si="2"/>
        <v>0</v>
      </c>
      <c r="R81" s="250">
        <f t="shared" ca="1" si="3"/>
        <v>0</v>
      </c>
    </row>
    <row r="82" spans="1:18" s="96" customFormat="1" ht="15" customHeight="1">
      <c r="A82" s="223" t="s">
        <v>4293</v>
      </c>
      <c r="B82" s="223" t="s">
        <v>5226</v>
      </c>
      <c r="C82" s="252">
        <v>4</v>
      </c>
      <c r="D82" s="252"/>
      <c r="E82" s="252">
        <v>2792</v>
      </c>
      <c r="F82" s="252">
        <v>1686</v>
      </c>
      <c r="G82" s="252">
        <v>1532</v>
      </c>
      <c r="H82" s="252">
        <v>1393</v>
      </c>
      <c r="I82" s="252">
        <v>1211</v>
      </c>
      <c r="J82" s="252">
        <v>0</v>
      </c>
      <c r="K82" s="252">
        <v>20</v>
      </c>
      <c r="L82" s="252" t="s">
        <v>4299</v>
      </c>
      <c r="M82" s="252">
        <v>0.79499999999999993</v>
      </c>
      <c r="N82" s="252" t="s">
        <v>4300</v>
      </c>
      <c r="O82" s="252">
        <v>16.399999999999999</v>
      </c>
      <c r="P82" s="252" t="s">
        <v>84</v>
      </c>
      <c r="Q82" s="252">
        <f t="shared" ca="1" si="2"/>
        <v>0</v>
      </c>
      <c r="R82" s="252">
        <f t="shared" ca="1" si="3"/>
        <v>0</v>
      </c>
    </row>
    <row r="83" spans="1:18" s="96" customFormat="1" ht="15" customHeight="1">
      <c r="A83" s="205" t="s">
        <v>4294</v>
      </c>
      <c r="B83" s="205" t="s">
        <v>5227</v>
      </c>
      <c r="C83" s="251">
        <v>4</v>
      </c>
      <c r="D83" s="251"/>
      <c r="E83" s="251">
        <v>2792</v>
      </c>
      <c r="F83" s="251">
        <v>1686</v>
      </c>
      <c r="G83" s="251">
        <v>1532</v>
      </c>
      <c r="H83" s="251">
        <v>1393</v>
      </c>
      <c r="I83" s="251">
        <v>1211</v>
      </c>
      <c r="J83" s="251">
        <v>1128</v>
      </c>
      <c r="K83" s="251">
        <v>20</v>
      </c>
      <c r="L83" s="251" t="s">
        <v>4299</v>
      </c>
      <c r="M83" s="251">
        <v>0.79499999999999993</v>
      </c>
      <c r="N83" s="251" t="s">
        <v>4300</v>
      </c>
      <c r="O83" s="251">
        <v>16.399999999999999</v>
      </c>
      <c r="P83" s="251" t="s">
        <v>84</v>
      </c>
      <c r="Q83" s="251">
        <f t="shared" ca="1" si="2"/>
        <v>0</v>
      </c>
      <c r="R83" s="251">
        <f t="shared" ca="1" si="3"/>
        <v>0</v>
      </c>
    </row>
    <row r="84" spans="1:18" s="96" customFormat="1" ht="15" customHeight="1">
      <c r="A84" s="205" t="s">
        <v>4295</v>
      </c>
      <c r="B84" s="205" t="s">
        <v>5228</v>
      </c>
      <c r="C84" s="251">
        <v>4</v>
      </c>
      <c r="D84" s="251"/>
      <c r="E84" s="251">
        <v>2792</v>
      </c>
      <c r="F84" s="251">
        <v>1686</v>
      </c>
      <c r="G84" s="251">
        <v>1532</v>
      </c>
      <c r="H84" s="251">
        <v>1393</v>
      </c>
      <c r="I84" s="251">
        <v>1211</v>
      </c>
      <c r="J84" s="251">
        <v>1128</v>
      </c>
      <c r="K84" s="251">
        <v>20</v>
      </c>
      <c r="L84" s="251" t="s">
        <v>4299</v>
      </c>
      <c r="M84" s="251">
        <v>0.79499999999999993</v>
      </c>
      <c r="N84" s="251" t="s">
        <v>4300</v>
      </c>
      <c r="O84" s="251">
        <v>16.399999999999999</v>
      </c>
      <c r="P84" s="251" t="s">
        <v>84</v>
      </c>
      <c r="Q84" s="251">
        <f t="shared" ca="1" si="2"/>
        <v>0</v>
      </c>
      <c r="R84" s="251">
        <f t="shared" ca="1" si="3"/>
        <v>0</v>
      </c>
    </row>
    <row r="85" spans="1:18" s="96" customFormat="1" ht="15" customHeight="1">
      <c r="A85" s="205" t="s">
        <v>4296</v>
      </c>
      <c r="B85" s="205" t="s">
        <v>5229</v>
      </c>
      <c r="C85" s="251">
        <v>4</v>
      </c>
      <c r="D85" s="251"/>
      <c r="E85" s="251">
        <v>2792</v>
      </c>
      <c r="F85" s="251">
        <v>1686</v>
      </c>
      <c r="G85" s="251">
        <v>1532</v>
      </c>
      <c r="H85" s="251">
        <v>1393</v>
      </c>
      <c r="I85" s="251">
        <v>1211</v>
      </c>
      <c r="J85" s="251">
        <v>0</v>
      </c>
      <c r="K85" s="251">
        <v>20</v>
      </c>
      <c r="L85" s="251" t="s">
        <v>4299</v>
      </c>
      <c r="M85" s="251">
        <v>0.79499999999999993</v>
      </c>
      <c r="N85" s="251" t="s">
        <v>4300</v>
      </c>
      <c r="O85" s="251">
        <v>16.399999999999999</v>
      </c>
      <c r="P85" s="251" t="s">
        <v>84</v>
      </c>
      <c r="Q85" s="251">
        <f t="shared" ca="1" si="2"/>
        <v>0</v>
      </c>
      <c r="R85" s="251">
        <f t="shared" ca="1" si="3"/>
        <v>0</v>
      </c>
    </row>
    <row r="86" spans="1:18" s="96" customFormat="1" ht="15" customHeight="1">
      <c r="A86" s="205" t="s">
        <v>4297</v>
      </c>
      <c r="B86" s="205" t="s">
        <v>5230</v>
      </c>
      <c r="C86" s="251">
        <v>4</v>
      </c>
      <c r="D86" s="251"/>
      <c r="E86" s="251">
        <v>2792</v>
      </c>
      <c r="F86" s="251">
        <v>1686</v>
      </c>
      <c r="G86" s="251">
        <v>1532</v>
      </c>
      <c r="H86" s="251">
        <v>1393</v>
      </c>
      <c r="I86" s="251">
        <v>1211</v>
      </c>
      <c r="J86" s="251">
        <v>0</v>
      </c>
      <c r="K86" s="251">
        <v>20</v>
      </c>
      <c r="L86" s="251" t="s">
        <v>4299</v>
      </c>
      <c r="M86" s="251">
        <v>0.79499999999999993</v>
      </c>
      <c r="N86" s="251" t="s">
        <v>4300</v>
      </c>
      <c r="O86" s="251">
        <v>16.399999999999999</v>
      </c>
      <c r="P86" s="251" t="s">
        <v>84</v>
      </c>
      <c r="Q86" s="251">
        <f t="shared" ca="1" si="2"/>
        <v>0</v>
      </c>
      <c r="R86" s="251">
        <f t="shared" ca="1" si="3"/>
        <v>0</v>
      </c>
    </row>
    <row r="87" spans="1:18" s="96" customFormat="1" ht="15" customHeight="1">
      <c r="A87" s="193" t="s">
        <v>4298</v>
      </c>
      <c r="B87" s="193" t="s">
        <v>5231</v>
      </c>
      <c r="C87" s="250">
        <v>4</v>
      </c>
      <c r="D87" s="250"/>
      <c r="E87" s="250">
        <v>2792</v>
      </c>
      <c r="F87" s="250">
        <v>1686</v>
      </c>
      <c r="G87" s="250">
        <v>1532</v>
      </c>
      <c r="H87" s="250">
        <v>1393</v>
      </c>
      <c r="I87" s="250">
        <v>1211</v>
      </c>
      <c r="J87" s="250">
        <v>0</v>
      </c>
      <c r="K87" s="250">
        <v>20</v>
      </c>
      <c r="L87" s="250" t="s">
        <v>4299</v>
      </c>
      <c r="M87" s="250">
        <v>0.79499999999999993</v>
      </c>
      <c r="N87" s="250" t="s">
        <v>4300</v>
      </c>
      <c r="O87" s="250">
        <v>16.399999999999999</v>
      </c>
      <c r="P87" s="250" t="s">
        <v>84</v>
      </c>
      <c r="Q87" s="250">
        <f t="shared" ca="1" si="2"/>
        <v>0</v>
      </c>
      <c r="R87" s="250">
        <f t="shared" ca="1" si="3"/>
        <v>0</v>
      </c>
    </row>
    <row r="88" spans="1:18" s="96" customFormat="1" ht="15" customHeight="1">
      <c r="A88" s="205" t="s">
        <v>4307</v>
      </c>
      <c r="B88" s="205" t="s">
        <v>4337</v>
      </c>
      <c r="C88" s="251">
        <v>4</v>
      </c>
      <c r="D88" s="251"/>
      <c r="E88" s="251">
        <v>1167</v>
      </c>
      <c r="F88" s="251">
        <v>705</v>
      </c>
      <c r="G88" s="251">
        <v>641</v>
      </c>
      <c r="H88" s="251">
        <v>583</v>
      </c>
      <c r="I88" s="251">
        <v>506</v>
      </c>
      <c r="J88" s="251">
        <v>0</v>
      </c>
      <c r="K88" s="251">
        <v>100</v>
      </c>
      <c r="L88" s="251" t="s">
        <v>34</v>
      </c>
      <c r="M88" s="251">
        <v>0.245</v>
      </c>
      <c r="N88" s="251" t="s">
        <v>36</v>
      </c>
      <c r="O88" s="251">
        <v>25</v>
      </c>
      <c r="P88" s="251" t="s">
        <v>84</v>
      </c>
      <c r="Q88" s="251">
        <f t="shared" ca="1" si="2"/>
        <v>0</v>
      </c>
      <c r="R88" s="251">
        <f t="shared" ca="1" si="3"/>
        <v>0</v>
      </c>
    </row>
    <row r="89" spans="1:18" s="96" customFormat="1" ht="15" customHeight="1">
      <c r="A89" s="205" t="s">
        <v>4308</v>
      </c>
      <c r="B89" s="205" t="s">
        <v>1529</v>
      </c>
      <c r="C89" s="251">
        <v>4</v>
      </c>
      <c r="D89" s="251"/>
      <c r="E89" s="251">
        <v>1167</v>
      </c>
      <c r="F89" s="251">
        <v>705</v>
      </c>
      <c r="G89" s="251">
        <v>641</v>
      </c>
      <c r="H89" s="251">
        <v>583</v>
      </c>
      <c r="I89" s="251">
        <v>506</v>
      </c>
      <c r="J89" s="251">
        <v>0</v>
      </c>
      <c r="K89" s="251">
        <v>100</v>
      </c>
      <c r="L89" s="251" t="s">
        <v>34</v>
      </c>
      <c r="M89" s="251">
        <v>0.245</v>
      </c>
      <c r="N89" s="251" t="s">
        <v>36</v>
      </c>
      <c r="O89" s="251">
        <v>25</v>
      </c>
      <c r="P89" s="251" t="s">
        <v>84</v>
      </c>
      <c r="Q89" s="251">
        <f t="shared" ca="1" si="2"/>
        <v>0</v>
      </c>
      <c r="R89" s="251">
        <f t="shared" ca="1" si="3"/>
        <v>0</v>
      </c>
    </row>
    <row r="90" spans="1:18" s="96" customFormat="1" ht="15" customHeight="1">
      <c r="A90" s="205" t="s">
        <v>4309</v>
      </c>
      <c r="B90" s="205" t="s">
        <v>1877</v>
      </c>
      <c r="C90" s="251">
        <v>4</v>
      </c>
      <c r="D90" s="251"/>
      <c r="E90" s="251">
        <v>1167</v>
      </c>
      <c r="F90" s="251">
        <v>705</v>
      </c>
      <c r="G90" s="251">
        <v>641</v>
      </c>
      <c r="H90" s="251">
        <v>583</v>
      </c>
      <c r="I90" s="251">
        <v>506</v>
      </c>
      <c r="J90" s="251">
        <v>0</v>
      </c>
      <c r="K90" s="251">
        <v>100</v>
      </c>
      <c r="L90" s="251" t="s">
        <v>98</v>
      </c>
      <c r="M90" s="251">
        <v>0.245</v>
      </c>
      <c r="N90" s="251" t="s">
        <v>36</v>
      </c>
      <c r="O90" s="251">
        <v>25</v>
      </c>
      <c r="P90" s="251" t="s">
        <v>84</v>
      </c>
      <c r="Q90" s="251">
        <f t="shared" ca="1" si="2"/>
        <v>0</v>
      </c>
      <c r="R90" s="251">
        <f t="shared" ca="1" si="3"/>
        <v>0</v>
      </c>
    </row>
    <row r="91" spans="1:18" s="96" customFormat="1" ht="15" customHeight="1">
      <c r="A91" s="205" t="s">
        <v>4310</v>
      </c>
      <c r="B91" s="205" t="s">
        <v>1527</v>
      </c>
      <c r="C91" s="251">
        <v>4</v>
      </c>
      <c r="D91" s="251"/>
      <c r="E91" s="251">
        <v>1167</v>
      </c>
      <c r="F91" s="251">
        <v>705</v>
      </c>
      <c r="G91" s="251">
        <v>641</v>
      </c>
      <c r="H91" s="251">
        <v>583</v>
      </c>
      <c r="I91" s="251">
        <v>506</v>
      </c>
      <c r="J91" s="251">
        <v>0</v>
      </c>
      <c r="K91" s="251">
        <v>100</v>
      </c>
      <c r="L91" s="251" t="s">
        <v>34</v>
      </c>
      <c r="M91" s="251">
        <v>0.245</v>
      </c>
      <c r="N91" s="251" t="s">
        <v>36</v>
      </c>
      <c r="O91" s="251">
        <v>25</v>
      </c>
      <c r="P91" s="251" t="s">
        <v>84</v>
      </c>
      <c r="Q91" s="251">
        <f t="shared" ca="1" si="2"/>
        <v>0</v>
      </c>
      <c r="R91" s="251">
        <f t="shared" ca="1" si="3"/>
        <v>0</v>
      </c>
    </row>
    <row r="92" spans="1:18" s="96" customFormat="1" ht="15" customHeight="1">
      <c r="A92" s="205" t="s">
        <v>4311</v>
      </c>
      <c r="B92" s="205" t="s">
        <v>4338</v>
      </c>
      <c r="C92" s="251">
        <v>4</v>
      </c>
      <c r="D92" s="251"/>
      <c r="E92" s="251">
        <v>1167</v>
      </c>
      <c r="F92" s="251">
        <v>705</v>
      </c>
      <c r="G92" s="251">
        <v>641</v>
      </c>
      <c r="H92" s="251">
        <v>583</v>
      </c>
      <c r="I92" s="251">
        <v>506</v>
      </c>
      <c r="J92" s="251">
        <v>0</v>
      </c>
      <c r="K92" s="251">
        <v>100</v>
      </c>
      <c r="L92" s="251" t="s">
        <v>34</v>
      </c>
      <c r="M92" s="251">
        <v>0.245</v>
      </c>
      <c r="N92" s="251" t="s">
        <v>36</v>
      </c>
      <c r="O92" s="251">
        <v>25</v>
      </c>
      <c r="P92" s="251" t="s">
        <v>84</v>
      </c>
      <c r="Q92" s="251">
        <f t="shared" ca="1" si="2"/>
        <v>0</v>
      </c>
      <c r="R92" s="251">
        <f t="shared" ca="1" si="3"/>
        <v>0</v>
      </c>
    </row>
    <row r="93" spans="1:18" s="96" customFormat="1" ht="15" customHeight="1">
      <c r="A93" s="205" t="s">
        <v>4312</v>
      </c>
      <c r="B93" s="205" t="s">
        <v>4339</v>
      </c>
      <c r="C93" s="251">
        <v>4</v>
      </c>
      <c r="D93" s="251"/>
      <c r="E93" s="251">
        <v>1167</v>
      </c>
      <c r="F93" s="251">
        <v>705</v>
      </c>
      <c r="G93" s="251">
        <v>641</v>
      </c>
      <c r="H93" s="251">
        <v>583</v>
      </c>
      <c r="I93" s="251">
        <v>506</v>
      </c>
      <c r="J93" s="251">
        <v>0</v>
      </c>
      <c r="K93" s="251">
        <v>100</v>
      </c>
      <c r="L93" s="251" t="s">
        <v>34</v>
      </c>
      <c r="M93" s="251">
        <v>0.245</v>
      </c>
      <c r="N93" s="251" t="s">
        <v>36</v>
      </c>
      <c r="O93" s="251">
        <v>25</v>
      </c>
      <c r="P93" s="251" t="s">
        <v>84</v>
      </c>
      <c r="Q93" s="251">
        <f t="shared" ca="1" si="2"/>
        <v>0</v>
      </c>
      <c r="R93" s="251">
        <f t="shared" ca="1" si="3"/>
        <v>0</v>
      </c>
    </row>
    <row r="94" spans="1:18" s="96" customFormat="1" ht="15" customHeight="1">
      <c r="A94" s="193" t="s">
        <v>4715</v>
      </c>
      <c r="B94" s="193" t="s">
        <v>4717</v>
      </c>
      <c r="C94" s="250">
        <v>4</v>
      </c>
      <c r="D94" s="250"/>
      <c r="E94" s="250">
        <v>1167</v>
      </c>
      <c r="F94" s="250">
        <v>705</v>
      </c>
      <c r="G94" s="250">
        <v>641</v>
      </c>
      <c r="H94" s="250">
        <v>583</v>
      </c>
      <c r="I94" s="250">
        <v>506</v>
      </c>
      <c r="J94" s="250">
        <v>0</v>
      </c>
      <c r="K94" s="250">
        <v>100</v>
      </c>
      <c r="L94" s="250" t="s">
        <v>34</v>
      </c>
      <c r="M94" s="250">
        <v>0.245</v>
      </c>
      <c r="N94" s="250" t="s">
        <v>36</v>
      </c>
      <c r="O94" s="250">
        <v>25</v>
      </c>
      <c r="P94" s="250" t="s">
        <v>84</v>
      </c>
      <c r="Q94" s="250">
        <f t="shared" ca="1" si="2"/>
        <v>0</v>
      </c>
      <c r="R94" s="250">
        <f t="shared" ca="1" si="3"/>
        <v>0</v>
      </c>
    </row>
    <row r="95" spans="1:18" s="96" customFormat="1" ht="15" customHeight="1">
      <c r="A95" s="205" t="s">
        <v>4325</v>
      </c>
      <c r="B95" s="205" t="s">
        <v>4340</v>
      </c>
      <c r="C95" s="251">
        <v>4</v>
      </c>
      <c r="D95" s="251"/>
      <c r="E95" s="251">
        <v>904</v>
      </c>
      <c r="F95" s="251">
        <v>546</v>
      </c>
      <c r="G95" s="251">
        <v>496</v>
      </c>
      <c r="H95" s="251">
        <v>451</v>
      </c>
      <c r="I95" s="251">
        <v>392</v>
      </c>
      <c r="J95" s="251">
        <v>0</v>
      </c>
      <c r="K95" s="251">
        <v>100</v>
      </c>
      <c r="L95" s="251" t="s">
        <v>34</v>
      </c>
      <c r="M95" s="251">
        <v>0.12</v>
      </c>
      <c r="N95" s="251" t="s">
        <v>36</v>
      </c>
      <c r="O95" s="251">
        <v>12.5</v>
      </c>
      <c r="P95" s="251" t="s">
        <v>84</v>
      </c>
      <c r="Q95" s="251">
        <f t="shared" ca="1" si="2"/>
        <v>0</v>
      </c>
      <c r="R95" s="251">
        <f t="shared" ca="1" si="3"/>
        <v>0</v>
      </c>
    </row>
    <row r="96" spans="1:18" s="96" customFormat="1" ht="15" customHeight="1">
      <c r="A96" s="205" t="s">
        <v>4326</v>
      </c>
      <c r="B96" s="205" t="s">
        <v>1632</v>
      </c>
      <c r="C96" s="251">
        <v>4</v>
      </c>
      <c r="D96" s="251"/>
      <c r="E96" s="251">
        <v>904</v>
      </c>
      <c r="F96" s="251">
        <v>546</v>
      </c>
      <c r="G96" s="251">
        <v>496</v>
      </c>
      <c r="H96" s="251">
        <v>451</v>
      </c>
      <c r="I96" s="251">
        <v>392</v>
      </c>
      <c r="J96" s="251">
        <v>0</v>
      </c>
      <c r="K96" s="251">
        <v>100</v>
      </c>
      <c r="L96" s="251" t="s">
        <v>34</v>
      </c>
      <c r="M96" s="251">
        <v>0.12</v>
      </c>
      <c r="N96" s="251" t="s">
        <v>36</v>
      </c>
      <c r="O96" s="251">
        <v>12.5</v>
      </c>
      <c r="P96" s="251" t="s">
        <v>84</v>
      </c>
      <c r="Q96" s="251">
        <f t="shared" ca="1" si="2"/>
        <v>0</v>
      </c>
      <c r="R96" s="251">
        <f t="shared" ca="1" si="3"/>
        <v>0</v>
      </c>
    </row>
    <row r="97" spans="1:18" s="96" customFormat="1" ht="15" customHeight="1">
      <c r="A97" s="205" t="s">
        <v>4327</v>
      </c>
      <c r="B97" s="205" t="s">
        <v>1879</v>
      </c>
      <c r="C97" s="251">
        <v>4</v>
      </c>
      <c r="D97" s="251"/>
      <c r="E97" s="251">
        <v>904</v>
      </c>
      <c r="F97" s="251">
        <v>546</v>
      </c>
      <c r="G97" s="251">
        <v>496</v>
      </c>
      <c r="H97" s="251">
        <v>451</v>
      </c>
      <c r="I97" s="251">
        <v>392</v>
      </c>
      <c r="J97" s="251">
        <v>0</v>
      </c>
      <c r="K97" s="251">
        <v>100</v>
      </c>
      <c r="L97" s="251" t="s">
        <v>98</v>
      </c>
      <c r="M97" s="251">
        <v>0.12</v>
      </c>
      <c r="N97" s="251" t="s">
        <v>36</v>
      </c>
      <c r="O97" s="251">
        <v>12.5</v>
      </c>
      <c r="P97" s="251" t="s">
        <v>84</v>
      </c>
      <c r="Q97" s="251">
        <f t="shared" ca="1" si="2"/>
        <v>0</v>
      </c>
      <c r="R97" s="251">
        <f t="shared" ca="1" si="3"/>
        <v>0</v>
      </c>
    </row>
    <row r="98" spans="1:18" s="96" customFormat="1" ht="15" customHeight="1">
      <c r="A98" s="205" t="s">
        <v>4328</v>
      </c>
      <c r="B98" s="205" t="s">
        <v>1631</v>
      </c>
      <c r="C98" s="251">
        <v>4</v>
      </c>
      <c r="D98" s="251"/>
      <c r="E98" s="251">
        <v>904</v>
      </c>
      <c r="F98" s="251">
        <v>546</v>
      </c>
      <c r="G98" s="251">
        <v>496</v>
      </c>
      <c r="H98" s="251">
        <v>451</v>
      </c>
      <c r="I98" s="251">
        <v>392</v>
      </c>
      <c r="J98" s="251">
        <v>0</v>
      </c>
      <c r="K98" s="251">
        <v>100</v>
      </c>
      <c r="L98" s="251" t="s">
        <v>34</v>
      </c>
      <c r="M98" s="251">
        <v>0.12</v>
      </c>
      <c r="N98" s="251" t="s">
        <v>36</v>
      </c>
      <c r="O98" s="251">
        <v>12.5</v>
      </c>
      <c r="P98" s="251" t="s">
        <v>84</v>
      </c>
      <c r="Q98" s="251">
        <f t="shared" ca="1" si="2"/>
        <v>0</v>
      </c>
      <c r="R98" s="251">
        <f t="shared" ca="1" si="3"/>
        <v>0</v>
      </c>
    </row>
    <row r="99" spans="1:18" s="96" customFormat="1" ht="15" customHeight="1">
      <c r="A99" s="205" t="s">
        <v>4329</v>
      </c>
      <c r="B99" s="205" t="s">
        <v>4341</v>
      </c>
      <c r="C99" s="251">
        <v>4</v>
      </c>
      <c r="D99" s="251"/>
      <c r="E99" s="251">
        <v>904</v>
      </c>
      <c r="F99" s="251">
        <v>546</v>
      </c>
      <c r="G99" s="251">
        <v>496</v>
      </c>
      <c r="H99" s="251">
        <v>451</v>
      </c>
      <c r="I99" s="251">
        <v>392</v>
      </c>
      <c r="J99" s="251">
        <v>0</v>
      </c>
      <c r="K99" s="251">
        <v>100</v>
      </c>
      <c r="L99" s="251" t="s">
        <v>34</v>
      </c>
      <c r="M99" s="251">
        <v>0.12</v>
      </c>
      <c r="N99" s="251" t="s">
        <v>36</v>
      </c>
      <c r="O99" s="251">
        <v>12.5</v>
      </c>
      <c r="P99" s="251" t="s">
        <v>84</v>
      </c>
      <c r="Q99" s="251">
        <f t="shared" ca="1" si="2"/>
        <v>0</v>
      </c>
      <c r="R99" s="251">
        <f t="shared" ca="1" si="3"/>
        <v>0</v>
      </c>
    </row>
    <row r="100" spans="1:18" s="96" customFormat="1" ht="15" customHeight="1">
      <c r="A100" s="205" t="s">
        <v>4330</v>
      </c>
      <c r="B100" s="205" t="s">
        <v>4342</v>
      </c>
      <c r="C100" s="251">
        <v>4</v>
      </c>
      <c r="D100" s="251"/>
      <c r="E100" s="251">
        <v>904</v>
      </c>
      <c r="F100" s="251">
        <v>546</v>
      </c>
      <c r="G100" s="251">
        <v>496</v>
      </c>
      <c r="H100" s="251">
        <v>451</v>
      </c>
      <c r="I100" s="251">
        <v>392</v>
      </c>
      <c r="J100" s="251">
        <v>0</v>
      </c>
      <c r="K100" s="251">
        <v>100</v>
      </c>
      <c r="L100" s="251" t="s">
        <v>34</v>
      </c>
      <c r="M100" s="251">
        <v>0.12</v>
      </c>
      <c r="N100" s="251" t="s">
        <v>36</v>
      </c>
      <c r="O100" s="251">
        <v>12.5</v>
      </c>
      <c r="P100" s="251" t="s">
        <v>84</v>
      </c>
      <c r="Q100" s="251">
        <f t="shared" ca="1" si="2"/>
        <v>0</v>
      </c>
      <c r="R100" s="251">
        <f t="shared" ca="1" si="3"/>
        <v>0</v>
      </c>
    </row>
    <row r="101" spans="1:18" s="96" customFormat="1" ht="15" customHeight="1">
      <c r="A101" s="193" t="s">
        <v>4716</v>
      </c>
      <c r="B101" s="193" t="s">
        <v>4718</v>
      </c>
      <c r="C101" s="250">
        <v>4</v>
      </c>
      <c r="D101" s="250"/>
      <c r="E101" s="250">
        <v>904</v>
      </c>
      <c r="F101" s="250">
        <v>546</v>
      </c>
      <c r="G101" s="250">
        <v>496</v>
      </c>
      <c r="H101" s="250">
        <v>451</v>
      </c>
      <c r="I101" s="250">
        <v>392</v>
      </c>
      <c r="J101" s="250">
        <v>0</v>
      </c>
      <c r="K101" s="250">
        <v>100</v>
      </c>
      <c r="L101" s="250" t="s">
        <v>34</v>
      </c>
      <c r="M101" s="250">
        <v>0.12</v>
      </c>
      <c r="N101" s="250" t="s">
        <v>36</v>
      </c>
      <c r="O101" s="250">
        <v>12.5</v>
      </c>
      <c r="P101" s="250" t="s">
        <v>84</v>
      </c>
      <c r="Q101" s="250">
        <f t="shared" ca="1" si="2"/>
        <v>0</v>
      </c>
      <c r="R101" s="250">
        <f t="shared" ca="1" si="3"/>
        <v>0</v>
      </c>
    </row>
    <row r="102" spans="1:18" s="96" customFormat="1" ht="15" customHeight="1">
      <c r="A102" s="205" t="s">
        <v>4255</v>
      </c>
      <c r="B102" s="205" t="s">
        <v>5232</v>
      </c>
      <c r="C102" s="251">
        <v>4</v>
      </c>
      <c r="D102" s="251"/>
      <c r="E102" s="251">
        <v>3043</v>
      </c>
      <c r="F102" s="251">
        <v>1837</v>
      </c>
      <c r="G102" s="251">
        <v>1670</v>
      </c>
      <c r="H102" s="251">
        <v>1519</v>
      </c>
      <c r="I102" s="251">
        <v>1321</v>
      </c>
      <c r="J102" s="251">
        <v>1128</v>
      </c>
      <c r="K102" s="251">
        <v>20</v>
      </c>
      <c r="L102" s="251" t="s">
        <v>4299</v>
      </c>
      <c r="M102" s="251">
        <v>0.75</v>
      </c>
      <c r="N102" s="251" t="s">
        <v>4300</v>
      </c>
      <c r="O102" s="251">
        <v>15.5</v>
      </c>
      <c r="P102" s="251" t="s">
        <v>84</v>
      </c>
      <c r="Q102" s="251">
        <f t="shared" ca="1" si="2"/>
        <v>0</v>
      </c>
      <c r="R102" s="251">
        <f t="shared" ca="1" si="3"/>
        <v>0</v>
      </c>
    </row>
    <row r="103" spans="1:18" s="96" customFormat="1" ht="15" customHeight="1">
      <c r="A103" s="205" t="s">
        <v>4256</v>
      </c>
      <c r="B103" s="205" t="s">
        <v>5233</v>
      </c>
      <c r="C103" s="251">
        <v>4</v>
      </c>
      <c r="D103" s="251"/>
      <c r="E103" s="251">
        <v>3043</v>
      </c>
      <c r="F103" s="251">
        <v>1837</v>
      </c>
      <c r="G103" s="251">
        <v>1670</v>
      </c>
      <c r="H103" s="251">
        <v>1519</v>
      </c>
      <c r="I103" s="251">
        <v>1321</v>
      </c>
      <c r="J103" s="251">
        <v>887</v>
      </c>
      <c r="K103" s="251">
        <v>20</v>
      </c>
      <c r="L103" s="251" t="s">
        <v>4299</v>
      </c>
      <c r="M103" s="251">
        <v>0.75</v>
      </c>
      <c r="N103" s="251" t="s">
        <v>4300</v>
      </c>
      <c r="O103" s="251">
        <v>15.5</v>
      </c>
      <c r="P103" s="251" t="s">
        <v>84</v>
      </c>
      <c r="Q103" s="251">
        <f t="shared" ca="1" si="2"/>
        <v>0</v>
      </c>
      <c r="R103" s="251">
        <f t="shared" ca="1" si="3"/>
        <v>0</v>
      </c>
    </row>
    <row r="104" spans="1:18" s="96" customFormat="1" ht="15" customHeight="1">
      <c r="A104" s="193" t="s">
        <v>4711</v>
      </c>
      <c r="B104" s="193" t="s">
        <v>5234</v>
      </c>
      <c r="C104" s="250">
        <v>4</v>
      </c>
      <c r="D104" s="250"/>
      <c r="E104" s="250">
        <v>3043</v>
      </c>
      <c r="F104" s="250">
        <v>1837</v>
      </c>
      <c r="G104" s="250">
        <v>1670</v>
      </c>
      <c r="H104" s="250">
        <v>1519</v>
      </c>
      <c r="I104" s="250">
        <v>1321</v>
      </c>
      <c r="J104" s="250">
        <v>0</v>
      </c>
      <c r="K104" s="250">
        <v>20</v>
      </c>
      <c r="L104" s="250" t="s">
        <v>4299</v>
      </c>
      <c r="M104" s="250">
        <v>0.75</v>
      </c>
      <c r="N104" s="250" t="s">
        <v>4300</v>
      </c>
      <c r="O104" s="250">
        <v>15.5</v>
      </c>
      <c r="P104" s="250" t="s">
        <v>84</v>
      </c>
      <c r="Q104" s="250">
        <f t="shared" ca="1" si="2"/>
        <v>0</v>
      </c>
      <c r="R104" s="250">
        <f t="shared" ca="1" si="3"/>
        <v>0</v>
      </c>
    </row>
    <row r="105" spans="1:18" s="96" customFormat="1" ht="15" customHeight="1">
      <c r="A105" s="223" t="s">
        <v>4257</v>
      </c>
      <c r="B105" s="223" t="s">
        <v>5235</v>
      </c>
      <c r="C105" s="252">
        <v>4</v>
      </c>
      <c r="D105" s="252"/>
      <c r="E105" s="252">
        <v>3239</v>
      </c>
      <c r="F105" s="252">
        <v>1956</v>
      </c>
      <c r="G105" s="252">
        <v>1778</v>
      </c>
      <c r="H105" s="252">
        <v>1617</v>
      </c>
      <c r="I105" s="252">
        <v>1406</v>
      </c>
      <c r="J105" s="252">
        <v>0</v>
      </c>
      <c r="K105" s="252">
        <v>20</v>
      </c>
      <c r="L105" s="252" t="s">
        <v>4299</v>
      </c>
      <c r="M105" s="252">
        <v>1.06</v>
      </c>
      <c r="N105" s="252" t="s">
        <v>4300</v>
      </c>
      <c r="O105" s="252">
        <v>21.7</v>
      </c>
      <c r="P105" s="252" t="s">
        <v>84</v>
      </c>
      <c r="Q105" s="252">
        <f t="shared" ca="1" si="2"/>
        <v>0</v>
      </c>
      <c r="R105" s="252">
        <f t="shared" ca="1" si="3"/>
        <v>0</v>
      </c>
    </row>
    <row r="106" spans="1:18" s="96" customFormat="1" ht="15" customHeight="1">
      <c r="A106" s="205" t="s">
        <v>4258</v>
      </c>
      <c r="B106" s="205" t="s">
        <v>5236</v>
      </c>
      <c r="C106" s="251">
        <v>4</v>
      </c>
      <c r="D106" s="251"/>
      <c r="E106" s="251">
        <v>3239</v>
      </c>
      <c r="F106" s="251">
        <v>1956</v>
      </c>
      <c r="G106" s="251">
        <v>1778</v>
      </c>
      <c r="H106" s="251">
        <v>1617</v>
      </c>
      <c r="I106" s="251">
        <v>1406</v>
      </c>
      <c r="J106" s="251">
        <v>1128</v>
      </c>
      <c r="K106" s="251">
        <v>20</v>
      </c>
      <c r="L106" s="251" t="s">
        <v>4299</v>
      </c>
      <c r="M106" s="251">
        <v>1.06</v>
      </c>
      <c r="N106" s="251" t="s">
        <v>4300</v>
      </c>
      <c r="O106" s="251">
        <v>21.7</v>
      </c>
      <c r="P106" s="251" t="s">
        <v>84</v>
      </c>
      <c r="Q106" s="251">
        <f t="shared" ca="1" si="2"/>
        <v>0</v>
      </c>
      <c r="R106" s="251">
        <f t="shared" ca="1" si="3"/>
        <v>0</v>
      </c>
    </row>
    <row r="107" spans="1:18" s="96" customFormat="1" ht="15" customHeight="1">
      <c r="A107" s="205" t="s">
        <v>4259</v>
      </c>
      <c r="B107" s="205" t="s">
        <v>5237</v>
      </c>
      <c r="C107" s="251">
        <v>4</v>
      </c>
      <c r="D107" s="251"/>
      <c r="E107" s="251">
        <v>3239</v>
      </c>
      <c r="F107" s="251">
        <v>1956</v>
      </c>
      <c r="G107" s="251">
        <v>1778</v>
      </c>
      <c r="H107" s="251">
        <v>1617</v>
      </c>
      <c r="I107" s="251">
        <v>1406</v>
      </c>
      <c r="J107" s="251">
        <v>0</v>
      </c>
      <c r="K107" s="251">
        <v>20</v>
      </c>
      <c r="L107" s="251" t="s">
        <v>4299</v>
      </c>
      <c r="M107" s="251">
        <v>1.06</v>
      </c>
      <c r="N107" s="251" t="s">
        <v>4300</v>
      </c>
      <c r="O107" s="251">
        <v>21.7</v>
      </c>
      <c r="P107" s="251" t="s">
        <v>84</v>
      </c>
      <c r="Q107" s="251">
        <f t="shared" ca="1" si="2"/>
        <v>0</v>
      </c>
      <c r="R107" s="251">
        <f t="shared" ca="1" si="3"/>
        <v>0</v>
      </c>
    </row>
    <row r="108" spans="1:18" s="96" customFormat="1" ht="15" customHeight="1">
      <c r="A108" s="205" t="s">
        <v>4260</v>
      </c>
      <c r="B108" s="205" t="s">
        <v>5238</v>
      </c>
      <c r="C108" s="251">
        <v>3</v>
      </c>
      <c r="D108" s="251"/>
      <c r="E108" s="251">
        <v>3239</v>
      </c>
      <c r="F108" s="251">
        <v>1956</v>
      </c>
      <c r="G108" s="251">
        <v>1778</v>
      </c>
      <c r="H108" s="251">
        <v>1617</v>
      </c>
      <c r="I108" s="251">
        <v>1406</v>
      </c>
      <c r="J108" s="251">
        <v>0</v>
      </c>
      <c r="K108" s="251">
        <v>20</v>
      </c>
      <c r="L108" s="251" t="s">
        <v>4299</v>
      </c>
      <c r="M108" s="251">
        <v>1.06</v>
      </c>
      <c r="N108" s="251" t="s">
        <v>4300</v>
      </c>
      <c r="O108" s="251">
        <v>21.7</v>
      </c>
      <c r="P108" s="251" t="s">
        <v>84</v>
      </c>
      <c r="Q108" s="251">
        <f t="shared" ca="1" si="2"/>
        <v>0</v>
      </c>
      <c r="R108" s="251">
        <f t="shared" ca="1" si="3"/>
        <v>0</v>
      </c>
    </row>
    <row r="109" spans="1:18" s="96" customFormat="1" ht="15" customHeight="1">
      <c r="A109" s="205" t="s">
        <v>4261</v>
      </c>
      <c r="B109" s="205" t="s">
        <v>5239</v>
      </c>
      <c r="C109" s="251">
        <v>4</v>
      </c>
      <c r="D109" s="251"/>
      <c r="E109" s="251">
        <v>3239</v>
      </c>
      <c r="F109" s="251">
        <v>1956</v>
      </c>
      <c r="G109" s="251">
        <v>1778</v>
      </c>
      <c r="H109" s="251">
        <v>1617</v>
      </c>
      <c r="I109" s="251">
        <v>1406</v>
      </c>
      <c r="J109" s="251">
        <v>1128</v>
      </c>
      <c r="K109" s="251">
        <v>20</v>
      </c>
      <c r="L109" s="251" t="s">
        <v>4299</v>
      </c>
      <c r="M109" s="251">
        <v>1.06</v>
      </c>
      <c r="N109" s="251" t="s">
        <v>4300</v>
      </c>
      <c r="O109" s="251">
        <v>21.7</v>
      </c>
      <c r="P109" s="251" t="s">
        <v>84</v>
      </c>
      <c r="Q109" s="251">
        <f t="shared" ca="1" si="2"/>
        <v>0</v>
      </c>
      <c r="R109" s="251">
        <f t="shared" ca="1" si="3"/>
        <v>0</v>
      </c>
    </row>
    <row r="110" spans="1:18" s="96" customFormat="1" ht="15" customHeight="1">
      <c r="A110" s="205" t="s">
        <v>4262</v>
      </c>
      <c r="B110" s="205" t="s">
        <v>5240</v>
      </c>
      <c r="C110" s="251">
        <v>4</v>
      </c>
      <c r="D110" s="251"/>
      <c r="E110" s="251">
        <v>3239</v>
      </c>
      <c r="F110" s="251">
        <v>1956</v>
      </c>
      <c r="G110" s="251">
        <v>1778</v>
      </c>
      <c r="H110" s="251">
        <v>1617</v>
      </c>
      <c r="I110" s="251">
        <v>1406</v>
      </c>
      <c r="J110" s="251">
        <v>0</v>
      </c>
      <c r="K110" s="251">
        <v>20</v>
      </c>
      <c r="L110" s="251" t="s">
        <v>4299</v>
      </c>
      <c r="M110" s="251">
        <v>1.06</v>
      </c>
      <c r="N110" s="251" t="s">
        <v>4300</v>
      </c>
      <c r="O110" s="251">
        <v>21.7</v>
      </c>
      <c r="P110" s="251" t="s">
        <v>84</v>
      </c>
      <c r="Q110" s="251">
        <f t="shared" ca="1" si="2"/>
        <v>0</v>
      </c>
      <c r="R110" s="251">
        <f t="shared" ca="1" si="3"/>
        <v>0</v>
      </c>
    </row>
    <row r="111" spans="1:18" s="96" customFormat="1" ht="15" customHeight="1">
      <c r="A111" s="193" t="s">
        <v>4853</v>
      </c>
      <c r="B111" s="193" t="s">
        <v>5241</v>
      </c>
      <c r="C111" s="250">
        <v>4</v>
      </c>
      <c r="D111" s="250"/>
      <c r="E111" s="250">
        <v>3239</v>
      </c>
      <c r="F111" s="250">
        <v>1956</v>
      </c>
      <c r="G111" s="250">
        <v>1778</v>
      </c>
      <c r="H111" s="250">
        <v>1617</v>
      </c>
      <c r="I111" s="250">
        <v>1406</v>
      </c>
      <c r="J111" s="250">
        <v>0</v>
      </c>
      <c r="K111" s="250">
        <v>20</v>
      </c>
      <c r="L111" s="250" t="s">
        <v>4299</v>
      </c>
      <c r="M111" s="250">
        <v>1.06</v>
      </c>
      <c r="N111" s="250" t="s">
        <v>4300</v>
      </c>
      <c r="O111" s="250">
        <v>21.7</v>
      </c>
      <c r="P111" s="250" t="s">
        <v>84</v>
      </c>
      <c r="Q111" s="250">
        <f t="shared" ca="1" si="2"/>
        <v>0</v>
      </c>
      <c r="R111" s="250">
        <f t="shared" ca="1" si="3"/>
        <v>0</v>
      </c>
    </row>
    <row r="112" spans="1:18" s="96" customFormat="1" ht="15" customHeight="1">
      <c r="A112" s="205" t="s">
        <v>5017</v>
      </c>
      <c r="B112" s="205" t="s">
        <v>5242</v>
      </c>
      <c r="C112" s="251">
        <v>4</v>
      </c>
      <c r="D112" s="251" t="s">
        <v>1464</v>
      </c>
      <c r="E112" s="251">
        <v>2921</v>
      </c>
      <c r="F112" s="251">
        <v>1764</v>
      </c>
      <c r="G112" s="251">
        <v>1604</v>
      </c>
      <c r="H112" s="251">
        <v>1458</v>
      </c>
      <c r="I112" s="251">
        <v>1268</v>
      </c>
      <c r="J112" s="251">
        <v>0</v>
      </c>
      <c r="K112" s="251">
        <v>20</v>
      </c>
      <c r="L112" s="251" t="s">
        <v>4299</v>
      </c>
      <c r="M112" s="251">
        <v>0.72499999999999998</v>
      </c>
      <c r="N112" s="251" t="s">
        <v>4300</v>
      </c>
      <c r="O112" s="251">
        <v>15.5</v>
      </c>
      <c r="P112" s="251" t="s">
        <v>84</v>
      </c>
      <c r="Q112" s="251">
        <f t="shared" ca="1" si="2"/>
        <v>0</v>
      </c>
      <c r="R112" s="251">
        <f t="shared" ca="1" si="3"/>
        <v>0</v>
      </c>
    </row>
    <row r="113" spans="1:18" s="96" customFormat="1" ht="15" customHeight="1">
      <c r="A113" s="205" t="s">
        <v>5018</v>
      </c>
      <c r="B113" s="205" t="s">
        <v>5243</v>
      </c>
      <c r="C113" s="251">
        <v>4</v>
      </c>
      <c r="D113" s="251" t="s">
        <v>1464</v>
      </c>
      <c r="E113" s="251">
        <v>2921</v>
      </c>
      <c r="F113" s="251">
        <v>1764</v>
      </c>
      <c r="G113" s="251">
        <v>1604</v>
      </c>
      <c r="H113" s="251">
        <v>1458</v>
      </c>
      <c r="I113" s="251">
        <v>1268</v>
      </c>
      <c r="J113" s="251">
        <v>0</v>
      </c>
      <c r="K113" s="251">
        <v>20</v>
      </c>
      <c r="L113" s="251" t="s">
        <v>4299</v>
      </c>
      <c r="M113" s="251">
        <v>0.72499999999999998</v>
      </c>
      <c r="N113" s="251" t="s">
        <v>4300</v>
      </c>
      <c r="O113" s="251">
        <v>15.5</v>
      </c>
      <c r="P113" s="251" t="s">
        <v>84</v>
      </c>
      <c r="Q113" s="251">
        <f t="shared" ca="1" si="2"/>
        <v>0</v>
      </c>
      <c r="R113" s="251">
        <f t="shared" ca="1" si="3"/>
        <v>0</v>
      </c>
    </row>
    <row r="114" spans="1:18" s="96" customFormat="1" ht="15" customHeight="1">
      <c r="A114" s="193" t="s">
        <v>5019</v>
      </c>
      <c r="B114" s="193" t="s">
        <v>5244</v>
      </c>
      <c r="C114" s="250">
        <v>4</v>
      </c>
      <c r="D114" s="250" t="s">
        <v>1464</v>
      </c>
      <c r="E114" s="250">
        <v>2921</v>
      </c>
      <c r="F114" s="250">
        <v>1764</v>
      </c>
      <c r="G114" s="250">
        <v>1604</v>
      </c>
      <c r="H114" s="250">
        <v>1458</v>
      </c>
      <c r="I114" s="250">
        <v>1268</v>
      </c>
      <c r="J114" s="250">
        <v>0</v>
      </c>
      <c r="K114" s="250">
        <v>20</v>
      </c>
      <c r="L114" s="250" t="s">
        <v>4299</v>
      </c>
      <c r="M114" s="250">
        <v>0.72499999999999998</v>
      </c>
      <c r="N114" s="250" t="s">
        <v>4300</v>
      </c>
      <c r="O114" s="250">
        <v>15.5</v>
      </c>
      <c r="P114" s="250" t="s">
        <v>84</v>
      </c>
      <c r="Q114" s="250">
        <f t="shared" ca="1" si="2"/>
        <v>0</v>
      </c>
      <c r="R114" s="250">
        <f t="shared" ca="1" si="3"/>
        <v>0</v>
      </c>
    </row>
    <row r="115" spans="1:18" s="96" customFormat="1" ht="15" customHeight="1">
      <c r="A115" s="205" t="s">
        <v>4313</v>
      </c>
      <c r="B115" s="205" t="s">
        <v>4337</v>
      </c>
      <c r="C115" s="251">
        <v>4</v>
      </c>
      <c r="D115" s="251"/>
      <c r="E115" s="251">
        <v>1124</v>
      </c>
      <c r="F115" s="251">
        <v>678</v>
      </c>
      <c r="G115" s="251">
        <v>616</v>
      </c>
      <c r="H115" s="251">
        <v>560</v>
      </c>
      <c r="I115" s="251">
        <v>487</v>
      </c>
      <c r="J115" s="251">
        <v>0</v>
      </c>
      <c r="K115" s="251">
        <v>100</v>
      </c>
      <c r="L115" s="251" t="s">
        <v>34</v>
      </c>
      <c r="M115" s="251">
        <v>0.23</v>
      </c>
      <c r="N115" s="251" t="s">
        <v>36</v>
      </c>
      <c r="O115" s="251">
        <v>23.5</v>
      </c>
      <c r="P115" s="251" t="s">
        <v>84</v>
      </c>
      <c r="Q115" s="251">
        <f t="shared" ca="1" si="2"/>
        <v>0</v>
      </c>
      <c r="R115" s="251">
        <f t="shared" ca="1" si="3"/>
        <v>0</v>
      </c>
    </row>
    <row r="116" spans="1:18" s="96" customFormat="1" ht="15" customHeight="1">
      <c r="A116" s="205" t="s">
        <v>4314</v>
      </c>
      <c r="B116" s="205" t="s">
        <v>1529</v>
      </c>
      <c r="C116" s="251">
        <v>4</v>
      </c>
      <c r="D116" s="251"/>
      <c r="E116" s="251">
        <v>1124</v>
      </c>
      <c r="F116" s="251">
        <v>678</v>
      </c>
      <c r="G116" s="251">
        <v>616</v>
      </c>
      <c r="H116" s="251">
        <v>560</v>
      </c>
      <c r="I116" s="251">
        <v>487</v>
      </c>
      <c r="J116" s="251">
        <v>0</v>
      </c>
      <c r="K116" s="251">
        <v>100</v>
      </c>
      <c r="L116" s="251" t="s">
        <v>34</v>
      </c>
      <c r="M116" s="251">
        <v>0.23</v>
      </c>
      <c r="N116" s="251" t="s">
        <v>36</v>
      </c>
      <c r="O116" s="251">
        <v>23.5</v>
      </c>
      <c r="P116" s="251" t="s">
        <v>84</v>
      </c>
      <c r="Q116" s="251">
        <f t="shared" ca="1" si="2"/>
        <v>0</v>
      </c>
      <c r="R116" s="251">
        <f t="shared" ca="1" si="3"/>
        <v>0</v>
      </c>
    </row>
    <row r="117" spans="1:18" s="96" customFormat="1" ht="15" customHeight="1">
      <c r="A117" s="205" t="s">
        <v>4315</v>
      </c>
      <c r="B117" s="205" t="s">
        <v>1877</v>
      </c>
      <c r="C117" s="251">
        <v>4</v>
      </c>
      <c r="D117" s="251"/>
      <c r="E117" s="251">
        <v>1124</v>
      </c>
      <c r="F117" s="251">
        <v>678</v>
      </c>
      <c r="G117" s="251">
        <v>616</v>
      </c>
      <c r="H117" s="251">
        <v>560</v>
      </c>
      <c r="I117" s="251">
        <v>487</v>
      </c>
      <c r="J117" s="251">
        <v>0</v>
      </c>
      <c r="K117" s="251">
        <v>100</v>
      </c>
      <c r="L117" s="251" t="s">
        <v>98</v>
      </c>
      <c r="M117" s="251">
        <v>0.23</v>
      </c>
      <c r="N117" s="251" t="s">
        <v>36</v>
      </c>
      <c r="O117" s="251">
        <v>23.5</v>
      </c>
      <c r="P117" s="251" t="s">
        <v>84</v>
      </c>
      <c r="Q117" s="251">
        <f t="shared" ca="1" si="2"/>
        <v>0</v>
      </c>
      <c r="R117" s="251">
        <f t="shared" ca="1" si="3"/>
        <v>0</v>
      </c>
    </row>
    <row r="118" spans="1:18" s="96" customFormat="1" ht="15" customHeight="1">
      <c r="A118" s="205" t="s">
        <v>4316</v>
      </c>
      <c r="B118" s="205" t="s">
        <v>1527</v>
      </c>
      <c r="C118" s="251">
        <v>4</v>
      </c>
      <c r="D118" s="251"/>
      <c r="E118" s="251">
        <v>1124</v>
      </c>
      <c r="F118" s="251">
        <v>678</v>
      </c>
      <c r="G118" s="251">
        <v>616</v>
      </c>
      <c r="H118" s="251">
        <v>560</v>
      </c>
      <c r="I118" s="251">
        <v>487</v>
      </c>
      <c r="J118" s="251">
        <v>0</v>
      </c>
      <c r="K118" s="251">
        <v>100</v>
      </c>
      <c r="L118" s="251" t="s">
        <v>34</v>
      </c>
      <c r="M118" s="251">
        <v>0.23</v>
      </c>
      <c r="N118" s="251" t="s">
        <v>36</v>
      </c>
      <c r="O118" s="251">
        <v>23.5</v>
      </c>
      <c r="P118" s="251" t="s">
        <v>84</v>
      </c>
      <c r="Q118" s="251">
        <f t="shared" ca="1" si="2"/>
        <v>0</v>
      </c>
      <c r="R118" s="251">
        <f t="shared" ca="1" si="3"/>
        <v>0</v>
      </c>
    </row>
    <row r="119" spans="1:18" s="96" customFormat="1" ht="15" customHeight="1">
      <c r="A119" s="205" t="s">
        <v>4317</v>
      </c>
      <c r="B119" s="205" t="s">
        <v>4338</v>
      </c>
      <c r="C119" s="251">
        <v>4</v>
      </c>
      <c r="D119" s="251"/>
      <c r="E119" s="251">
        <v>1124</v>
      </c>
      <c r="F119" s="251">
        <v>678</v>
      </c>
      <c r="G119" s="251">
        <v>616</v>
      </c>
      <c r="H119" s="251">
        <v>560</v>
      </c>
      <c r="I119" s="251">
        <v>487</v>
      </c>
      <c r="J119" s="251">
        <v>0</v>
      </c>
      <c r="K119" s="251">
        <v>100</v>
      </c>
      <c r="L119" s="251" t="s">
        <v>34</v>
      </c>
      <c r="M119" s="251">
        <v>0.23</v>
      </c>
      <c r="N119" s="251" t="s">
        <v>36</v>
      </c>
      <c r="O119" s="251">
        <v>23.5</v>
      </c>
      <c r="P119" s="251" t="s">
        <v>84</v>
      </c>
      <c r="Q119" s="251">
        <f t="shared" ca="1" si="2"/>
        <v>0</v>
      </c>
      <c r="R119" s="251">
        <f t="shared" ca="1" si="3"/>
        <v>0</v>
      </c>
    </row>
    <row r="120" spans="1:18" s="96" customFormat="1" ht="15" customHeight="1">
      <c r="A120" s="205" t="s">
        <v>4318</v>
      </c>
      <c r="B120" s="205" t="s">
        <v>4339</v>
      </c>
      <c r="C120" s="251">
        <v>4</v>
      </c>
      <c r="D120" s="251"/>
      <c r="E120" s="251">
        <v>1124</v>
      </c>
      <c r="F120" s="251">
        <v>678</v>
      </c>
      <c r="G120" s="251">
        <v>616</v>
      </c>
      <c r="H120" s="251">
        <v>560</v>
      </c>
      <c r="I120" s="251">
        <v>487</v>
      </c>
      <c r="J120" s="251">
        <v>0</v>
      </c>
      <c r="K120" s="251">
        <v>100</v>
      </c>
      <c r="L120" s="251" t="s">
        <v>34</v>
      </c>
      <c r="M120" s="251">
        <v>0.23</v>
      </c>
      <c r="N120" s="251" t="s">
        <v>36</v>
      </c>
      <c r="O120" s="251">
        <v>23.5</v>
      </c>
      <c r="P120" s="251" t="s">
        <v>84</v>
      </c>
      <c r="Q120" s="251">
        <f t="shared" ca="1" si="2"/>
        <v>0</v>
      </c>
      <c r="R120" s="251">
        <f t="shared" ca="1" si="3"/>
        <v>0</v>
      </c>
    </row>
    <row r="121" spans="1:18" s="96" customFormat="1" ht="15" customHeight="1">
      <c r="A121" s="193" t="s">
        <v>4713</v>
      </c>
      <c r="B121" s="193" t="s">
        <v>4717</v>
      </c>
      <c r="C121" s="250">
        <v>4</v>
      </c>
      <c r="D121" s="250"/>
      <c r="E121" s="250">
        <v>1124</v>
      </c>
      <c r="F121" s="250">
        <v>678</v>
      </c>
      <c r="G121" s="250">
        <v>616</v>
      </c>
      <c r="H121" s="250">
        <v>560</v>
      </c>
      <c r="I121" s="250">
        <v>487</v>
      </c>
      <c r="J121" s="250">
        <v>0</v>
      </c>
      <c r="K121" s="250">
        <v>100</v>
      </c>
      <c r="L121" s="250" t="s">
        <v>34</v>
      </c>
      <c r="M121" s="250">
        <v>0.23</v>
      </c>
      <c r="N121" s="250" t="s">
        <v>36</v>
      </c>
      <c r="O121" s="250">
        <v>23.5</v>
      </c>
      <c r="P121" s="250" t="s">
        <v>84</v>
      </c>
      <c r="Q121" s="250">
        <f t="shared" ca="1" si="2"/>
        <v>0</v>
      </c>
      <c r="R121" s="250">
        <f t="shared" ca="1" si="3"/>
        <v>0</v>
      </c>
    </row>
    <row r="122" spans="1:18" s="96" customFormat="1" ht="15" customHeight="1">
      <c r="A122" s="205" t="s">
        <v>4331</v>
      </c>
      <c r="B122" s="205" t="s">
        <v>4340</v>
      </c>
      <c r="C122" s="251">
        <v>4</v>
      </c>
      <c r="D122" s="251"/>
      <c r="E122" s="251">
        <v>843</v>
      </c>
      <c r="F122" s="251">
        <v>509</v>
      </c>
      <c r="G122" s="251">
        <v>463</v>
      </c>
      <c r="H122" s="251">
        <v>421</v>
      </c>
      <c r="I122" s="251">
        <v>366</v>
      </c>
      <c r="J122" s="251">
        <v>0</v>
      </c>
      <c r="K122" s="251">
        <v>100</v>
      </c>
      <c r="L122" s="251" t="s">
        <v>34</v>
      </c>
      <c r="M122" s="251">
        <v>0.115</v>
      </c>
      <c r="N122" s="251" t="s">
        <v>36</v>
      </c>
      <c r="O122" s="251">
        <v>12</v>
      </c>
      <c r="P122" s="251" t="s">
        <v>84</v>
      </c>
      <c r="Q122" s="251">
        <f t="shared" ca="1" si="2"/>
        <v>0</v>
      </c>
      <c r="R122" s="251">
        <f t="shared" ca="1" si="3"/>
        <v>0</v>
      </c>
    </row>
    <row r="123" spans="1:18" s="96" customFormat="1" ht="15" customHeight="1">
      <c r="A123" s="205" t="s">
        <v>4332</v>
      </c>
      <c r="B123" s="205" t="s">
        <v>1632</v>
      </c>
      <c r="C123" s="251">
        <v>4</v>
      </c>
      <c r="D123" s="251"/>
      <c r="E123" s="251">
        <v>843</v>
      </c>
      <c r="F123" s="251">
        <v>509</v>
      </c>
      <c r="G123" s="251">
        <v>463</v>
      </c>
      <c r="H123" s="251">
        <v>421</v>
      </c>
      <c r="I123" s="251">
        <v>366</v>
      </c>
      <c r="J123" s="251">
        <v>0</v>
      </c>
      <c r="K123" s="251">
        <v>100</v>
      </c>
      <c r="L123" s="251" t="s">
        <v>34</v>
      </c>
      <c r="M123" s="251">
        <v>0.115</v>
      </c>
      <c r="N123" s="251" t="s">
        <v>36</v>
      </c>
      <c r="O123" s="251">
        <v>12</v>
      </c>
      <c r="P123" s="251" t="s">
        <v>84</v>
      </c>
      <c r="Q123" s="251">
        <f t="shared" ca="1" si="2"/>
        <v>0</v>
      </c>
      <c r="R123" s="251">
        <f t="shared" ca="1" si="3"/>
        <v>0</v>
      </c>
    </row>
    <row r="124" spans="1:18" s="96" customFormat="1" ht="15" customHeight="1">
      <c r="A124" s="205" t="s">
        <v>4333</v>
      </c>
      <c r="B124" s="205" t="s">
        <v>1879</v>
      </c>
      <c r="C124" s="251">
        <v>4</v>
      </c>
      <c r="D124" s="251"/>
      <c r="E124" s="251">
        <v>843</v>
      </c>
      <c r="F124" s="251">
        <v>509</v>
      </c>
      <c r="G124" s="251">
        <v>463</v>
      </c>
      <c r="H124" s="251">
        <v>421</v>
      </c>
      <c r="I124" s="251">
        <v>366</v>
      </c>
      <c r="J124" s="251">
        <v>0</v>
      </c>
      <c r="K124" s="251">
        <v>100</v>
      </c>
      <c r="L124" s="251" t="s">
        <v>98</v>
      </c>
      <c r="M124" s="251">
        <v>0.115</v>
      </c>
      <c r="N124" s="251" t="s">
        <v>36</v>
      </c>
      <c r="O124" s="251">
        <v>12</v>
      </c>
      <c r="P124" s="251" t="s">
        <v>84</v>
      </c>
      <c r="Q124" s="251">
        <f t="shared" ca="1" si="2"/>
        <v>0</v>
      </c>
      <c r="R124" s="251">
        <f t="shared" ca="1" si="3"/>
        <v>0</v>
      </c>
    </row>
    <row r="125" spans="1:18" s="96" customFormat="1" ht="15" customHeight="1">
      <c r="A125" s="205" t="s">
        <v>4334</v>
      </c>
      <c r="B125" s="205" t="s">
        <v>1631</v>
      </c>
      <c r="C125" s="251">
        <v>4</v>
      </c>
      <c r="D125" s="251"/>
      <c r="E125" s="251">
        <v>843</v>
      </c>
      <c r="F125" s="251">
        <v>509</v>
      </c>
      <c r="G125" s="251">
        <v>463</v>
      </c>
      <c r="H125" s="251">
        <v>421</v>
      </c>
      <c r="I125" s="251">
        <v>366</v>
      </c>
      <c r="J125" s="251">
        <v>0</v>
      </c>
      <c r="K125" s="251">
        <v>100</v>
      </c>
      <c r="L125" s="251" t="s">
        <v>34</v>
      </c>
      <c r="M125" s="251">
        <v>0.115</v>
      </c>
      <c r="N125" s="251" t="s">
        <v>36</v>
      </c>
      <c r="O125" s="251">
        <v>12</v>
      </c>
      <c r="P125" s="251" t="s">
        <v>84</v>
      </c>
      <c r="Q125" s="251">
        <f t="shared" ca="1" si="2"/>
        <v>0</v>
      </c>
      <c r="R125" s="251">
        <f t="shared" ca="1" si="3"/>
        <v>0</v>
      </c>
    </row>
    <row r="126" spans="1:18" s="96" customFormat="1" ht="15" customHeight="1">
      <c r="A126" s="205" t="s">
        <v>4335</v>
      </c>
      <c r="B126" s="205" t="s">
        <v>4341</v>
      </c>
      <c r="C126" s="251">
        <v>4</v>
      </c>
      <c r="D126" s="251"/>
      <c r="E126" s="251">
        <v>843</v>
      </c>
      <c r="F126" s="251">
        <v>509</v>
      </c>
      <c r="G126" s="251">
        <v>463</v>
      </c>
      <c r="H126" s="251">
        <v>421</v>
      </c>
      <c r="I126" s="251">
        <v>366</v>
      </c>
      <c r="J126" s="251">
        <v>0</v>
      </c>
      <c r="K126" s="251">
        <v>100</v>
      </c>
      <c r="L126" s="251" t="s">
        <v>34</v>
      </c>
      <c r="M126" s="251">
        <v>0.115</v>
      </c>
      <c r="N126" s="251" t="s">
        <v>36</v>
      </c>
      <c r="O126" s="251">
        <v>12</v>
      </c>
      <c r="P126" s="251" t="s">
        <v>84</v>
      </c>
      <c r="Q126" s="251">
        <f t="shared" ca="1" si="2"/>
        <v>0</v>
      </c>
      <c r="R126" s="251">
        <f t="shared" ca="1" si="3"/>
        <v>0</v>
      </c>
    </row>
    <row r="127" spans="1:18" s="96" customFormat="1" ht="15" customHeight="1">
      <c r="A127" s="205" t="s">
        <v>4336</v>
      </c>
      <c r="B127" s="205" t="s">
        <v>4342</v>
      </c>
      <c r="C127" s="251">
        <v>4</v>
      </c>
      <c r="D127" s="251"/>
      <c r="E127" s="251">
        <v>843</v>
      </c>
      <c r="F127" s="251">
        <v>509</v>
      </c>
      <c r="G127" s="251">
        <v>463</v>
      </c>
      <c r="H127" s="251">
        <v>421</v>
      </c>
      <c r="I127" s="251">
        <v>366</v>
      </c>
      <c r="J127" s="251">
        <v>0</v>
      </c>
      <c r="K127" s="251">
        <v>100</v>
      </c>
      <c r="L127" s="251" t="s">
        <v>34</v>
      </c>
      <c r="M127" s="251">
        <v>0.115</v>
      </c>
      <c r="N127" s="251" t="s">
        <v>36</v>
      </c>
      <c r="O127" s="251">
        <v>12</v>
      </c>
      <c r="P127" s="251" t="s">
        <v>84</v>
      </c>
      <c r="Q127" s="251">
        <f t="shared" ca="1" si="2"/>
        <v>0</v>
      </c>
      <c r="R127" s="251">
        <f t="shared" ca="1" si="3"/>
        <v>0</v>
      </c>
    </row>
    <row r="128" spans="1:18" s="96" customFormat="1" ht="15" customHeight="1">
      <c r="A128" s="193" t="s">
        <v>4714</v>
      </c>
      <c r="B128" s="193" t="s">
        <v>4718</v>
      </c>
      <c r="C128" s="250">
        <v>4</v>
      </c>
      <c r="D128" s="250"/>
      <c r="E128" s="250">
        <v>843</v>
      </c>
      <c r="F128" s="250">
        <v>509</v>
      </c>
      <c r="G128" s="250">
        <v>463</v>
      </c>
      <c r="H128" s="250">
        <v>421</v>
      </c>
      <c r="I128" s="250">
        <v>366</v>
      </c>
      <c r="J128" s="250">
        <v>0</v>
      </c>
      <c r="K128" s="250">
        <v>100</v>
      </c>
      <c r="L128" s="250" t="s">
        <v>34</v>
      </c>
      <c r="M128" s="250">
        <v>0.115</v>
      </c>
      <c r="N128" s="250" t="s">
        <v>36</v>
      </c>
      <c r="O128" s="250">
        <v>12</v>
      </c>
      <c r="P128" s="250" t="s">
        <v>84</v>
      </c>
      <c r="Q128" s="250">
        <f t="shared" ca="1" si="2"/>
        <v>0</v>
      </c>
      <c r="R128" s="250">
        <f t="shared" ca="1" si="3"/>
        <v>0</v>
      </c>
    </row>
    <row r="129" spans="1:18" s="96" customFormat="1" ht="15" customHeight="1">
      <c r="A129" s="202" t="s">
        <v>4236</v>
      </c>
      <c r="B129" s="247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</row>
    <row r="130" spans="1:18" s="96" customFormat="1" ht="15" customHeight="1">
      <c r="A130" s="205" t="s">
        <v>1432</v>
      </c>
      <c r="B130" s="205" t="s">
        <v>1782</v>
      </c>
      <c r="C130" s="251">
        <v>4</v>
      </c>
      <c r="D130" s="251"/>
      <c r="E130" s="251">
        <v>2629</v>
      </c>
      <c r="F130" s="251">
        <v>1588</v>
      </c>
      <c r="G130" s="251">
        <v>1444</v>
      </c>
      <c r="H130" s="251">
        <v>1313</v>
      </c>
      <c r="I130" s="251">
        <v>1142</v>
      </c>
      <c r="J130" s="251">
        <v>0</v>
      </c>
      <c r="K130" s="251">
        <v>20</v>
      </c>
      <c r="L130" s="251" t="s">
        <v>33</v>
      </c>
      <c r="M130" s="251">
        <v>0.90900000000000003</v>
      </c>
      <c r="N130" s="251" t="s">
        <v>32</v>
      </c>
      <c r="O130" s="251">
        <v>20.58</v>
      </c>
      <c r="P130" s="251" t="s">
        <v>84</v>
      </c>
      <c r="Q130" s="251">
        <f t="shared" ca="1" si="2"/>
        <v>0</v>
      </c>
      <c r="R130" s="251">
        <f t="shared" ca="1" si="3"/>
        <v>0</v>
      </c>
    </row>
    <row r="131" spans="1:18" s="96" customFormat="1" ht="15" customHeight="1">
      <c r="A131" s="205" t="s">
        <v>1433</v>
      </c>
      <c r="B131" s="205" t="s">
        <v>1783</v>
      </c>
      <c r="C131" s="251">
        <v>4</v>
      </c>
      <c r="D131" s="251"/>
      <c r="E131" s="251">
        <v>2629</v>
      </c>
      <c r="F131" s="251">
        <v>1588</v>
      </c>
      <c r="G131" s="251">
        <v>1444</v>
      </c>
      <c r="H131" s="251">
        <v>1313</v>
      </c>
      <c r="I131" s="251">
        <v>1142</v>
      </c>
      <c r="J131" s="251">
        <v>443</v>
      </c>
      <c r="K131" s="251">
        <v>20</v>
      </c>
      <c r="L131" s="251" t="s">
        <v>33</v>
      </c>
      <c r="M131" s="251">
        <v>0.90900000000000003</v>
      </c>
      <c r="N131" s="251" t="s">
        <v>32</v>
      </c>
      <c r="O131" s="251">
        <v>20.58</v>
      </c>
      <c r="P131" s="251" t="s">
        <v>84</v>
      </c>
      <c r="Q131" s="251">
        <f t="shared" ca="1" si="2"/>
        <v>0</v>
      </c>
      <c r="R131" s="251">
        <f t="shared" ca="1" si="3"/>
        <v>0</v>
      </c>
    </row>
    <row r="132" spans="1:18" s="96" customFormat="1" ht="15" customHeight="1">
      <c r="A132" s="205" t="s">
        <v>1429</v>
      </c>
      <c r="B132" s="205" t="s">
        <v>1777</v>
      </c>
      <c r="C132" s="251">
        <v>4</v>
      </c>
      <c r="D132" s="251"/>
      <c r="E132" s="251">
        <v>2629</v>
      </c>
      <c r="F132" s="251">
        <v>1588</v>
      </c>
      <c r="G132" s="251">
        <v>1444</v>
      </c>
      <c r="H132" s="251">
        <v>1313</v>
      </c>
      <c r="I132" s="251">
        <v>1142</v>
      </c>
      <c r="J132" s="251">
        <v>676</v>
      </c>
      <c r="K132" s="251">
        <v>20</v>
      </c>
      <c r="L132" s="251" t="s">
        <v>33</v>
      </c>
      <c r="M132" s="251">
        <v>0.90900000000000003</v>
      </c>
      <c r="N132" s="251" t="s">
        <v>32</v>
      </c>
      <c r="O132" s="251">
        <v>20.58</v>
      </c>
      <c r="P132" s="251" t="s">
        <v>84</v>
      </c>
      <c r="Q132" s="251">
        <f t="shared" ca="1" si="2"/>
        <v>0</v>
      </c>
      <c r="R132" s="251">
        <f t="shared" ca="1" si="3"/>
        <v>0</v>
      </c>
    </row>
    <row r="133" spans="1:18" s="96" customFormat="1" ht="15" customHeight="1">
      <c r="A133" s="193" t="s">
        <v>1431</v>
      </c>
      <c r="B133" s="193" t="s">
        <v>1779</v>
      </c>
      <c r="C133" s="250">
        <v>4</v>
      </c>
      <c r="D133" s="250"/>
      <c r="E133" s="250">
        <v>2629</v>
      </c>
      <c r="F133" s="250">
        <v>1588</v>
      </c>
      <c r="G133" s="250">
        <v>1444</v>
      </c>
      <c r="H133" s="250">
        <v>1313</v>
      </c>
      <c r="I133" s="250">
        <v>1142</v>
      </c>
      <c r="J133" s="250">
        <v>554</v>
      </c>
      <c r="K133" s="250">
        <v>20</v>
      </c>
      <c r="L133" s="250" t="s">
        <v>33</v>
      </c>
      <c r="M133" s="250">
        <v>0.90900000000000003</v>
      </c>
      <c r="N133" s="250" t="s">
        <v>32</v>
      </c>
      <c r="O133" s="250">
        <v>20.58</v>
      </c>
      <c r="P133" s="250" t="s">
        <v>84</v>
      </c>
      <c r="Q133" s="250">
        <f t="shared" ca="1" si="2"/>
        <v>0</v>
      </c>
      <c r="R133" s="250">
        <f t="shared" ca="1" si="3"/>
        <v>0</v>
      </c>
    </row>
    <row r="134" spans="1:18" s="96" customFormat="1" ht="15" customHeight="1">
      <c r="A134" s="205" t="s">
        <v>641</v>
      </c>
      <c r="B134" s="205" t="s">
        <v>1776</v>
      </c>
      <c r="C134" s="251">
        <v>4</v>
      </c>
      <c r="D134" s="251"/>
      <c r="E134" s="251">
        <v>2629</v>
      </c>
      <c r="F134" s="251">
        <v>1588</v>
      </c>
      <c r="G134" s="251">
        <v>1444</v>
      </c>
      <c r="H134" s="251">
        <v>1313</v>
      </c>
      <c r="I134" s="251">
        <v>1142</v>
      </c>
      <c r="J134" s="251">
        <v>0</v>
      </c>
      <c r="K134" s="251">
        <v>20</v>
      </c>
      <c r="L134" s="251" t="s">
        <v>33</v>
      </c>
      <c r="M134" s="251">
        <v>0.86299999999999999</v>
      </c>
      <c r="N134" s="251" t="s">
        <v>32</v>
      </c>
      <c r="O134" s="251">
        <v>17.5</v>
      </c>
      <c r="P134" s="251" t="s">
        <v>84</v>
      </c>
      <c r="Q134" s="251">
        <f t="shared" ca="1" si="2"/>
        <v>0</v>
      </c>
      <c r="R134" s="251">
        <f t="shared" ca="1" si="3"/>
        <v>0</v>
      </c>
    </row>
    <row r="135" spans="1:18" s="96" customFormat="1" ht="15" customHeight="1">
      <c r="A135" s="205" t="s">
        <v>642</v>
      </c>
      <c r="B135" s="205" t="s">
        <v>1780</v>
      </c>
      <c r="C135" s="251">
        <v>4</v>
      </c>
      <c r="D135" s="251"/>
      <c r="E135" s="251">
        <v>2629</v>
      </c>
      <c r="F135" s="251">
        <v>1588</v>
      </c>
      <c r="G135" s="251">
        <v>1444</v>
      </c>
      <c r="H135" s="251">
        <v>1313</v>
      </c>
      <c r="I135" s="251">
        <v>1142</v>
      </c>
      <c r="J135" s="251">
        <v>443</v>
      </c>
      <c r="K135" s="251">
        <v>20</v>
      </c>
      <c r="L135" s="251" t="s">
        <v>33</v>
      </c>
      <c r="M135" s="251">
        <v>0.86299999999999999</v>
      </c>
      <c r="N135" s="251" t="s">
        <v>32</v>
      </c>
      <c r="O135" s="251">
        <v>17.5</v>
      </c>
      <c r="P135" s="251" t="s">
        <v>84</v>
      </c>
      <c r="Q135" s="251">
        <f t="shared" ca="1" si="2"/>
        <v>0</v>
      </c>
      <c r="R135" s="251">
        <f t="shared" ca="1" si="3"/>
        <v>0</v>
      </c>
    </row>
    <row r="136" spans="1:18" s="96" customFormat="1" ht="15" customHeight="1">
      <c r="A136" s="205" t="s">
        <v>640</v>
      </c>
      <c r="B136" s="205" t="s">
        <v>1781</v>
      </c>
      <c r="C136" s="251">
        <v>4</v>
      </c>
      <c r="D136" s="251"/>
      <c r="E136" s="251">
        <v>2629</v>
      </c>
      <c r="F136" s="251">
        <v>1588</v>
      </c>
      <c r="G136" s="251">
        <v>1444</v>
      </c>
      <c r="H136" s="251">
        <v>1313</v>
      </c>
      <c r="I136" s="251">
        <v>1142</v>
      </c>
      <c r="J136" s="251">
        <v>0</v>
      </c>
      <c r="K136" s="251">
        <v>20</v>
      </c>
      <c r="L136" s="251" t="s">
        <v>33</v>
      </c>
      <c r="M136" s="251">
        <v>0.86299999999999999</v>
      </c>
      <c r="N136" s="251" t="s">
        <v>32</v>
      </c>
      <c r="O136" s="251">
        <v>17.5</v>
      </c>
      <c r="P136" s="251" t="s">
        <v>84</v>
      </c>
      <c r="Q136" s="251">
        <f t="shared" ref="Q136:Q199" ca="1" si="4">VLOOKUP(A136,INDIRECT("'"&amp;P136&amp;"'!A:l",TRUE),12,0)</f>
        <v>0</v>
      </c>
      <c r="R136" s="251">
        <f t="shared" ref="R136:R199" ca="1" si="5">IFERROR(IF(J136&lt;&gt;$J$5,J136*Q136,IF($I$5=$F$6,F136*Q136,IF($I$5=$G$6,G136*Q136,IF($I$5=$H$6,H136*Q136,IF($I$5=$I$6,I136*Q136,""))))),"")</f>
        <v>0</v>
      </c>
    </row>
    <row r="137" spans="1:18" s="96" customFormat="1" ht="15" customHeight="1">
      <c r="A137" s="193" t="s">
        <v>639</v>
      </c>
      <c r="B137" s="193" t="s">
        <v>1778</v>
      </c>
      <c r="C137" s="250">
        <v>4</v>
      </c>
      <c r="D137" s="250"/>
      <c r="E137" s="250">
        <v>2629</v>
      </c>
      <c r="F137" s="250">
        <v>1588</v>
      </c>
      <c r="G137" s="250">
        <v>1444</v>
      </c>
      <c r="H137" s="250">
        <v>1313</v>
      </c>
      <c r="I137" s="250">
        <v>1142</v>
      </c>
      <c r="J137" s="250">
        <v>0</v>
      </c>
      <c r="K137" s="250">
        <v>20</v>
      </c>
      <c r="L137" s="250" t="s">
        <v>33</v>
      </c>
      <c r="M137" s="250">
        <v>0.86299999999999999</v>
      </c>
      <c r="N137" s="250" t="s">
        <v>32</v>
      </c>
      <c r="O137" s="250">
        <v>17.5</v>
      </c>
      <c r="P137" s="250" t="s">
        <v>84</v>
      </c>
      <c r="Q137" s="250">
        <f t="shared" ca="1" si="4"/>
        <v>0</v>
      </c>
      <c r="R137" s="250">
        <f t="shared" ca="1" si="5"/>
        <v>0</v>
      </c>
    </row>
    <row r="138" spans="1:18" s="96" customFormat="1" ht="15" customHeight="1">
      <c r="A138" s="193" t="s">
        <v>644</v>
      </c>
      <c r="B138" s="193" t="s">
        <v>1788</v>
      </c>
      <c r="C138" s="250">
        <v>1</v>
      </c>
      <c r="D138" s="250"/>
      <c r="E138" s="250">
        <v>2715</v>
      </c>
      <c r="F138" s="250">
        <v>1640</v>
      </c>
      <c r="G138" s="250">
        <v>1490</v>
      </c>
      <c r="H138" s="250">
        <v>1355</v>
      </c>
      <c r="I138" s="250">
        <v>1178</v>
      </c>
      <c r="J138" s="250">
        <v>789</v>
      </c>
      <c r="K138" s="250">
        <v>20</v>
      </c>
      <c r="L138" s="250" t="s">
        <v>33</v>
      </c>
      <c r="M138" s="250">
        <v>0.79800000000000004</v>
      </c>
      <c r="N138" s="250" t="s">
        <v>32</v>
      </c>
      <c r="O138" s="250">
        <v>14</v>
      </c>
      <c r="P138" s="250" t="s">
        <v>84</v>
      </c>
      <c r="Q138" s="250">
        <f t="shared" ca="1" si="4"/>
        <v>0</v>
      </c>
      <c r="R138" s="250">
        <f t="shared" ca="1" si="5"/>
        <v>0</v>
      </c>
    </row>
    <row r="139" spans="1:18" s="96" customFormat="1" ht="15" customHeight="1">
      <c r="A139" s="223" t="s">
        <v>1448</v>
      </c>
      <c r="B139" s="223" t="s">
        <v>1808</v>
      </c>
      <c r="C139" s="252">
        <v>4</v>
      </c>
      <c r="D139" s="252"/>
      <c r="E139" s="252">
        <v>2704</v>
      </c>
      <c r="F139" s="252">
        <v>1633</v>
      </c>
      <c r="G139" s="252">
        <v>1484</v>
      </c>
      <c r="H139" s="252">
        <v>1349</v>
      </c>
      <c r="I139" s="252">
        <v>1173</v>
      </c>
      <c r="J139" s="252">
        <v>0</v>
      </c>
      <c r="K139" s="252">
        <v>20</v>
      </c>
      <c r="L139" s="252" t="s">
        <v>33</v>
      </c>
      <c r="M139" s="252">
        <v>0.90900000000000003</v>
      </c>
      <c r="N139" s="252" t="s">
        <v>32</v>
      </c>
      <c r="O139" s="252">
        <v>20.58</v>
      </c>
      <c r="P139" s="252" t="s">
        <v>84</v>
      </c>
      <c r="Q139" s="252">
        <f t="shared" ca="1" si="4"/>
        <v>0</v>
      </c>
      <c r="R139" s="252">
        <f t="shared" ca="1" si="5"/>
        <v>0</v>
      </c>
    </row>
    <row r="140" spans="1:18" s="96" customFormat="1" ht="15" customHeight="1">
      <c r="A140" s="205" t="s">
        <v>1449</v>
      </c>
      <c r="B140" s="205" t="s">
        <v>1809</v>
      </c>
      <c r="C140" s="251">
        <v>1</v>
      </c>
      <c r="D140" s="251"/>
      <c r="E140" s="251">
        <v>2704</v>
      </c>
      <c r="F140" s="251">
        <v>1633</v>
      </c>
      <c r="G140" s="251">
        <v>1484</v>
      </c>
      <c r="H140" s="251">
        <v>1349</v>
      </c>
      <c r="I140" s="251">
        <v>1173</v>
      </c>
      <c r="J140" s="251">
        <v>676</v>
      </c>
      <c r="K140" s="251">
        <v>20</v>
      </c>
      <c r="L140" s="251" t="s">
        <v>33</v>
      </c>
      <c r="M140" s="251">
        <v>0.90900000000000003</v>
      </c>
      <c r="N140" s="251" t="s">
        <v>32</v>
      </c>
      <c r="O140" s="251">
        <v>20.58</v>
      </c>
      <c r="P140" s="251" t="s">
        <v>84</v>
      </c>
      <c r="Q140" s="251">
        <f t="shared" ca="1" si="4"/>
        <v>0</v>
      </c>
      <c r="R140" s="251">
        <f t="shared" ca="1" si="5"/>
        <v>0</v>
      </c>
    </row>
    <row r="141" spans="1:18" s="96" customFormat="1" ht="15" customHeight="1">
      <c r="A141" s="193" t="s">
        <v>1959</v>
      </c>
      <c r="B141" s="193" t="s">
        <v>3833</v>
      </c>
      <c r="C141" s="250">
        <v>4</v>
      </c>
      <c r="D141" s="250"/>
      <c r="E141" s="250">
        <v>2704</v>
      </c>
      <c r="F141" s="250">
        <v>1633</v>
      </c>
      <c r="G141" s="250">
        <v>1484</v>
      </c>
      <c r="H141" s="250">
        <v>1349</v>
      </c>
      <c r="I141" s="250">
        <v>1173</v>
      </c>
      <c r="J141" s="250">
        <v>0</v>
      </c>
      <c r="K141" s="250">
        <v>20</v>
      </c>
      <c r="L141" s="250" t="s">
        <v>33</v>
      </c>
      <c r="M141" s="250">
        <v>0.90900000000000003</v>
      </c>
      <c r="N141" s="250" t="s">
        <v>32</v>
      </c>
      <c r="O141" s="250">
        <v>20.58</v>
      </c>
      <c r="P141" s="250" t="s">
        <v>84</v>
      </c>
      <c r="Q141" s="250">
        <f t="shared" ca="1" si="4"/>
        <v>0</v>
      </c>
      <c r="R141" s="250">
        <f t="shared" ca="1" si="5"/>
        <v>0</v>
      </c>
    </row>
    <row r="142" spans="1:18" s="96" customFormat="1" ht="15" customHeight="1">
      <c r="A142" s="223" t="s">
        <v>647</v>
      </c>
      <c r="B142" s="223" t="s">
        <v>1803</v>
      </c>
      <c r="C142" s="252">
        <v>4</v>
      </c>
      <c r="D142" s="252"/>
      <c r="E142" s="252">
        <v>2704</v>
      </c>
      <c r="F142" s="252">
        <v>1633</v>
      </c>
      <c r="G142" s="252">
        <v>1484</v>
      </c>
      <c r="H142" s="252">
        <v>1349</v>
      </c>
      <c r="I142" s="252">
        <v>1173</v>
      </c>
      <c r="J142" s="252">
        <v>0</v>
      </c>
      <c r="K142" s="252">
        <v>20</v>
      </c>
      <c r="L142" s="252" t="s">
        <v>33</v>
      </c>
      <c r="M142" s="252">
        <v>0.91500000000000004</v>
      </c>
      <c r="N142" s="252" t="s">
        <v>32</v>
      </c>
      <c r="O142" s="252">
        <v>18.7</v>
      </c>
      <c r="P142" s="252" t="s">
        <v>84</v>
      </c>
      <c r="Q142" s="252">
        <f t="shared" ca="1" si="4"/>
        <v>0</v>
      </c>
      <c r="R142" s="252">
        <f t="shared" ca="1" si="5"/>
        <v>0</v>
      </c>
    </row>
    <row r="143" spans="1:18" s="96" customFormat="1" ht="15" customHeight="1">
      <c r="A143" s="205" t="s">
        <v>648</v>
      </c>
      <c r="B143" s="205" t="s">
        <v>1804</v>
      </c>
      <c r="C143" s="251">
        <v>4</v>
      </c>
      <c r="D143" s="251"/>
      <c r="E143" s="251">
        <v>2704</v>
      </c>
      <c r="F143" s="251">
        <v>1633</v>
      </c>
      <c r="G143" s="251">
        <v>1484</v>
      </c>
      <c r="H143" s="251">
        <v>1349</v>
      </c>
      <c r="I143" s="251">
        <v>1173</v>
      </c>
      <c r="J143" s="251">
        <v>0</v>
      </c>
      <c r="K143" s="251">
        <v>20</v>
      </c>
      <c r="L143" s="251" t="s">
        <v>33</v>
      </c>
      <c r="M143" s="251">
        <v>0.91500000000000004</v>
      </c>
      <c r="N143" s="251" t="s">
        <v>32</v>
      </c>
      <c r="O143" s="251">
        <v>18.7</v>
      </c>
      <c r="P143" s="251" t="s">
        <v>84</v>
      </c>
      <c r="Q143" s="251">
        <f t="shared" ca="1" si="4"/>
        <v>0</v>
      </c>
      <c r="R143" s="251">
        <f t="shared" ca="1" si="5"/>
        <v>0</v>
      </c>
    </row>
    <row r="144" spans="1:18" s="96" customFormat="1" ht="15" customHeight="1">
      <c r="A144" s="205" t="s">
        <v>650</v>
      </c>
      <c r="B144" s="205" t="s">
        <v>1806</v>
      </c>
      <c r="C144" s="251">
        <v>4</v>
      </c>
      <c r="D144" s="251"/>
      <c r="E144" s="251">
        <v>2704</v>
      </c>
      <c r="F144" s="251">
        <v>1633</v>
      </c>
      <c r="G144" s="251">
        <v>1484</v>
      </c>
      <c r="H144" s="251">
        <v>1349</v>
      </c>
      <c r="I144" s="251">
        <v>1173</v>
      </c>
      <c r="J144" s="251">
        <v>0</v>
      </c>
      <c r="K144" s="251">
        <v>20</v>
      </c>
      <c r="L144" s="251" t="s">
        <v>33</v>
      </c>
      <c r="M144" s="251">
        <v>0.91500000000000004</v>
      </c>
      <c r="N144" s="251" t="s">
        <v>32</v>
      </c>
      <c r="O144" s="251">
        <v>18.7</v>
      </c>
      <c r="P144" s="251" t="s">
        <v>84</v>
      </c>
      <c r="Q144" s="251">
        <f t="shared" ca="1" si="4"/>
        <v>0</v>
      </c>
      <c r="R144" s="251">
        <f t="shared" ca="1" si="5"/>
        <v>0</v>
      </c>
    </row>
    <row r="145" spans="1:19" s="97" customFormat="1" ht="15" customHeight="1">
      <c r="A145" s="205" t="s">
        <v>646</v>
      </c>
      <c r="B145" s="205" t="s">
        <v>1807</v>
      </c>
      <c r="C145" s="251">
        <v>4</v>
      </c>
      <c r="D145" s="251"/>
      <c r="E145" s="251">
        <v>2704</v>
      </c>
      <c r="F145" s="251">
        <v>1633</v>
      </c>
      <c r="G145" s="251">
        <v>1484</v>
      </c>
      <c r="H145" s="251">
        <v>1349</v>
      </c>
      <c r="I145" s="251">
        <v>1173</v>
      </c>
      <c r="J145" s="251">
        <v>0</v>
      </c>
      <c r="K145" s="251">
        <v>20</v>
      </c>
      <c r="L145" s="251" t="s">
        <v>33</v>
      </c>
      <c r="M145" s="251">
        <v>0.91500000000000004</v>
      </c>
      <c r="N145" s="251" t="s">
        <v>32</v>
      </c>
      <c r="O145" s="251">
        <v>18.7</v>
      </c>
      <c r="P145" s="251" t="s">
        <v>84</v>
      </c>
      <c r="Q145" s="251">
        <f t="shared" ca="1" si="4"/>
        <v>0</v>
      </c>
      <c r="R145" s="251">
        <f t="shared" ca="1" si="5"/>
        <v>0</v>
      </c>
      <c r="S145" s="96"/>
    </row>
    <row r="146" spans="1:19" s="97" customFormat="1" ht="15" customHeight="1">
      <c r="A146" s="193" t="s">
        <v>645</v>
      </c>
      <c r="B146" s="193" t="s">
        <v>1805</v>
      </c>
      <c r="C146" s="250">
        <v>4</v>
      </c>
      <c r="D146" s="250"/>
      <c r="E146" s="250">
        <v>2704</v>
      </c>
      <c r="F146" s="250">
        <v>1633</v>
      </c>
      <c r="G146" s="250">
        <v>1484</v>
      </c>
      <c r="H146" s="250">
        <v>1349</v>
      </c>
      <c r="I146" s="250">
        <v>1173</v>
      </c>
      <c r="J146" s="250">
        <v>0</v>
      </c>
      <c r="K146" s="250">
        <v>20</v>
      </c>
      <c r="L146" s="250" t="s">
        <v>33</v>
      </c>
      <c r="M146" s="250">
        <v>0.91500000000000004</v>
      </c>
      <c r="N146" s="250" t="s">
        <v>32</v>
      </c>
      <c r="O146" s="250">
        <v>18.7</v>
      </c>
      <c r="P146" s="250" t="s">
        <v>84</v>
      </c>
      <c r="Q146" s="250">
        <f t="shared" ca="1" si="4"/>
        <v>0</v>
      </c>
      <c r="R146" s="250">
        <f t="shared" ca="1" si="5"/>
        <v>0</v>
      </c>
      <c r="S146" s="96"/>
    </row>
    <row r="147" spans="1:19" s="97" customFormat="1" ht="15" customHeight="1">
      <c r="A147" s="238" t="s">
        <v>1409</v>
      </c>
      <c r="B147" s="238" t="s">
        <v>3118</v>
      </c>
      <c r="C147" s="253">
        <v>4</v>
      </c>
      <c r="D147" s="253"/>
      <c r="E147" s="253">
        <v>2567</v>
      </c>
      <c r="F147" s="253">
        <v>1550</v>
      </c>
      <c r="G147" s="253">
        <v>1409</v>
      </c>
      <c r="H147" s="253">
        <v>1281</v>
      </c>
      <c r="I147" s="253">
        <v>1114</v>
      </c>
      <c r="J147" s="253">
        <v>563</v>
      </c>
      <c r="K147" s="253">
        <v>20</v>
      </c>
      <c r="L147" s="253" t="s">
        <v>33</v>
      </c>
      <c r="M147" s="253">
        <v>0.90900000000000003</v>
      </c>
      <c r="N147" s="253" t="s">
        <v>32</v>
      </c>
      <c r="O147" s="253">
        <v>20.58</v>
      </c>
      <c r="P147" s="253" t="s">
        <v>84</v>
      </c>
      <c r="Q147" s="253">
        <f t="shared" ca="1" si="4"/>
        <v>0</v>
      </c>
      <c r="R147" s="253">
        <f t="shared" ca="1" si="5"/>
        <v>0</v>
      </c>
      <c r="S147" s="96"/>
    </row>
    <row r="148" spans="1:19" s="97" customFormat="1" ht="15" customHeight="1">
      <c r="A148" s="193" t="s">
        <v>1428</v>
      </c>
      <c r="B148" s="193" t="s">
        <v>1775</v>
      </c>
      <c r="C148" s="250">
        <v>4</v>
      </c>
      <c r="D148" s="250"/>
      <c r="E148" s="250">
        <v>2590</v>
      </c>
      <c r="F148" s="250">
        <v>1565</v>
      </c>
      <c r="G148" s="250">
        <v>1422</v>
      </c>
      <c r="H148" s="250">
        <v>1293</v>
      </c>
      <c r="I148" s="250">
        <v>1124</v>
      </c>
      <c r="J148" s="250">
        <v>563</v>
      </c>
      <c r="K148" s="250">
        <v>20</v>
      </c>
      <c r="L148" s="250" t="s">
        <v>33</v>
      </c>
      <c r="M148" s="250">
        <v>0.90900000000000003</v>
      </c>
      <c r="N148" s="250" t="s">
        <v>32</v>
      </c>
      <c r="O148" s="250">
        <v>20.58</v>
      </c>
      <c r="P148" s="250" t="s">
        <v>84</v>
      </c>
      <c r="Q148" s="250">
        <f t="shared" ca="1" si="4"/>
        <v>0</v>
      </c>
      <c r="R148" s="250">
        <f t="shared" ca="1" si="5"/>
        <v>0</v>
      </c>
      <c r="S148" s="96"/>
    </row>
    <row r="149" spans="1:19" s="97" customFormat="1" ht="15" customHeight="1">
      <c r="A149" s="192" t="s">
        <v>656</v>
      </c>
      <c r="B149" s="192" t="s">
        <v>1774</v>
      </c>
      <c r="C149" s="249">
        <v>4</v>
      </c>
      <c r="D149" s="249"/>
      <c r="E149" s="249">
        <v>2590</v>
      </c>
      <c r="F149" s="249">
        <v>1565</v>
      </c>
      <c r="G149" s="249">
        <v>1422</v>
      </c>
      <c r="H149" s="249">
        <v>1293</v>
      </c>
      <c r="I149" s="249">
        <v>1124</v>
      </c>
      <c r="J149" s="249">
        <v>0</v>
      </c>
      <c r="K149" s="249">
        <v>20</v>
      </c>
      <c r="L149" s="249" t="s">
        <v>33</v>
      </c>
      <c r="M149" s="249">
        <v>0.89500000000000002</v>
      </c>
      <c r="N149" s="249" t="s">
        <v>32</v>
      </c>
      <c r="O149" s="249">
        <v>18.2</v>
      </c>
      <c r="P149" s="249" t="s">
        <v>84</v>
      </c>
      <c r="Q149" s="249">
        <f t="shared" ca="1" si="4"/>
        <v>0</v>
      </c>
      <c r="R149" s="249">
        <f t="shared" ca="1" si="5"/>
        <v>0</v>
      </c>
      <c r="S149" s="96"/>
    </row>
    <row r="150" spans="1:19" s="97" customFormat="1" ht="15" customHeight="1">
      <c r="A150" s="193" t="s">
        <v>655</v>
      </c>
      <c r="B150" s="193" t="s">
        <v>1773</v>
      </c>
      <c r="C150" s="250">
        <v>4</v>
      </c>
      <c r="D150" s="250"/>
      <c r="E150" s="250">
        <v>2590</v>
      </c>
      <c r="F150" s="250">
        <v>1565</v>
      </c>
      <c r="G150" s="250">
        <v>1422</v>
      </c>
      <c r="H150" s="250">
        <v>1293</v>
      </c>
      <c r="I150" s="250">
        <v>1124</v>
      </c>
      <c r="J150" s="250">
        <v>0</v>
      </c>
      <c r="K150" s="250">
        <v>20</v>
      </c>
      <c r="L150" s="250" t="s">
        <v>33</v>
      </c>
      <c r="M150" s="250">
        <v>0.89500000000000002</v>
      </c>
      <c r="N150" s="250" t="s">
        <v>32</v>
      </c>
      <c r="O150" s="250">
        <v>18.2</v>
      </c>
      <c r="P150" s="250" t="s">
        <v>84</v>
      </c>
      <c r="Q150" s="250">
        <f t="shared" ca="1" si="4"/>
        <v>0</v>
      </c>
      <c r="R150" s="250">
        <f t="shared" ca="1" si="5"/>
        <v>0</v>
      </c>
      <c r="S150" s="96"/>
    </row>
    <row r="151" spans="1:19" s="96" customFormat="1" ht="15" customHeight="1">
      <c r="A151" s="205" t="s">
        <v>659</v>
      </c>
      <c r="B151" s="205" t="s">
        <v>1746</v>
      </c>
      <c r="C151" s="251">
        <v>4</v>
      </c>
      <c r="D151" s="251"/>
      <c r="E151" s="251">
        <v>2554</v>
      </c>
      <c r="F151" s="251">
        <v>1542</v>
      </c>
      <c r="G151" s="251">
        <v>1402</v>
      </c>
      <c r="H151" s="251">
        <v>1275</v>
      </c>
      <c r="I151" s="251">
        <v>1108</v>
      </c>
      <c r="J151" s="251">
        <v>0</v>
      </c>
      <c r="K151" s="251">
        <v>20</v>
      </c>
      <c r="L151" s="251" t="s">
        <v>33</v>
      </c>
      <c r="M151" s="251">
        <v>0.88</v>
      </c>
      <c r="N151" s="251" t="s">
        <v>32</v>
      </c>
      <c r="O151" s="251">
        <v>17.899999999999999</v>
      </c>
      <c r="P151" s="251" t="s">
        <v>84</v>
      </c>
      <c r="Q151" s="251">
        <f t="shared" ca="1" si="4"/>
        <v>0</v>
      </c>
      <c r="R151" s="251">
        <f t="shared" ca="1" si="5"/>
        <v>0</v>
      </c>
    </row>
    <row r="152" spans="1:19" s="96" customFormat="1" ht="15" customHeight="1">
      <c r="A152" s="205" t="s">
        <v>661</v>
      </c>
      <c r="B152" s="205" t="s">
        <v>1748</v>
      </c>
      <c r="C152" s="251">
        <v>4</v>
      </c>
      <c r="D152" s="251"/>
      <c r="E152" s="251">
        <v>2554</v>
      </c>
      <c r="F152" s="251">
        <v>1542</v>
      </c>
      <c r="G152" s="251">
        <v>1402</v>
      </c>
      <c r="H152" s="251">
        <v>1275</v>
      </c>
      <c r="I152" s="251">
        <v>1108</v>
      </c>
      <c r="J152" s="251">
        <v>0</v>
      </c>
      <c r="K152" s="251">
        <v>20</v>
      </c>
      <c r="L152" s="251" t="s">
        <v>33</v>
      </c>
      <c r="M152" s="251">
        <v>0.88</v>
      </c>
      <c r="N152" s="251" t="s">
        <v>32</v>
      </c>
      <c r="O152" s="251">
        <v>17.899999999999999</v>
      </c>
      <c r="P152" s="251" t="s">
        <v>84</v>
      </c>
      <c r="Q152" s="251">
        <f t="shared" ca="1" si="4"/>
        <v>0</v>
      </c>
      <c r="R152" s="251">
        <f t="shared" ca="1" si="5"/>
        <v>0</v>
      </c>
    </row>
    <row r="153" spans="1:19" s="96" customFormat="1" ht="15" customHeight="1">
      <c r="A153" s="205" t="s">
        <v>660</v>
      </c>
      <c r="B153" s="205" t="s">
        <v>1747</v>
      </c>
      <c r="C153" s="251">
        <v>4</v>
      </c>
      <c r="D153" s="251"/>
      <c r="E153" s="251">
        <v>2554</v>
      </c>
      <c r="F153" s="251">
        <v>1542</v>
      </c>
      <c r="G153" s="251">
        <v>1402</v>
      </c>
      <c r="H153" s="251">
        <v>1275</v>
      </c>
      <c r="I153" s="251">
        <v>1108</v>
      </c>
      <c r="J153" s="251">
        <v>0</v>
      </c>
      <c r="K153" s="251">
        <v>20</v>
      </c>
      <c r="L153" s="251" t="s">
        <v>33</v>
      </c>
      <c r="M153" s="251">
        <v>0.88</v>
      </c>
      <c r="N153" s="251" t="s">
        <v>32</v>
      </c>
      <c r="O153" s="251">
        <v>17.899999999999999</v>
      </c>
      <c r="P153" s="251" t="s">
        <v>84</v>
      </c>
      <c r="Q153" s="251">
        <f t="shared" ca="1" si="4"/>
        <v>0</v>
      </c>
      <c r="R153" s="251">
        <f t="shared" ca="1" si="5"/>
        <v>0</v>
      </c>
    </row>
    <row r="154" spans="1:19" s="96" customFormat="1" ht="15" customHeight="1">
      <c r="A154" s="193" t="s">
        <v>658</v>
      </c>
      <c r="B154" s="193" t="s">
        <v>1749</v>
      </c>
      <c r="C154" s="250">
        <v>4</v>
      </c>
      <c r="D154" s="250"/>
      <c r="E154" s="250">
        <v>2554</v>
      </c>
      <c r="F154" s="250">
        <v>1542</v>
      </c>
      <c r="G154" s="250">
        <v>1402</v>
      </c>
      <c r="H154" s="250">
        <v>1275</v>
      </c>
      <c r="I154" s="250">
        <v>1108</v>
      </c>
      <c r="J154" s="250">
        <v>0</v>
      </c>
      <c r="K154" s="250">
        <v>20</v>
      </c>
      <c r="L154" s="250" t="s">
        <v>33</v>
      </c>
      <c r="M154" s="250">
        <v>0.88</v>
      </c>
      <c r="N154" s="250" t="s">
        <v>32</v>
      </c>
      <c r="O154" s="250">
        <v>17.899999999999999</v>
      </c>
      <c r="P154" s="250" t="s">
        <v>84</v>
      </c>
      <c r="Q154" s="250">
        <f t="shared" ca="1" si="4"/>
        <v>0</v>
      </c>
      <c r="R154" s="250">
        <f t="shared" ca="1" si="5"/>
        <v>0</v>
      </c>
    </row>
    <row r="155" spans="1:19" s="96" customFormat="1" ht="15" customHeight="1">
      <c r="A155" s="192" t="s">
        <v>463</v>
      </c>
      <c r="B155" s="192" t="s">
        <v>1820</v>
      </c>
      <c r="C155" s="249">
        <v>4</v>
      </c>
      <c r="D155" s="249"/>
      <c r="E155" s="249">
        <v>2695</v>
      </c>
      <c r="F155" s="249">
        <v>1628</v>
      </c>
      <c r="G155" s="249">
        <v>1479</v>
      </c>
      <c r="H155" s="249">
        <v>1345</v>
      </c>
      <c r="I155" s="249">
        <v>1169</v>
      </c>
      <c r="J155" s="249">
        <v>0</v>
      </c>
      <c r="K155" s="249">
        <v>20</v>
      </c>
      <c r="L155" s="249" t="s">
        <v>33</v>
      </c>
      <c r="M155" s="249">
        <v>0.85599999999999998</v>
      </c>
      <c r="N155" s="249" t="s">
        <v>32</v>
      </c>
      <c r="O155" s="249">
        <v>17.600000000000001</v>
      </c>
      <c r="P155" s="249" t="s">
        <v>84</v>
      </c>
      <c r="Q155" s="249">
        <f t="shared" ca="1" si="4"/>
        <v>0</v>
      </c>
      <c r="R155" s="249">
        <f t="shared" ca="1" si="5"/>
        <v>0</v>
      </c>
    </row>
    <row r="156" spans="1:19" s="96" customFormat="1" ht="15" customHeight="1">
      <c r="A156" s="193" t="s">
        <v>462</v>
      </c>
      <c r="B156" s="193" t="s">
        <v>1819</v>
      </c>
      <c r="C156" s="250">
        <v>4</v>
      </c>
      <c r="D156" s="250"/>
      <c r="E156" s="250">
        <v>2695</v>
      </c>
      <c r="F156" s="250">
        <v>1628</v>
      </c>
      <c r="G156" s="250">
        <v>1479</v>
      </c>
      <c r="H156" s="250">
        <v>1345</v>
      </c>
      <c r="I156" s="250">
        <v>1169</v>
      </c>
      <c r="J156" s="250">
        <v>0</v>
      </c>
      <c r="K156" s="250">
        <v>20</v>
      </c>
      <c r="L156" s="250" t="s">
        <v>33</v>
      </c>
      <c r="M156" s="250">
        <v>0.85599999999999998</v>
      </c>
      <c r="N156" s="250" t="s">
        <v>32</v>
      </c>
      <c r="O156" s="250">
        <v>17.600000000000001</v>
      </c>
      <c r="P156" s="250" t="s">
        <v>84</v>
      </c>
      <c r="Q156" s="250">
        <f t="shared" ca="1" si="4"/>
        <v>0</v>
      </c>
      <c r="R156" s="250">
        <f t="shared" ca="1" si="5"/>
        <v>0</v>
      </c>
    </row>
    <row r="157" spans="1:19" s="97" customFormat="1" ht="15" customHeight="1">
      <c r="A157" s="205" t="s">
        <v>465</v>
      </c>
      <c r="B157" s="205" t="s">
        <v>1737</v>
      </c>
      <c r="C157" s="251">
        <v>4</v>
      </c>
      <c r="D157" s="251"/>
      <c r="E157" s="251">
        <v>2707</v>
      </c>
      <c r="F157" s="251">
        <v>1635</v>
      </c>
      <c r="G157" s="251">
        <v>1486</v>
      </c>
      <c r="H157" s="251">
        <v>1351</v>
      </c>
      <c r="I157" s="251">
        <v>1175</v>
      </c>
      <c r="J157" s="251">
        <v>0</v>
      </c>
      <c r="K157" s="251">
        <v>20</v>
      </c>
      <c r="L157" s="251" t="s">
        <v>33</v>
      </c>
      <c r="M157" s="251">
        <v>0.89700000000000002</v>
      </c>
      <c r="N157" s="251" t="s">
        <v>32</v>
      </c>
      <c r="O157" s="251">
        <v>17.600000000000001</v>
      </c>
      <c r="P157" s="251" t="s">
        <v>84</v>
      </c>
      <c r="Q157" s="251">
        <f t="shared" ca="1" si="4"/>
        <v>0</v>
      </c>
      <c r="R157" s="251">
        <f t="shared" ca="1" si="5"/>
        <v>0</v>
      </c>
      <c r="S157" s="96"/>
    </row>
    <row r="158" spans="1:19" s="96" customFormat="1" ht="15" customHeight="1">
      <c r="A158" s="205" t="s">
        <v>467</v>
      </c>
      <c r="B158" s="205" t="s">
        <v>1739</v>
      </c>
      <c r="C158" s="251">
        <v>4</v>
      </c>
      <c r="D158" s="251"/>
      <c r="E158" s="251">
        <v>2707</v>
      </c>
      <c r="F158" s="251">
        <v>1635</v>
      </c>
      <c r="G158" s="251">
        <v>1486</v>
      </c>
      <c r="H158" s="251">
        <v>1351</v>
      </c>
      <c r="I158" s="251">
        <v>1175</v>
      </c>
      <c r="J158" s="251">
        <v>1128</v>
      </c>
      <c r="K158" s="251">
        <v>20</v>
      </c>
      <c r="L158" s="251" t="s">
        <v>33</v>
      </c>
      <c r="M158" s="251">
        <v>0.89700000000000002</v>
      </c>
      <c r="N158" s="251" t="s">
        <v>32</v>
      </c>
      <c r="O158" s="251">
        <v>17.600000000000001</v>
      </c>
      <c r="P158" s="251" t="s">
        <v>84</v>
      </c>
      <c r="Q158" s="251">
        <f t="shared" ca="1" si="4"/>
        <v>0</v>
      </c>
      <c r="R158" s="251">
        <f t="shared" ca="1" si="5"/>
        <v>0</v>
      </c>
    </row>
    <row r="159" spans="1:19" s="96" customFormat="1" ht="15" customHeight="1">
      <c r="A159" s="193" t="s">
        <v>466</v>
      </c>
      <c r="B159" s="193" t="s">
        <v>1738</v>
      </c>
      <c r="C159" s="250">
        <v>4</v>
      </c>
      <c r="D159" s="250"/>
      <c r="E159" s="250">
        <v>2707</v>
      </c>
      <c r="F159" s="250">
        <v>1635</v>
      </c>
      <c r="G159" s="250">
        <v>1486</v>
      </c>
      <c r="H159" s="250">
        <v>1351</v>
      </c>
      <c r="I159" s="250">
        <v>1175</v>
      </c>
      <c r="J159" s="250">
        <v>0</v>
      </c>
      <c r="K159" s="250">
        <v>20</v>
      </c>
      <c r="L159" s="250" t="s">
        <v>33</v>
      </c>
      <c r="M159" s="250">
        <v>0.89700000000000002</v>
      </c>
      <c r="N159" s="250" t="s">
        <v>32</v>
      </c>
      <c r="O159" s="250">
        <v>17.600000000000001</v>
      </c>
      <c r="P159" s="250" t="s">
        <v>84</v>
      </c>
      <c r="Q159" s="250">
        <f t="shared" ca="1" si="4"/>
        <v>0</v>
      </c>
      <c r="R159" s="250">
        <f t="shared" ca="1" si="5"/>
        <v>0</v>
      </c>
    </row>
    <row r="160" spans="1:19" s="96" customFormat="1" ht="15" customHeight="1">
      <c r="A160" s="193" t="s">
        <v>4792</v>
      </c>
      <c r="B160" s="193" t="s">
        <v>4809</v>
      </c>
      <c r="C160" s="250">
        <v>4</v>
      </c>
      <c r="D160" s="250"/>
      <c r="E160" s="250">
        <v>2606</v>
      </c>
      <c r="F160" s="250">
        <v>1574</v>
      </c>
      <c r="G160" s="250">
        <v>1430</v>
      </c>
      <c r="H160" s="250">
        <v>1300</v>
      </c>
      <c r="I160" s="250">
        <v>1131</v>
      </c>
      <c r="J160" s="250">
        <v>563</v>
      </c>
      <c r="K160" s="250" t="s">
        <v>4836</v>
      </c>
      <c r="L160" s="250" t="s">
        <v>4835</v>
      </c>
      <c r="M160" s="250">
        <v>0.89700000000000002</v>
      </c>
      <c r="N160" s="250" t="s">
        <v>32</v>
      </c>
      <c r="O160" s="250">
        <v>17.600000000000001</v>
      </c>
      <c r="P160" s="250" t="s">
        <v>84</v>
      </c>
      <c r="Q160" s="250">
        <f t="shared" ca="1" si="4"/>
        <v>0</v>
      </c>
      <c r="R160" s="250">
        <f t="shared" ca="1" si="5"/>
        <v>0</v>
      </c>
    </row>
    <row r="161" spans="1:18" s="96" customFormat="1" ht="15" customHeight="1">
      <c r="A161" s="205" t="s">
        <v>1445</v>
      </c>
      <c r="B161" s="205" t="s">
        <v>1802</v>
      </c>
      <c r="C161" s="251">
        <v>4</v>
      </c>
      <c r="D161" s="251"/>
      <c r="E161" s="251">
        <v>2737</v>
      </c>
      <c r="F161" s="251">
        <v>1653</v>
      </c>
      <c r="G161" s="251">
        <v>1503</v>
      </c>
      <c r="H161" s="251">
        <v>1366</v>
      </c>
      <c r="I161" s="251">
        <v>1188</v>
      </c>
      <c r="J161" s="251">
        <v>0</v>
      </c>
      <c r="K161" s="251">
        <v>20</v>
      </c>
      <c r="L161" s="251" t="s">
        <v>33</v>
      </c>
      <c r="M161" s="251">
        <v>0.90900000000000003</v>
      </c>
      <c r="N161" s="251" t="s">
        <v>32</v>
      </c>
      <c r="O161" s="251">
        <v>20.58</v>
      </c>
      <c r="P161" s="251" t="s">
        <v>84</v>
      </c>
      <c r="Q161" s="251">
        <f t="shared" ca="1" si="4"/>
        <v>0</v>
      </c>
      <c r="R161" s="251">
        <f t="shared" ca="1" si="5"/>
        <v>0</v>
      </c>
    </row>
    <row r="162" spans="1:18" s="96" customFormat="1" ht="15" customHeight="1">
      <c r="A162" s="205" t="s">
        <v>1441</v>
      </c>
      <c r="B162" s="205" t="s">
        <v>1799</v>
      </c>
      <c r="C162" s="251">
        <v>4</v>
      </c>
      <c r="D162" s="251"/>
      <c r="E162" s="251">
        <v>2737</v>
      </c>
      <c r="F162" s="251">
        <v>1653</v>
      </c>
      <c r="G162" s="251">
        <v>1503</v>
      </c>
      <c r="H162" s="251">
        <v>1366</v>
      </c>
      <c r="I162" s="251">
        <v>1188</v>
      </c>
      <c r="J162" s="251">
        <v>901</v>
      </c>
      <c r="K162" s="251">
        <v>20</v>
      </c>
      <c r="L162" s="251" t="s">
        <v>33</v>
      </c>
      <c r="M162" s="251">
        <v>0.90900000000000003</v>
      </c>
      <c r="N162" s="251" t="s">
        <v>32</v>
      </c>
      <c r="O162" s="251">
        <v>20.58</v>
      </c>
      <c r="P162" s="251" t="s">
        <v>84</v>
      </c>
      <c r="Q162" s="251">
        <f t="shared" ca="1" si="4"/>
        <v>0</v>
      </c>
      <c r="R162" s="251">
        <f t="shared" ca="1" si="5"/>
        <v>0</v>
      </c>
    </row>
    <row r="163" spans="1:18" s="96" customFormat="1" ht="15" customHeight="1">
      <c r="A163" s="193" t="s">
        <v>1443</v>
      </c>
      <c r="B163" s="193" t="s">
        <v>1801</v>
      </c>
      <c r="C163" s="250">
        <v>4</v>
      </c>
      <c r="D163" s="250"/>
      <c r="E163" s="250">
        <v>2737</v>
      </c>
      <c r="F163" s="250">
        <v>1653</v>
      </c>
      <c r="G163" s="250">
        <v>1503</v>
      </c>
      <c r="H163" s="250">
        <v>1366</v>
      </c>
      <c r="I163" s="250">
        <v>1188</v>
      </c>
      <c r="J163" s="250">
        <v>554</v>
      </c>
      <c r="K163" s="250">
        <v>20</v>
      </c>
      <c r="L163" s="250" t="s">
        <v>33</v>
      </c>
      <c r="M163" s="250">
        <v>0.90900000000000003</v>
      </c>
      <c r="N163" s="250" t="s">
        <v>32</v>
      </c>
      <c r="O163" s="250">
        <v>20.58</v>
      </c>
      <c r="P163" s="250" t="s">
        <v>84</v>
      </c>
      <c r="Q163" s="250">
        <f t="shared" ca="1" si="4"/>
        <v>0</v>
      </c>
      <c r="R163" s="250">
        <f t="shared" ca="1" si="5"/>
        <v>0</v>
      </c>
    </row>
    <row r="164" spans="1:18" s="96" customFormat="1" ht="15" customHeight="1">
      <c r="A164" s="192" t="s">
        <v>1440</v>
      </c>
      <c r="B164" s="192" t="s">
        <v>1478</v>
      </c>
      <c r="C164" s="249">
        <v>4</v>
      </c>
      <c r="D164" s="249"/>
      <c r="E164" s="249">
        <v>2883</v>
      </c>
      <c r="F164" s="249">
        <v>1742</v>
      </c>
      <c r="G164" s="249">
        <v>1583</v>
      </c>
      <c r="H164" s="249">
        <v>1439</v>
      </c>
      <c r="I164" s="249">
        <v>1251</v>
      </c>
      <c r="J164" s="249">
        <v>676</v>
      </c>
      <c r="K164" s="249">
        <v>20</v>
      </c>
      <c r="L164" s="249" t="s">
        <v>33</v>
      </c>
      <c r="M164" s="249">
        <v>0.73399999999999999</v>
      </c>
      <c r="N164" s="249" t="s">
        <v>32</v>
      </c>
      <c r="O164" s="249">
        <v>16.8</v>
      </c>
      <c r="P164" s="249" t="s">
        <v>84</v>
      </c>
      <c r="Q164" s="249">
        <f t="shared" ca="1" si="4"/>
        <v>0</v>
      </c>
      <c r="R164" s="249">
        <f t="shared" ca="1" si="5"/>
        <v>0</v>
      </c>
    </row>
    <row r="165" spans="1:18" s="96" customFormat="1" ht="15" customHeight="1">
      <c r="A165" s="193" t="s">
        <v>663</v>
      </c>
      <c r="B165" s="193" t="s">
        <v>1800</v>
      </c>
      <c r="C165" s="250">
        <v>4</v>
      </c>
      <c r="D165" s="250"/>
      <c r="E165" s="250">
        <v>2737</v>
      </c>
      <c r="F165" s="250">
        <v>1653</v>
      </c>
      <c r="G165" s="250">
        <v>1503</v>
      </c>
      <c r="H165" s="250">
        <v>1366</v>
      </c>
      <c r="I165" s="250">
        <v>1188</v>
      </c>
      <c r="J165" s="250">
        <v>0</v>
      </c>
      <c r="K165" s="250">
        <v>20</v>
      </c>
      <c r="L165" s="250" t="s">
        <v>33</v>
      </c>
      <c r="M165" s="250">
        <v>0.83199999999999996</v>
      </c>
      <c r="N165" s="250" t="s">
        <v>32</v>
      </c>
      <c r="O165" s="250">
        <v>16.899999999999999</v>
      </c>
      <c r="P165" s="250" t="s">
        <v>84</v>
      </c>
      <c r="Q165" s="250">
        <f t="shared" ca="1" si="4"/>
        <v>0</v>
      </c>
      <c r="R165" s="250">
        <f t="shared" ca="1" si="5"/>
        <v>0</v>
      </c>
    </row>
    <row r="166" spans="1:18" s="96" customFormat="1" ht="15" customHeight="1">
      <c r="A166" s="238" t="s">
        <v>665</v>
      </c>
      <c r="B166" s="238" t="s">
        <v>1794</v>
      </c>
      <c r="C166" s="253">
        <v>4</v>
      </c>
      <c r="D166" s="253"/>
      <c r="E166" s="253">
        <v>3043</v>
      </c>
      <c r="F166" s="253">
        <v>1837</v>
      </c>
      <c r="G166" s="253">
        <v>1670</v>
      </c>
      <c r="H166" s="253">
        <v>1519</v>
      </c>
      <c r="I166" s="253">
        <v>1321</v>
      </c>
      <c r="J166" s="253">
        <v>1128</v>
      </c>
      <c r="K166" s="253">
        <v>20</v>
      </c>
      <c r="L166" s="253" t="s">
        <v>33</v>
      </c>
      <c r="M166" s="253">
        <v>1</v>
      </c>
      <c r="N166" s="253" t="s">
        <v>32</v>
      </c>
      <c r="O166" s="253">
        <v>20.8</v>
      </c>
      <c r="P166" s="253" t="s">
        <v>84</v>
      </c>
      <c r="Q166" s="253">
        <f t="shared" ca="1" si="4"/>
        <v>0</v>
      </c>
      <c r="R166" s="253">
        <f t="shared" ca="1" si="5"/>
        <v>0</v>
      </c>
    </row>
    <row r="167" spans="1:18" s="96" customFormat="1" ht="15" customHeight="1">
      <c r="A167" s="193" t="s">
        <v>4793</v>
      </c>
      <c r="B167" s="193" t="s">
        <v>4810</v>
      </c>
      <c r="C167" s="250">
        <v>4</v>
      </c>
      <c r="D167" s="250"/>
      <c r="E167" s="250">
        <v>2384</v>
      </c>
      <c r="F167" s="250">
        <v>1440</v>
      </c>
      <c r="G167" s="250">
        <v>1308</v>
      </c>
      <c r="H167" s="250">
        <v>1190</v>
      </c>
      <c r="I167" s="250">
        <v>1034</v>
      </c>
      <c r="J167" s="250">
        <v>563</v>
      </c>
      <c r="K167" s="250" t="s">
        <v>4836</v>
      </c>
      <c r="L167" s="250" t="s">
        <v>4835</v>
      </c>
      <c r="M167" s="250">
        <v>0.89700000000000002</v>
      </c>
      <c r="N167" s="250" t="s">
        <v>32</v>
      </c>
      <c r="O167" s="250">
        <v>17.600000000000001</v>
      </c>
      <c r="P167" s="250" t="s">
        <v>84</v>
      </c>
      <c r="Q167" s="250">
        <f t="shared" ca="1" si="4"/>
        <v>0</v>
      </c>
      <c r="R167" s="250">
        <f t="shared" ca="1" si="5"/>
        <v>0</v>
      </c>
    </row>
    <row r="168" spans="1:18" s="96" customFormat="1" ht="15" customHeight="1">
      <c r="A168" s="205" t="s">
        <v>1424</v>
      </c>
      <c r="B168" s="205" t="s">
        <v>1769</v>
      </c>
      <c r="C168" s="251">
        <v>4</v>
      </c>
      <c r="D168" s="251"/>
      <c r="E168" s="251">
        <v>2567</v>
      </c>
      <c r="F168" s="251">
        <v>1550</v>
      </c>
      <c r="G168" s="251">
        <v>1409</v>
      </c>
      <c r="H168" s="251">
        <v>1281</v>
      </c>
      <c r="I168" s="251">
        <v>1114</v>
      </c>
      <c r="J168" s="251">
        <v>0</v>
      </c>
      <c r="K168" s="251">
        <v>20</v>
      </c>
      <c r="L168" s="251" t="s">
        <v>33</v>
      </c>
      <c r="M168" s="251">
        <v>0.90900000000000003</v>
      </c>
      <c r="N168" s="251" t="s">
        <v>32</v>
      </c>
      <c r="O168" s="251">
        <v>20.58</v>
      </c>
      <c r="P168" s="251" t="s">
        <v>84</v>
      </c>
      <c r="Q168" s="251">
        <f t="shared" ca="1" si="4"/>
        <v>0</v>
      </c>
      <c r="R168" s="251">
        <f t="shared" ca="1" si="5"/>
        <v>0</v>
      </c>
    </row>
    <row r="169" spans="1:18" s="96" customFormat="1" ht="15" customHeight="1">
      <c r="A169" s="205" t="s">
        <v>1958</v>
      </c>
      <c r="B169" s="205" t="s">
        <v>3834</v>
      </c>
      <c r="C169" s="251">
        <v>4</v>
      </c>
      <c r="D169" s="251"/>
      <c r="E169" s="251">
        <v>2567</v>
      </c>
      <c r="F169" s="251">
        <v>1550</v>
      </c>
      <c r="G169" s="251">
        <v>1409</v>
      </c>
      <c r="H169" s="251">
        <v>1281</v>
      </c>
      <c r="I169" s="251">
        <v>1114</v>
      </c>
      <c r="J169" s="251">
        <v>0</v>
      </c>
      <c r="K169" s="251">
        <v>20</v>
      </c>
      <c r="L169" s="251" t="s">
        <v>33</v>
      </c>
      <c r="M169" s="251">
        <v>0.90900000000000003</v>
      </c>
      <c r="N169" s="251" t="s">
        <v>32</v>
      </c>
      <c r="O169" s="251">
        <v>20.58</v>
      </c>
      <c r="P169" s="251" t="s">
        <v>84</v>
      </c>
      <c r="Q169" s="251">
        <f t="shared" ca="1" si="4"/>
        <v>0</v>
      </c>
      <c r="R169" s="251">
        <f t="shared" ca="1" si="5"/>
        <v>0</v>
      </c>
    </row>
    <row r="170" spans="1:18" s="96" customFormat="1" ht="15" customHeight="1">
      <c r="A170" s="205" t="s">
        <v>1420</v>
      </c>
      <c r="B170" s="205" t="s">
        <v>1765</v>
      </c>
      <c r="C170" s="251">
        <v>1</v>
      </c>
      <c r="D170" s="251"/>
      <c r="E170" s="251">
        <v>2567</v>
      </c>
      <c r="F170" s="251">
        <v>1550</v>
      </c>
      <c r="G170" s="251">
        <v>1409</v>
      </c>
      <c r="H170" s="251">
        <v>1281</v>
      </c>
      <c r="I170" s="251">
        <v>1114</v>
      </c>
      <c r="J170" s="251">
        <v>0</v>
      </c>
      <c r="K170" s="251">
        <v>20</v>
      </c>
      <c r="L170" s="251" t="s">
        <v>33</v>
      </c>
      <c r="M170" s="251">
        <v>0.90900000000000003</v>
      </c>
      <c r="N170" s="251" t="s">
        <v>32</v>
      </c>
      <c r="O170" s="251">
        <v>20.58</v>
      </c>
      <c r="P170" s="251" t="s">
        <v>84</v>
      </c>
      <c r="Q170" s="251">
        <f t="shared" ca="1" si="4"/>
        <v>0</v>
      </c>
      <c r="R170" s="251">
        <f t="shared" ca="1" si="5"/>
        <v>0</v>
      </c>
    </row>
    <row r="171" spans="1:18" s="96" customFormat="1" ht="15" customHeight="1">
      <c r="A171" s="205" t="s">
        <v>1421</v>
      </c>
      <c r="B171" s="205" t="s">
        <v>1767</v>
      </c>
      <c r="C171" s="251">
        <v>4</v>
      </c>
      <c r="D171" s="251"/>
      <c r="E171" s="251">
        <v>2567</v>
      </c>
      <c r="F171" s="251">
        <v>1550</v>
      </c>
      <c r="G171" s="251">
        <v>1409</v>
      </c>
      <c r="H171" s="251">
        <v>1281</v>
      </c>
      <c r="I171" s="251">
        <v>1114</v>
      </c>
      <c r="J171" s="251">
        <v>0</v>
      </c>
      <c r="K171" s="251">
        <v>20</v>
      </c>
      <c r="L171" s="251" t="s">
        <v>33</v>
      </c>
      <c r="M171" s="251">
        <v>0.90900000000000003</v>
      </c>
      <c r="N171" s="251" t="s">
        <v>32</v>
      </c>
      <c r="O171" s="251">
        <v>20.58</v>
      </c>
      <c r="P171" s="251" t="s">
        <v>84</v>
      </c>
      <c r="Q171" s="251">
        <f t="shared" ca="1" si="4"/>
        <v>0</v>
      </c>
      <c r="R171" s="251">
        <f t="shared" ca="1" si="5"/>
        <v>0</v>
      </c>
    </row>
    <row r="172" spans="1:18" s="96" customFormat="1" ht="15" customHeight="1">
      <c r="A172" s="205" t="s">
        <v>3253</v>
      </c>
      <c r="B172" s="205" t="s">
        <v>4052</v>
      </c>
      <c r="C172" s="251">
        <v>4</v>
      </c>
      <c r="D172" s="251"/>
      <c r="E172" s="251">
        <v>2567</v>
      </c>
      <c r="F172" s="251">
        <v>1550</v>
      </c>
      <c r="G172" s="251">
        <v>1409</v>
      </c>
      <c r="H172" s="251">
        <v>1281</v>
      </c>
      <c r="I172" s="251">
        <v>1114</v>
      </c>
      <c r="J172" s="251">
        <v>0</v>
      </c>
      <c r="K172" s="251">
        <v>20</v>
      </c>
      <c r="L172" s="251" t="s">
        <v>33</v>
      </c>
      <c r="M172" s="251">
        <v>0.90900000000000003</v>
      </c>
      <c r="N172" s="251" t="s">
        <v>32</v>
      </c>
      <c r="O172" s="251">
        <v>20.58</v>
      </c>
      <c r="P172" s="251" t="s">
        <v>84</v>
      </c>
      <c r="Q172" s="251">
        <f t="shared" ca="1" si="4"/>
        <v>0</v>
      </c>
      <c r="R172" s="251">
        <f t="shared" ca="1" si="5"/>
        <v>0</v>
      </c>
    </row>
    <row r="173" spans="1:18" s="96" customFormat="1" ht="15" customHeight="1">
      <c r="A173" s="193" t="s">
        <v>1422</v>
      </c>
      <c r="B173" s="193" t="s">
        <v>1768</v>
      </c>
      <c r="C173" s="250">
        <v>4</v>
      </c>
      <c r="D173" s="250"/>
      <c r="E173" s="250">
        <v>2567</v>
      </c>
      <c r="F173" s="250">
        <v>1550</v>
      </c>
      <c r="G173" s="250">
        <v>1409</v>
      </c>
      <c r="H173" s="250">
        <v>1281</v>
      </c>
      <c r="I173" s="250">
        <v>1114</v>
      </c>
      <c r="J173" s="250">
        <v>0</v>
      </c>
      <c r="K173" s="250">
        <v>20</v>
      </c>
      <c r="L173" s="250" t="s">
        <v>33</v>
      </c>
      <c r="M173" s="250">
        <v>0.90900000000000003</v>
      </c>
      <c r="N173" s="250" t="s">
        <v>32</v>
      </c>
      <c r="O173" s="250">
        <v>20.58</v>
      </c>
      <c r="P173" s="250" t="s">
        <v>84</v>
      </c>
      <c r="Q173" s="250">
        <f t="shared" ca="1" si="4"/>
        <v>0</v>
      </c>
      <c r="R173" s="250">
        <f t="shared" ca="1" si="5"/>
        <v>0</v>
      </c>
    </row>
    <row r="174" spans="1:18" s="96" customFormat="1" ht="15" customHeight="1">
      <c r="A174" s="192" t="s">
        <v>503</v>
      </c>
      <c r="B174" s="192" t="s">
        <v>1764</v>
      </c>
      <c r="C174" s="249">
        <v>4</v>
      </c>
      <c r="D174" s="249"/>
      <c r="E174" s="249">
        <v>2798</v>
      </c>
      <c r="F174" s="249">
        <v>1690</v>
      </c>
      <c r="G174" s="249">
        <v>1536</v>
      </c>
      <c r="H174" s="249">
        <v>1397</v>
      </c>
      <c r="I174" s="249">
        <v>1215</v>
      </c>
      <c r="J174" s="249">
        <v>0</v>
      </c>
      <c r="K174" s="249">
        <v>20</v>
      </c>
      <c r="L174" s="249" t="s">
        <v>33</v>
      </c>
      <c r="M174" s="249">
        <v>1.022</v>
      </c>
      <c r="N174" s="249" t="s">
        <v>32</v>
      </c>
      <c r="O174" s="249">
        <v>22.4</v>
      </c>
      <c r="P174" s="249" t="s">
        <v>84</v>
      </c>
      <c r="Q174" s="249">
        <f t="shared" ca="1" si="4"/>
        <v>0</v>
      </c>
      <c r="R174" s="249">
        <f t="shared" ca="1" si="5"/>
        <v>0</v>
      </c>
    </row>
    <row r="175" spans="1:18" s="96" customFormat="1" ht="15" customHeight="1">
      <c r="A175" s="193" t="s">
        <v>666</v>
      </c>
      <c r="B175" s="193" t="s">
        <v>1766</v>
      </c>
      <c r="C175" s="250">
        <v>4</v>
      </c>
      <c r="D175" s="250"/>
      <c r="E175" s="250">
        <v>2567</v>
      </c>
      <c r="F175" s="250">
        <v>1550</v>
      </c>
      <c r="G175" s="250">
        <v>1409</v>
      </c>
      <c r="H175" s="250">
        <v>1281</v>
      </c>
      <c r="I175" s="250">
        <v>1114</v>
      </c>
      <c r="J175" s="250">
        <v>0</v>
      </c>
      <c r="K175" s="250">
        <v>20</v>
      </c>
      <c r="L175" s="250" t="s">
        <v>33</v>
      </c>
      <c r="M175" s="250">
        <v>0.85</v>
      </c>
      <c r="N175" s="250" t="s">
        <v>32</v>
      </c>
      <c r="O175" s="250">
        <v>16.309999999999999</v>
      </c>
      <c r="P175" s="250" t="s">
        <v>84</v>
      </c>
      <c r="Q175" s="250">
        <f t="shared" ca="1" si="4"/>
        <v>0</v>
      </c>
      <c r="R175" s="250">
        <f t="shared" ca="1" si="5"/>
        <v>0</v>
      </c>
    </row>
    <row r="176" spans="1:18" s="96" customFormat="1" ht="15" customHeight="1">
      <c r="A176" s="238" t="s">
        <v>1401</v>
      </c>
      <c r="B176" s="238" t="s">
        <v>1732</v>
      </c>
      <c r="C176" s="253">
        <v>4</v>
      </c>
      <c r="D176" s="253"/>
      <c r="E176" s="253">
        <v>2613</v>
      </c>
      <c r="F176" s="253">
        <v>1578</v>
      </c>
      <c r="G176" s="253">
        <v>1435</v>
      </c>
      <c r="H176" s="253">
        <v>1304</v>
      </c>
      <c r="I176" s="253">
        <v>1135</v>
      </c>
      <c r="J176" s="253">
        <v>0</v>
      </c>
      <c r="K176" s="253">
        <v>20</v>
      </c>
      <c r="L176" s="253" t="s">
        <v>33</v>
      </c>
      <c r="M176" s="253">
        <v>0.90900000000000003</v>
      </c>
      <c r="N176" s="253" t="s">
        <v>32</v>
      </c>
      <c r="O176" s="253">
        <v>20.58</v>
      </c>
      <c r="P176" s="253" t="s">
        <v>84</v>
      </c>
      <c r="Q176" s="253">
        <f t="shared" ca="1" si="4"/>
        <v>0</v>
      </c>
      <c r="R176" s="253">
        <f t="shared" ca="1" si="5"/>
        <v>0</v>
      </c>
    </row>
    <row r="177" spans="1:18" s="96" customFormat="1" ht="15" customHeight="1">
      <c r="A177" s="205" t="s">
        <v>1403</v>
      </c>
      <c r="B177" s="205" t="s">
        <v>1470</v>
      </c>
      <c r="C177" s="251">
        <v>4</v>
      </c>
      <c r="D177" s="251"/>
      <c r="E177" s="251">
        <v>3047</v>
      </c>
      <c r="F177" s="251">
        <v>1840</v>
      </c>
      <c r="G177" s="251">
        <v>1672</v>
      </c>
      <c r="H177" s="251">
        <v>1520</v>
      </c>
      <c r="I177" s="251">
        <v>1322</v>
      </c>
      <c r="J177" s="251">
        <v>0</v>
      </c>
      <c r="K177" s="251">
        <v>20</v>
      </c>
      <c r="L177" s="251" t="s">
        <v>33</v>
      </c>
      <c r="M177" s="251">
        <v>1.022</v>
      </c>
      <c r="N177" s="251" t="s">
        <v>32</v>
      </c>
      <c r="O177" s="251">
        <v>22.4</v>
      </c>
      <c r="P177" s="251" t="s">
        <v>84</v>
      </c>
      <c r="Q177" s="251">
        <f t="shared" ca="1" si="4"/>
        <v>0</v>
      </c>
      <c r="R177" s="251">
        <f t="shared" ca="1" si="5"/>
        <v>0</v>
      </c>
    </row>
    <row r="178" spans="1:18" s="96" customFormat="1" ht="15" customHeight="1">
      <c r="A178" s="205" t="s">
        <v>667</v>
      </c>
      <c r="B178" s="205" t="s">
        <v>1733</v>
      </c>
      <c r="C178" s="251">
        <v>4</v>
      </c>
      <c r="D178" s="251"/>
      <c r="E178" s="251">
        <v>2751</v>
      </c>
      <c r="F178" s="251">
        <v>1661</v>
      </c>
      <c r="G178" s="251">
        <v>1510</v>
      </c>
      <c r="H178" s="251">
        <v>1373</v>
      </c>
      <c r="I178" s="251">
        <v>1194</v>
      </c>
      <c r="J178" s="251">
        <v>0</v>
      </c>
      <c r="K178" s="251">
        <v>20</v>
      </c>
      <c r="L178" s="251" t="s">
        <v>33</v>
      </c>
      <c r="M178" s="251">
        <v>0.95299999999999996</v>
      </c>
      <c r="N178" s="251" t="s">
        <v>32</v>
      </c>
      <c r="O178" s="251">
        <v>18.309999999999999</v>
      </c>
      <c r="P178" s="251" t="s">
        <v>84</v>
      </c>
      <c r="Q178" s="251">
        <f t="shared" ca="1" si="4"/>
        <v>0</v>
      </c>
      <c r="R178" s="251">
        <f t="shared" ca="1" si="5"/>
        <v>0</v>
      </c>
    </row>
    <row r="179" spans="1:18" s="96" customFormat="1" ht="15" customHeight="1">
      <c r="A179" s="205" t="s">
        <v>504</v>
      </c>
      <c r="B179" s="205" t="s">
        <v>1731</v>
      </c>
      <c r="C179" s="251">
        <v>4</v>
      </c>
      <c r="D179" s="251"/>
      <c r="E179" s="251">
        <v>3047</v>
      </c>
      <c r="F179" s="251">
        <v>1840</v>
      </c>
      <c r="G179" s="251">
        <v>1672</v>
      </c>
      <c r="H179" s="251">
        <v>1520</v>
      </c>
      <c r="I179" s="251">
        <v>1322</v>
      </c>
      <c r="J179" s="251">
        <v>789</v>
      </c>
      <c r="K179" s="251">
        <v>20</v>
      </c>
      <c r="L179" s="251" t="s">
        <v>33</v>
      </c>
      <c r="M179" s="251">
        <v>1.022</v>
      </c>
      <c r="N179" s="251" t="s">
        <v>32</v>
      </c>
      <c r="O179" s="251">
        <v>22.4</v>
      </c>
      <c r="P179" s="251" t="s">
        <v>84</v>
      </c>
      <c r="Q179" s="251">
        <f t="shared" ca="1" si="4"/>
        <v>0</v>
      </c>
      <c r="R179" s="251">
        <f t="shared" ca="1" si="5"/>
        <v>0</v>
      </c>
    </row>
    <row r="180" spans="1:18" s="96" customFormat="1" ht="15" customHeight="1">
      <c r="A180" s="205" t="s">
        <v>668</v>
      </c>
      <c r="B180" s="205" t="s">
        <v>3835</v>
      </c>
      <c r="C180" s="251">
        <v>4</v>
      </c>
      <c r="D180" s="251"/>
      <c r="E180" s="251">
        <v>2751</v>
      </c>
      <c r="F180" s="251">
        <v>1661</v>
      </c>
      <c r="G180" s="251">
        <v>1510</v>
      </c>
      <c r="H180" s="251">
        <v>1373</v>
      </c>
      <c r="I180" s="251">
        <v>1194</v>
      </c>
      <c r="J180" s="251">
        <v>0</v>
      </c>
      <c r="K180" s="251">
        <v>20</v>
      </c>
      <c r="L180" s="251" t="s">
        <v>33</v>
      </c>
      <c r="M180" s="251">
        <v>0.95299999999999996</v>
      </c>
      <c r="N180" s="251" t="s">
        <v>32</v>
      </c>
      <c r="O180" s="251">
        <v>18.309999999999999</v>
      </c>
      <c r="P180" s="251" t="s">
        <v>84</v>
      </c>
      <c r="Q180" s="251">
        <f t="shared" ca="1" si="4"/>
        <v>0</v>
      </c>
      <c r="R180" s="251">
        <f t="shared" ca="1" si="5"/>
        <v>0</v>
      </c>
    </row>
    <row r="181" spans="1:18" s="96" customFormat="1" ht="15" customHeight="1">
      <c r="A181" s="193" t="s">
        <v>1402</v>
      </c>
      <c r="B181" s="193" t="s">
        <v>1471</v>
      </c>
      <c r="C181" s="250">
        <v>4</v>
      </c>
      <c r="D181" s="250"/>
      <c r="E181" s="250">
        <v>3047</v>
      </c>
      <c r="F181" s="250">
        <v>1840</v>
      </c>
      <c r="G181" s="250">
        <v>1672</v>
      </c>
      <c r="H181" s="250">
        <v>1520</v>
      </c>
      <c r="I181" s="250">
        <v>1322</v>
      </c>
      <c r="J181" s="250">
        <v>0</v>
      </c>
      <c r="K181" s="250">
        <v>20</v>
      </c>
      <c r="L181" s="250" t="s">
        <v>33</v>
      </c>
      <c r="M181" s="250">
        <v>1.022</v>
      </c>
      <c r="N181" s="250" t="s">
        <v>32</v>
      </c>
      <c r="O181" s="250">
        <v>22.4</v>
      </c>
      <c r="P181" s="250" t="s">
        <v>84</v>
      </c>
      <c r="Q181" s="250">
        <f t="shared" ca="1" si="4"/>
        <v>0</v>
      </c>
      <c r="R181" s="250">
        <f t="shared" ca="1" si="5"/>
        <v>0</v>
      </c>
    </row>
    <row r="182" spans="1:18" s="96" customFormat="1" ht="15" customHeight="1">
      <c r="A182" s="192" t="s">
        <v>1419</v>
      </c>
      <c r="B182" s="192" t="s">
        <v>1762</v>
      </c>
      <c r="C182" s="249">
        <v>4</v>
      </c>
      <c r="D182" s="249"/>
      <c r="E182" s="249">
        <v>2613</v>
      </c>
      <c r="F182" s="249">
        <v>1578</v>
      </c>
      <c r="G182" s="249">
        <v>1435</v>
      </c>
      <c r="H182" s="249">
        <v>1304</v>
      </c>
      <c r="I182" s="249">
        <v>1135</v>
      </c>
      <c r="J182" s="249">
        <v>0</v>
      </c>
      <c r="K182" s="249">
        <v>20</v>
      </c>
      <c r="L182" s="249" t="s">
        <v>33</v>
      </c>
      <c r="M182" s="249">
        <v>0.90900000000000003</v>
      </c>
      <c r="N182" s="249" t="s">
        <v>32</v>
      </c>
      <c r="O182" s="249">
        <v>20.58</v>
      </c>
      <c r="P182" s="249" t="s">
        <v>84</v>
      </c>
      <c r="Q182" s="249">
        <f t="shared" ca="1" si="4"/>
        <v>0</v>
      </c>
      <c r="R182" s="249">
        <f t="shared" ca="1" si="5"/>
        <v>0</v>
      </c>
    </row>
    <row r="183" spans="1:18" s="96" customFormat="1" ht="15" customHeight="1">
      <c r="A183" s="193" t="s">
        <v>1418</v>
      </c>
      <c r="B183" s="193" t="s">
        <v>1759</v>
      </c>
      <c r="C183" s="250">
        <v>4</v>
      </c>
      <c r="D183" s="250"/>
      <c r="E183" s="250">
        <v>2613</v>
      </c>
      <c r="F183" s="250">
        <v>1578</v>
      </c>
      <c r="G183" s="250">
        <v>1435</v>
      </c>
      <c r="H183" s="250">
        <v>1304</v>
      </c>
      <c r="I183" s="250">
        <v>1135</v>
      </c>
      <c r="J183" s="250">
        <v>0</v>
      </c>
      <c r="K183" s="250">
        <v>20</v>
      </c>
      <c r="L183" s="250" t="s">
        <v>33</v>
      </c>
      <c r="M183" s="250">
        <v>0.90900000000000003</v>
      </c>
      <c r="N183" s="250" t="s">
        <v>32</v>
      </c>
      <c r="O183" s="250">
        <v>20.58</v>
      </c>
      <c r="P183" s="250" t="s">
        <v>84</v>
      </c>
      <c r="Q183" s="250">
        <f t="shared" ca="1" si="4"/>
        <v>0</v>
      </c>
      <c r="R183" s="250">
        <f t="shared" ca="1" si="5"/>
        <v>0</v>
      </c>
    </row>
    <row r="184" spans="1:18" s="96" customFormat="1" ht="15" customHeight="1">
      <c r="A184" s="205" t="s">
        <v>1462</v>
      </c>
      <c r="B184" s="205" t="s">
        <v>1763</v>
      </c>
      <c r="C184" s="251">
        <v>4</v>
      </c>
      <c r="D184" s="251"/>
      <c r="E184" s="251">
        <v>2909</v>
      </c>
      <c r="F184" s="251">
        <v>1757</v>
      </c>
      <c r="G184" s="251">
        <v>1597</v>
      </c>
      <c r="H184" s="251">
        <v>1452</v>
      </c>
      <c r="I184" s="251">
        <v>1263</v>
      </c>
      <c r="J184" s="251">
        <v>0</v>
      </c>
      <c r="K184" s="251">
        <v>20</v>
      </c>
      <c r="L184" s="251" t="s">
        <v>33</v>
      </c>
      <c r="M184" s="251">
        <v>1.022</v>
      </c>
      <c r="N184" s="251" t="s">
        <v>32</v>
      </c>
      <c r="O184" s="251">
        <v>22.4</v>
      </c>
      <c r="P184" s="251" t="s">
        <v>84</v>
      </c>
      <c r="Q184" s="251">
        <f t="shared" ca="1" si="4"/>
        <v>0</v>
      </c>
      <c r="R184" s="251">
        <f t="shared" ca="1" si="5"/>
        <v>0</v>
      </c>
    </row>
    <row r="185" spans="1:18" s="96" customFormat="1" ht="15" customHeight="1">
      <c r="A185" s="205" t="s">
        <v>670</v>
      </c>
      <c r="B185" s="205" t="s">
        <v>1758</v>
      </c>
      <c r="C185" s="251">
        <v>4</v>
      </c>
      <c r="D185" s="251"/>
      <c r="E185" s="251">
        <v>2613</v>
      </c>
      <c r="F185" s="251">
        <v>1578</v>
      </c>
      <c r="G185" s="251">
        <v>1435</v>
      </c>
      <c r="H185" s="251">
        <v>1304</v>
      </c>
      <c r="I185" s="251">
        <v>1135</v>
      </c>
      <c r="J185" s="251">
        <v>0</v>
      </c>
      <c r="K185" s="251">
        <v>20</v>
      </c>
      <c r="L185" s="251" t="s">
        <v>33</v>
      </c>
      <c r="M185" s="251">
        <v>0.88600000000000001</v>
      </c>
      <c r="N185" s="251" t="s">
        <v>32</v>
      </c>
      <c r="O185" s="251">
        <v>16.309999999999999</v>
      </c>
      <c r="P185" s="251" t="s">
        <v>84</v>
      </c>
      <c r="Q185" s="251">
        <f t="shared" ca="1" si="4"/>
        <v>0</v>
      </c>
      <c r="R185" s="251">
        <f t="shared" ca="1" si="5"/>
        <v>0</v>
      </c>
    </row>
    <row r="186" spans="1:18" s="96" customFormat="1" ht="15" customHeight="1">
      <c r="A186" s="205" t="s">
        <v>1417</v>
      </c>
      <c r="B186" s="205" t="s">
        <v>1472</v>
      </c>
      <c r="C186" s="251">
        <v>4</v>
      </c>
      <c r="D186" s="251"/>
      <c r="E186" s="251">
        <v>2909</v>
      </c>
      <c r="F186" s="251">
        <v>1757</v>
      </c>
      <c r="G186" s="251">
        <v>1597</v>
      </c>
      <c r="H186" s="251">
        <v>1452</v>
      </c>
      <c r="I186" s="251">
        <v>1263</v>
      </c>
      <c r="J186" s="251">
        <v>0</v>
      </c>
      <c r="K186" s="251">
        <v>20</v>
      </c>
      <c r="L186" s="251" t="s">
        <v>33</v>
      </c>
      <c r="M186" s="251">
        <v>1.022</v>
      </c>
      <c r="N186" s="251" t="s">
        <v>32</v>
      </c>
      <c r="O186" s="251">
        <v>22.4</v>
      </c>
      <c r="P186" s="251" t="s">
        <v>84</v>
      </c>
      <c r="Q186" s="251">
        <f t="shared" ca="1" si="4"/>
        <v>0</v>
      </c>
      <c r="R186" s="251">
        <f t="shared" ca="1" si="5"/>
        <v>0</v>
      </c>
    </row>
    <row r="187" spans="1:18" s="96" customFormat="1" ht="15" customHeight="1">
      <c r="A187" s="205" t="s">
        <v>672</v>
      </c>
      <c r="B187" s="205" t="s">
        <v>1761</v>
      </c>
      <c r="C187" s="251">
        <v>4</v>
      </c>
      <c r="D187" s="251"/>
      <c r="E187" s="251">
        <v>2613</v>
      </c>
      <c r="F187" s="251">
        <v>1578</v>
      </c>
      <c r="G187" s="251">
        <v>1435</v>
      </c>
      <c r="H187" s="251">
        <v>1304</v>
      </c>
      <c r="I187" s="251">
        <v>1135</v>
      </c>
      <c r="J187" s="251">
        <v>0</v>
      </c>
      <c r="K187" s="251">
        <v>20</v>
      </c>
      <c r="L187" s="251" t="s">
        <v>33</v>
      </c>
      <c r="M187" s="251">
        <v>0.88600000000000001</v>
      </c>
      <c r="N187" s="251" t="s">
        <v>32</v>
      </c>
      <c r="O187" s="251">
        <v>16.309999999999999</v>
      </c>
      <c r="P187" s="251" t="s">
        <v>84</v>
      </c>
      <c r="Q187" s="251">
        <f t="shared" ca="1" si="4"/>
        <v>0</v>
      </c>
      <c r="R187" s="251">
        <f t="shared" ca="1" si="5"/>
        <v>0</v>
      </c>
    </row>
    <row r="188" spans="1:18" s="96" customFormat="1" ht="15" customHeight="1">
      <c r="A188" s="205" t="s">
        <v>671</v>
      </c>
      <c r="B188" s="205" t="s">
        <v>1757</v>
      </c>
      <c r="C188" s="251">
        <v>4</v>
      </c>
      <c r="D188" s="251"/>
      <c r="E188" s="251">
        <v>2613</v>
      </c>
      <c r="F188" s="251">
        <v>1578</v>
      </c>
      <c r="G188" s="251">
        <v>1435</v>
      </c>
      <c r="H188" s="251">
        <v>1304</v>
      </c>
      <c r="I188" s="251">
        <v>1135</v>
      </c>
      <c r="J188" s="251">
        <v>1128</v>
      </c>
      <c r="K188" s="251">
        <v>20</v>
      </c>
      <c r="L188" s="251" t="s">
        <v>33</v>
      </c>
      <c r="M188" s="251">
        <v>0.88600000000000001</v>
      </c>
      <c r="N188" s="251" t="s">
        <v>32</v>
      </c>
      <c r="O188" s="251">
        <v>16.309999999999999</v>
      </c>
      <c r="P188" s="251" t="s">
        <v>84</v>
      </c>
      <c r="Q188" s="251">
        <f t="shared" ca="1" si="4"/>
        <v>0</v>
      </c>
      <c r="R188" s="251">
        <f t="shared" ca="1" si="5"/>
        <v>0</v>
      </c>
    </row>
    <row r="189" spans="1:18" s="96" customFormat="1" ht="15" customHeight="1">
      <c r="A189" s="205" t="s">
        <v>505</v>
      </c>
      <c r="B189" s="205" t="s">
        <v>1760</v>
      </c>
      <c r="C189" s="251">
        <v>1</v>
      </c>
      <c r="D189" s="251"/>
      <c r="E189" s="251">
        <v>2909</v>
      </c>
      <c r="F189" s="251">
        <v>1757</v>
      </c>
      <c r="G189" s="251">
        <v>1597</v>
      </c>
      <c r="H189" s="251">
        <v>1452</v>
      </c>
      <c r="I189" s="251">
        <v>1263</v>
      </c>
      <c r="J189" s="251">
        <v>0</v>
      </c>
      <c r="K189" s="251">
        <v>20</v>
      </c>
      <c r="L189" s="251" t="s">
        <v>33</v>
      </c>
      <c r="M189" s="251">
        <v>1.022</v>
      </c>
      <c r="N189" s="251" t="s">
        <v>32</v>
      </c>
      <c r="O189" s="251">
        <v>22.4</v>
      </c>
      <c r="P189" s="251" t="s">
        <v>84</v>
      </c>
      <c r="Q189" s="251">
        <f t="shared" ca="1" si="4"/>
        <v>0</v>
      </c>
      <c r="R189" s="251">
        <f t="shared" ca="1" si="5"/>
        <v>0</v>
      </c>
    </row>
    <row r="190" spans="1:18" s="96" customFormat="1" ht="15" customHeight="1">
      <c r="A190" s="193" t="s">
        <v>4794</v>
      </c>
      <c r="B190" s="193" t="s">
        <v>4811</v>
      </c>
      <c r="C190" s="250">
        <v>4</v>
      </c>
      <c r="D190" s="250"/>
      <c r="E190" s="250">
        <v>2815</v>
      </c>
      <c r="F190" s="250">
        <v>1700</v>
      </c>
      <c r="G190" s="250">
        <v>1545</v>
      </c>
      <c r="H190" s="250">
        <v>1405</v>
      </c>
      <c r="I190" s="250">
        <v>1222</v>
      </c>
      <c r="J190" s="250">
        <v>563</v>
      </c>
      <c r="K190" s="250" t="s">
        <v>4836</v>
      </c>
      <c r="L190" s="250" t="s">
        <v>4835</v>
      </c>
      <c r="M190" s="250">
        <v>1.022</v>
      </c>
      <c r="N190" s="250" t="s">
        <v>32</v>
      </c>
      <c r="O190" s="250">
        <v>22.4</v>
      </c>
      <c r="P190" s="250" t="s">
        <v>84</v>
      </c>
      <c r="Q190" s="250">
        <f t="shared" ca="1" si="4"/>
        <v>0</v>
      </c>
      <c r="R190" s="250">
        <f t="shared" ca="1" si="5"/>
        <v>0</v>
      </c>
    </row>
    <row r="191" spans="1:18" s="96" customFormat="1" ht="15" customHeight="1">
      <c r="A191" s="193" t="s">
        <v>1461</v>
      </c>
      <c r="B191" s="193" t="s">
        <v>1479</v>
      </c>
      <c r="C191" s="250">
        <v>4</v>
      </c>
      <c r="D191" s="250"/>
      <c r="E191" s="250">
        <v>2720</v>
      </c>
      <c r="F191" s="250">
        <v>1643</v>
      </c>
      <c r="G191" s="250">
        <v>1493</v>
      </c>
      <c r="H191" s="250">
        <v>1357</v>
      </c>
      <c r="I191" s="250">
        <v>1180</v>
      </c>
      <c r="J191" s="250">
        <v>0</v>
      </c>
      <c r="K191" s="250">
        <v>20</v>
      </c>
      <c r="L191" s="250" t="s">
        <v>33</v>
      </c>
      <c r="M191" s="250">
        <v>0.90900000000000003</v>
      </c>
      <c r="N191" s="250" t="s">
        <v>32</v>
      </c>
      <c r="O191" s="250">
        <v>20.58</v>
      </c>
      <c r="P191" s="250" t="s">
        <v>84</v>
      </c>
      <c r="Q191" s="250">
        <f t="shared" ca="1" si="4"/>
        <v>0</v>
      </c>
      <c r="R191" s="250">
        <f t="shared" ca="1" si="5"/>
        <v>0</v>
      </c>
    </row>
    <row r="192" spans="1:18" s="96" customFormat="1" ht="15" customHeight="1">
      <c r="A192" s="192" t="s">
        <v>674</v>
      </c>
      <c r="B192" s="192" t="s">
        <v>1837</v>
      </c>
      <c r="C192" s="249">
        <v>4</v>
      </c>
      <c r="D192" s="249"/>
      <c r="E192" s="249">
        <v>2720</v>
      </c>
      <c r="F192" s="249">
        <v>1643</v>
      </c>
      <c r="G192" s="249">
        <v>1493</v>
      </c>
      <c r="H192" s="249">
        <v>1357</v>
      </c>
      <c r="I192" s="249">
        <v>1180</v>
      </c>
      <c r="J192" s="249">
        <v>0</v>
      </c>
      <c r="K192" s="249">
        <v>20</v>
      </c>
      <c r="L192" s="249" t="s">
        <v>33</v>
      </c>
      <c r="M192" s="249">
        <v>0.92400000000000004</v>
      </c>
      <c r="N192" s="249" t="s">
        <v>32</v>
      </c>
      <c r="O192" s="249">
        <v>18.309999999999999</v>
      </c>
      <c r="P192" s="249" t="s">
        <v>84</v>
      </c>
      <c r="Q192" s="249">
        <f t="shared" ca="1" si="4"/>
        <v>0</v>
      </c>
      <c r="R192" s="249">
        <f t="shared" ca="1" si="5"/>
        <v>0</v>
      </c>
    </row>
    <row r="193" spans="1:18" s="96" customFormat="1" ht="15" customHeight="1">
      <c r="A193" s="193" t="s">
        <v>675</v>
      </c>
      <c r="B193" s="193" t="s">
        <v>1836</v>
      </c>
      <c r="C193" s="250">
        <v>3</v>
      </c>
      <c r="D193" s="250"/>
      <c r="E193" s="250">
        <v>2720</v>
      </c>
      <c r="F193" s="250">
        <v>1643</v>
      </c>
      <c r="G193" s="250">
        <v>1493</v>
      </c>
      <c r="H193" s="250">
        <v>1357</v>
      </c>
      <c r="I193" s="250">
        <v>1180</v>
      </c>
      <c r="J193" s="250">
        <v>0</v>
      </c>
      <c r="K193" s="250">
        <v>20</v>
      </c>
      <c r="L193" s="250" t="s">
        <v>33</v>
      </c>
      <c r="M193" s="250">
        <v>0.92400000000000004</v>
      </c>
      <c r="N193" s="250" t="s">
        <v>32</v>
      </c>
      <c r="O193" s="250">
        <v>18.309999999999999</v>
      </c>
      <c r="P193" s="250" t="s">
        <v>84</v>
      </c>
      <c r="Q193" s="250">
        <f t="shared" ca="1" si="4"/>
        <v>0</v>
      </c>
      <c r="R193" s="250">
        <f t="shared" ca="1" si="5"/>
        <v>0</v>
      </c>
    </row>
    <row r="194" spans="1:18" s="96" customFormat="1" ht="15" customHeight="1">
      <c r="A194" s="193" t="s">
        <v>677</v>
      </c>
      <c r="B194" s="193" t="s">
        <v>1728</v>
      </c>
      <c r="C194" s="250">
        <v>4</v>
      </c>
      <c r="D194" s="250"/>
      <c r="E194" s="250">
        <v>3393</v>
      </c>
      <c r="F194" s="250">
        <v>2049</v>
      </c>
      <c r="G194" s="250">
        <v>1863</v>
      </c>
      <c r="H194" s="250">
        <v>1693</v>
      </c>
      <c r="I194" s="250">
        <v>1472</v>
      </c>
      <c r="J194" s="250">
        <v>0</v>
      </c>
      <c r="K194" s="250">
        <v>20</v>
      </c>
      <c r="L194" s="250" t="s">
        <v>33</v>
      </c>
      <c r="M194" s="250">
        <v>1.1519999999999999</v>
      </c>
      <c r="N194" s="250" t="s">
        <v>32</v>
      </c>
      <c r="O194" s="250">
        <v>24.11</v>
      </c>
      <c r="P194" s="250" t="s">
        <v>84</v>
      </c>
      <c r="Q194" s="250">
        <f t="shared" ca="1" si="4"/>
        <v>0</v>
      </c>
      <c r="R194" s="250">
        <f t="shared" ca="1" si="5"/>
        <v>0</v>
      </c>
    </row>
    <row r="195" spans="1:18" s="96" customFormat="1" ht="15" customHeight="1">
      <c r="A195" s="205" t="s">
        <v>679</v>
      </c>
      <c r="B195" s="205" t="s">
        <v>1754</v>
      </c>
      <c r="C195" s="251">
        <v>4</v>
      </c>
      <c r="D195" s="251"/>
      <c r="E195" s="251">
        <v>2808</v>
      </c>
      <c r="F195" s="251">
        <v>1696</v>
      </c>
      <c r="G195" s="251">
        <v>1541</v>
      </c>
      <c r="H195" s="251">
        <v>1401</v>
      </c>
      <c r="I195" s="251">
        <v>1218</v>
      </c>
      <c r="J195" s="251">
        <v>0</v>
      </c>
      <c r="K195" s="251">
        <v>20</v>
      </c>
      <c r="L195" s="251" t="s">
        <v>33</v>
      </c>
      <c r="M195" s="251">
        <v>0.95299999999999996</v>
      </c>
      <c r="N195" s="251" t="s">
        <v>32</v>
      </c>
      <c r="O195" s="251">
        <v>19.899999999999999</v>
      </c>
      <c r="P195" s="251" t="s">
        <v>84</v>
      </c>
      <c r="Q195" s="251">
        <f t="shared" ca="1" si="4"/>
        <v>0</v>
      </c>
      <c r="R195" s="251">
        <f t="shared" ca="1" si="5"/>
        <v>0</v>
      </c>
    </row>
    <row r="196" spans="1:18" s="96" customFormat="1" ht="15" customHeight="1">
      <c r="A196" s="205" t="s">
        <v>678</v>
      </c>
      <c r="B196" s="205" t="s">
        <v>1755</v>
      </c>
      <c r="C196" s="251">
        <v>4</v>
      </c>
      <c r="D196" s="251"/>
      <c r="E196" s="251">
        <v>2808</v>
      </c>
      <c r="F196" s="251">
        <v>1696</v>
      </c>
      <c r="G196" s="251">
        <v>1541</v>
      </c>
      <c r="H196" s="251">
        <v>1401</v>
      </c>
      <c r="I196" s="251">
        <v>1218</v>
      </c>
      <c r="J196" s="251">
        <v>0</v>
      </c>
      <c r="K196" s="251">
        <v>20</v>
      </c>
      <c r="L196" s="251" t="s">
        <v>33</v>
      </c>
      <c r="M196" s="251">
        <v>0.95299999999999996</v>
      </c>
      <c r="N196" s="251" t="s">
        <v>32</v>
      </c>
      <c r="O196" s="251">
        <v>18.95</v>
      </c>
      <c r="P196" s="251" t="s">
        <v>84</v>
      </c>
      <c r="Q196" s="251">
        <f t="shared" ca="1" si="4"/>
        <v>0</v>
      </c>
      <c r="R196" s="251">
        <f t="shared" ca="1" si="5"/>
        <v>0</v>
      </c>
    </row>
    <row r="197" spans="1:18" s="96" customFormat="1" ht="15" customHeight="1">
      <c r="A197" s="193" t="s">
        <v>506</v>
      </c>
      <c r="B197" s="193" t="s">
        <v>1756</v>
      </c>
      <c r="C197" s="250">
        <v>4</v>
      </c>
      <c r="D197" s="250"/>
      <c r="E197" s="250">
        <v>3072</v>
      </c>
      <c r="F197" s="250">
        <v>1855</v>
      </c>
      <c r="G197" s="250">
        <v>1687</v>
      </c>
      <c r="H197" s="250">
        <v>1533</v>
      </c>
      <c r="I197" s="250">
        <v>1333</v>
      </c>
      <c r="J197" s="250">
        <v>0</v>
      </c>
      <c r="K197" s="250">
        <v>20</v>
      </c>
      <c r="L197" s="250" t="s">
        <v>33</v>
      </c>
      <c r="M197" s="250">
        <v>1.022</v>
      </c>
      <c r="N197" s="250" t="s">
        <v>32</v>
      </c>
      <c r="O197" s="250">
        <v>22.4</v>
      </c>
      <c r="P197" s="250" t="s">
        <v>84</v>
      </c>
      <c r="Q197" s="250">
        <f t="shared" ca="1" si="4"/>
        <v>0</v>
      </c>
      <c r="R197" s="250">
        <f t="shared" ca="1" si="5"/>
        <v>0</v>
      </c>
    </row>
    <row r="198" spans="1:18" s="96" customFormat="1" ht="15" customHeight="1">
      <c r="A198" s="193" t="s">
        <v>1439</v>
      </c>
      <c r="B198" s="193" t="s">
        <v>1797</v>
      </c>
      <c r="C198" s="250">
        <v>4</v>
      </c>
      <c r="D198" s="250"/>
      <c r="E198" s="250">
        <v>2670</v>
      </c>
      <c r="F198" s="250">
        <v>1612</v>
      </c>
      <c r="G198" s="250">
        <v>1466</v>
      </c>
      <c r="H198" s="250">
        <v>1333</v>
      </c>
      <c r="I198" s="250">
        <v>1159</v>
      </c>
      <c r="J198" s="250">
        <v>0</v>
      </c>
      <c r="K198" s="250">
        <v>20</v>
      </c>
      <c r="L198" s="250" t="s">
        <v>33</v>
      </c>
      <c r="M198" s="250">
        <v>0.90900000000000003</v>
      </c>
      <c r="N198" s="250" t="s">
        <v>32</v>
      </c>
      <c r="O198" s="250">
        <v>20.58</v>
      </c>
      <c r="P198" s="250" t="s">
        <v>84</v>
      </c>
      <c r="Q198" s="250">
        <f t="shared" ca="1" si="4"/>
        <v>0</v>
      </c>
      <c r="R198" s="250">
        <f t="shared" ca="1" si="5"/>
        <v>0</v>
      </c>
    </row>
    <row r="199" spans="1:18" s="96" customFormat="1" ht="15" customHeight="1">
      <c r="A199" s="192" t="s">
        <v>681</v>
      </c>
      <c r="B199" s="192" t="s">
        <v>1796</v>
      </c>
      <c r="C199" s="249">
        <v>4</v>
      </c>
      <c r="D199" s="249"/>
      <c r="E199" s="249">
        <v>2670</v>
      </c>
      <c r="F199" s="249">
        <v>1612</v>
      </c>
      <c r="G199" s="249">
        <v>1466</v>
      </c>
      <c r="H199" s="249">
        <v>1333</v>
      </c>
      <c r="I199" s="249">
        <v>1159</v>
      </c>
      <c r="J199" s="249">
        <v>0</v>
      </c>
      <c r="K199" s="249">
        <v>20</v>
      </c>
      <c r="L199" s="249" t="s">
        <v>33</v>
      </c>
      <c r="M199" s="249">
        <v>0.89700000000000002</v>
      </c>
      <c r="N199" s="249" t="s">
        <v>32</v>
      </c>
      <c r="O199" s="249">
        <v>18.600000000000001</v>
      </c>
      <c r="P199" s="249" t="s">
        <v>84</v>
      </c>
      <c r="Q199" s="249">
        <f t="shared" ca="1" si="4"/>
        <v>0</v>
      </c>
      <c r="R199" s="249">
        <f t="shared" ca="1" si="5"/>
        <v>0</v>
      </c>
    </row>
    <row r="200" spans="1:18" s="96" customFormat="1" ht="15" customHeight="1">
      <c r="A200" s="193" t="s">
        <v>1437</v>
      </c>
      <c r="B200" s="193" t="s">
        <v>1475</v>
      </c>
      <c r="C200" s="250">
        <v>4</v>
      </c>
      <c r="D200" s="250"/>
      <c r="E200" s="250">
        <v>2827</v>
      </c>
      <c r="F200" s="250">
        <v>1707</v>
      </c>
      <c r="G200" s="250">
        <v>1551</v>
      </c>
      <c r="H200" s="250">
        <v>1410</v>
      </c>
      <c r="I200" s="250">
        <v>1226</v>
      </c>
      <c r="J200" s="250">
        <v>563</v>
      </c>
      <c r="K200" s="250">
        <v>20</v>
      </c>
      <c r="L200" s="250" t="s">
        <v>33</v>
      </c>
      <c r="M200" s="250">
        <v>0.73399999999999999</v>
      </c>
      <c r="N200" s="250" t="s">
        <v>32</v>
      </c>
      <c r="O200" s="250">
        <v>16.8</v>
      </c>
      <c r="P200" s="250" t="s">
        <v>84</v>
      </c>
      <c r="Q200" s="250">
        <f t="shared" ref="Q200:Q263" ca="1" si="6">VLOOKUP(A200,INDIRECT("'"&amp;P200&amp;"'!A:l",TRUE),12,0)</f>
        <v>0</v>
      </c>
      <c r="R200" s="250">
        <f t="shared" ref="R200:R263" ca="1" si="7">IFERROR(IF(J200&lt;&gt;$J$5,J200*Q200,IF($I$5=$F$6,F200*Q200,IF($I$5=$G$6,G200*Q200,IF($I$5=$H$6,H200*Q200,IF($I$5=$I$6,I200*Q200,""))))),"")</f>
        <v>0</v>
      </c>
    </row>
    <row r="201" spans="1:18" s="96" customFormat="1" ht="15" customHeight="1">
      <c r="A201" s="193" t="s">
        <v>3312</v>
      </c>
      <c r="B201" s="193" t="s">
        <v>4613</v>
      </c>
      <c r="C201" s="250">
        <v>4</v>
      </c>
      <c r="D201" s="250"/>
      <c r="E201" s="250">
        <v>3408</v>
      </c>
      <c r="F201" s="250">
        <v>2059</v>
      </c>
      <c r="G201" s="250">
        <v>1872</v>
      </c>
      <c r="H201" s="250">
        <v>1702</v>
      </c>
      <c r="I201" s="250">
        <v>1480</v>
      </c>
      <c r="J201" s="250">
        <v>563</v>
      </c>
      <c r="K201" s="250">
        <v>20</v>
      </c>
      <c r="L201" s="250" t="s">
        <v>33</v>
      </c>
      <c r="M201" s="250">
        <v>1.022</v>
      </c>
      <c r="N201" s="250" t="s">
        <v>32</v>
      </c>
      <c r="O201" s="250">
        <v>22.4</v>
      </c>
      <c r="P201" s="250" t="s">
        <v>84</v>
      </c>
      <c r="Q201" s="250">
        <f t="shared" ca="1" si="6"/>
        <v>0</v>
      </c>
      <c r="R201" s="250">
        <f t="shared" ca="1" si="7"/>
        <v>0</v>
      </c>
    </row>
    <row r="202" spans="1:18" s="96" customFormat="1" ht="15" customHeight="1">
      <c r="A202" s="205" t="s">
        <v>513</v>
      </c>
      <c r="B202" s="205" t="s">
        <v>1831</v>
      </c>
      <c r="C202" s="251">
        <v>4</v>
      </c>
      <c r="D202" s="251"/>
      <c r="E202" s="251">
        <v>3038</v>
      </c>
      <c r="F202" s="251">
        <v>1835</v>
      </c>
      <c r="G202" s="251">
        <v>1668</v>
      </c>
      <c r="H202" s="251">
        <v>1517</v>
      </c>
      <c r="I202" s="251">
        <v>1319</v>
      </c>
      <c r="J202" s="251">
        <v>0</v>
      </c>
      <c r="K202" s="251">
        <v>20</v>
      </c>
      <c r="L202" s="251" t="s">
        <v>33</v>
      </c>
      <c r="M202" s="251">
        <v>1.022</v>
      </c>
      <c r="N202" s="251" t="s">
        <v>32</v>
      </c>
      <c r="O202" s="251">
        <v>22.4</v>
      </c>
      <c r="P202" s="251" t="s">
        <v>84</v>
      </c>
      <c r="Q202" s="251">
        <f t="shared" ca="1" si="6"/>
        <v>0</v>
      </c>
      <c r="R202" s="251">
        <f t="shared" ca="1" si="7"/>
        <v>0</v>
      </c>
    </row>
    <row r="203" spans="1:18" s="96" customFormat="1" ht="15" customHeight="1">
      <c r="A203" s="205" t="s">
        <v>514</v>
      </c>
      <c r="B203" s="205" t="s">
        <v>1829</v>
      </c>
      <c r="C203" s="251">
        <v>4</v>
      </c>
      <c r="D203" s="251"/>
      <c r="E203" s="251">
        <v>3038</v>
      </c>
      <c r="F203" s="251">
        <v>1835</v>
      </c>
      <c r="G203" s="251">
        <v>1668</v>
      </c>
      <c r="H203" s="251">
        <v>1517</v>
      </c>
      <c r="I203" s="251">
        <v>1319</v>
      </c>
      <c r="J203" s="251">
        <v>0</v>
      </c>
      <c r="K203" s="251">
        <v>20</v>
      </c>
      <c r="L203" s="251" t="s">
        <v>33</v>
      </c>
      <c r="M203" s="251">
        <v>1.022</v>
      </c>
      <c r="N203" s="251" t="s">
        <v>32</v>
      </c>
      <c r="O203" s="251">
        <v>22.4</v>
      </c>
      <c r="P203" s="251" t="s">
        <v>84</v>
      </c>
      <c r="Q203" s="251">
        <f t="shared" ca="1" si="6"/>
        <v>0</v>
      </c>
      <c r="R203" s="251">
        <f t="shared" ca="1" si="7"/>
        <v>0</v>
      </c>
    </row>
    <row r="204" spans="1:18" s="96" customFormat="1" ht="15" customHeight="1">
      <c r="A204" s="205" t="s">
        <v>515</v>
      </c>
      <c r="B204" s="205" t="s">
        <v>1830</v>
      </c>
      <c r="C204" s="251">
        <v>4</v>
      </c>
      <c r="D204" s="251"/>
      <c r="E204" s="251">
        <v>3038</v>
      </c>
      <c r="F204" s="251">
        <v>1835</v>
      </c>
      <c r="G204" s="251">
        <v>1668</v>
      </c>
      <c r="H204" s="251">
        <v>1517</v>
      </c>
      <c r="I204" s="251">
        <v>1319</v>
      </c>
      <c r="J204" s="251">
        <v>0</v>
      </c>
      <c r="K204" s="251">
        <v>20</v>
      </c>
      <c r="L204" s="251" t="s">
        <v>33</v>
      </c>
      <c r="M204" s="251">
        <v>1.022</v>
      </c>
      <c r="N204" s="251" t="s">
        <v>32</v>
      </c>
      <c r="O204" s="251">
        <v>22.4</v>
      </c>
      <c r="P204" s="251" t="s">
        <v>84</v>
      </c>
      <c r="Q204" s="251">
        <f t="shared" ca="1" si="6"/>
        <v>0</v>
      </c>
      <c r="R204" s="251">
        <f t="shared" ca="1" si="7"/>
        <v>0</v>
      </c>
    </row>
    <row r="205" spans="1:18" s="96" customFormat="1" ht="15" customHeight="1">
      <c r="A205" s="193" t="s">
        <v>512</v>
      </c>
      <c r="B205" s="193" t="s">
        <v>1828</v>
      </c>
      <c r="C205" s="250">
        <v>4</v>
      </c>
      <c r="D205" s="250"/>
      <c r="E205" s="250">
        <v>3038</v>
      </c>
      <c r="F205" s="250">
        <v>1835</v>
      </c>
      <c r="G205" s="250">
        <v>1668</v>
      </c>
      <c r="H205" s="250">
        <v>1517</v>
      </c>
      <c r="I205" s="250">
        <v>1319</v>
      </c>
      <c r="J205" s="250">
        <v>0</v>
      </c>
      <c r="K205" s="250">
        <v>20</v>
      </c>
      <c r="L205" s="250" t="s">
        <v>33</v>
      </c>
      <c r="M205" s="250">
        <v>1.022</v>
      </c>
      <c r="N205" s="250" t="s">
        <v>32</v>
      </c>
      <c r="O205" s="250">
        <v>22.4</v>
      </c>
      <c r="P205" s="250" t="s">
        <v>84</v>
      </c>
      <c r="Q205" s="250">
        <f t="shared" ca="1" si="6"/>
        <v>0</v>
      </c>
      <c r="R205" s="250">
        <f t="shared" ca="1" si="7"/>
        <v>0</v>
      </c>
    </row>
    <row r="206" spans="1:18" s="96" customFormat="1" ht="15" customHeight="1">
      <c r="A206" s="193" t="s">
        <v>524</v>
      </c>
      <c r="B206" s="193" t="s">
        <v>1729</v>
      </c>
      <c r="C206" s="250">
        <v>4</v>
      </c>
      <c r="D206" s="250"/>
      <c r="E206" s="250">
        <v>2985</v>
      </c>
      <c r="F206" s="250">
        <v>1803</v>
      </c>
      <c r="G206" s="250">
        <v>1639</v>
      </c>
      <c r="H206" s="250">
        <v>1489</v>
      </c>
      <c r="I206" s="250">
        <v>1295</v>
      </c>
      <c r="J206" s="250">
        <v>0</v>
      </c>
      <c r="K206" s="250">
        <v>20</v>
      </c>
      <c r="L206" s="250" t="s">
        <v>33</v>
      </c>
      <c r="M206" s="250">
        <v>1.022</v>
      </c>
      <c r="N206" s="250" t="s">
        <v>32</v>
      </c>
      <c r="O206" s="250">
        <v>22.4</v>
      </c>
      <c r="P206" s="250" t="s">
        <v>84</v>
      </c>
      <c r="Q206" s="250">
        <f t="shared" ca="1" si="6"/>
        <v>0</v>
      </c>
      <c r="R206" s="250">
        <f t="shared" ca="1" si="7"/>
        <v>0</v>
      </c>
    </row>
    <row r="207" spans="1:18" s="96" customFormat="1" ht="15" customHeight="1">
      <c r="A207" s="205" t="s">
        <v>706</v>
      </c>
      <c r="B207" s="205" t="s">
        <v>1541</v>
      </c>
      <c r="C207" s="251">
        <v>4</v>
      </c>
      <c r="D207" s="251"/>
      <c r="E207" s="251">
        <v>1068</v>
      </c>
      <c r="F207" s="251">
        <v>645</v>
      </c>
      <c r="G207" s="251">
        <v>586</v>
      </c>
      <c r="H207" s="251">
        <v>533</v>
      </c>
      <c r="I207" s="251">
        <v>464</v>
      </c>
      <c r="J207" s="251">
        <v>0</v>
      </c>
      <c r="K207" s="251">
        <v>100</v>
      </c>
      <c r="L207" s="251" t="s">
        <v>34</v>
      </c>
      <c r="M207" s="251">
        <v>0.20399999999999999</v>
      </c>
      <c r="N207" s="251" t="s">
        <v>36</v>
      </c>
      <c r="O207" s="251">
        <v>26</v>
      </c>
      <c r="P207" s="251" t="s">
        <v>84</v>
      </c>
      <c r="Q207" s="251">
        <f t="shared" ca="1" si="6"/>
        <v>0</v>
      </c>
      <c r="R207" s="251">
        <f t="shared" ca="1" si="7"/>
        <v>0</v>
      </c>
    </row>
    <row r="208" spans="1:18" s="96" customFormat="1" ht="15" customHeight="1">
      <c r="A208" s="205" t="s">
        <v>683</v>
      </c>
      <c r="B208" s="205" t="s">
        <v>1543</v>
      </c>
      <c r="C208" s="251">
        <v>4</v>
      </c>
      <c r="D208" s="251"/>
      <c r="E208" s="251">
        <v>1229</v>
      </c>
      <c r="F208" s="251">
        <v>742</v>
      </c>
      <c r="G208" s="251">
        <v>675</v>
      </c>
      <c r="H208" s="251">
        <v>614</v>
      </c>
      <c r="I208" s="251">
        <v>534</v>
      </c>
      <c r="J208" s="251">
        <v>0</v>
      </c>
      <c r="K208" s="251">
        <v>100</v>
      </c>
      <c r="L208" s="251" t="s">
        <v>34</v>
      </c>
      <c r="M208" s="251">
        <v>0.20399999999999999</v>
      </c>
      <c r="N208" s="251" t="s">
        <v>36</v>
      </c>
      <c r="O208" s="251">
        <v>26</v>
      </c>
      <c r="P208" s="251" t="s">
        <v>84</v>
      </c>
      <c r="Q208" s="251">
        <f t="shared" ca="1" si="6"/>
        <v>0</v>
      </c>
      <c r="R208" s="251">
        <f t="shared" ca="1" si="7"/>
        <v>0</v>
      </c>
    </row>
    <row r="209" spans="1:18" s="96" customFormat="1" ht="15" customHeight="1">
      <c r="A209" s="205" t="s">
        <v>527</v>
      </c>
      <c r="B209" s="205" t="s">
        <v>1551</v>
      </c>
      <c r="C209" s="251">
        <v>4</v>
      </c>
      <c r="D209" s="251"/>
      <c r="E209" s="251">
        <v>1229</v>
      </c>
      <c r="F209" s="251">
        <v>742</v>
      </c>
      <c r="G209" s="251">
        <v>675</v>
      </c>
      <c r="H209" s="251">
        <v>614</v>
      </c>
      <c r="I209" s="251">
        <v>534</v>
      </c>
      <c r="J209" s="251">
        <v>0</v>
      </c>
      <c r="K209" s="251">
        <v>100</v>
      </c>
      <c r="L209" s="251" t="s">
        <v>98</v>
      </c>
      <c r="M209" s="251">
        <v>0.20399999999999999</v>
      </c>
      <c r="N209" s="251" t="s">
        <v>36</v>
      </c>
      <c r="O209" s="251">
        <v>30</v>
      </c>
      <c r="P209" s="251" t="s">
        <v>84</v>
      </c>
      <c r="Q209" s="251">
        <f t="shared" ca="1" si="6"/>
        <v>0</v>
      </c>
      <c r="R209" s="251">
        <f t="shared" ca="1" si="7"/>
        <v>0</v>
      </c>
    </row>
    <row r="210" spans="1:18" s="96" customFormat="1" ht="15" customHeight="1">
      <c r="A210" s="205" t="s">
        <v>684</v>
      </c>
      <c r="B210" s="205" t="s">
        <v>1544</v>
      </c>
      <c r="C210" s="251">
        <v>4</v>
      </c>
      <c r="D210" s="251"/>
      <c r="E210" s="251">
        <v>1068</v>
      </c>
      <c r="F210" s="251">
        <v>645</v>
      </c>
      <c r="G210" s="251">
        <v>586</v>
      </c>
      <c r="H210" s="251">
        <v>533</v>
      </c>
      <c r="I210" s="251">
        <v>464</v>
      </c>
      <c r="J210" s="251">
        <v>0</v>
      </c>
      <c r="K210" s="251">
        <v>100</v>
      </c>
      <c r="L210" s="251" t="s">
        <v>34</v>
      </c>
      <c r="M210" s="251">
        <v>0.20399999999999999</v>
      </c>
      <c r="N210" s="251" t="s">
        <v>36</v>
      </c>
      <c r="O210" s="251">
        <v>26</v>
      </c>
      <c r="P210" s="251" t="s">
        <v>84</v>
      </c>
      <c r="Q210" s="251">
        <f t="shared" ca="1" si="6"/>
        <v>0</v>
      </c>
      <c r="R210" s="251">
        <f t="shared" ca="1" si="7"/>
        <v>0</v>
      </c>
    </row>
    <row r="211" spans="1:18" s="96" customFormat="1" ht="15" customHeight="1">
      <c r="A211" s="205" t="s">
        <v>425</v>
      </c>
      <c r="B211" s="205" t="s">
        <v>1549</v>
      </c>
      <c r="C211" s="251">
        <v>4</v>
      </c>
      <c r="D211" s="251"/>
      <c r="E211" s="251">
        <v>1068</v>
      </c>
      <c r="F211" s="251">
        <v>645</v>
      </c>
      <c r="G211" s="251">
        <v>586</v>
      </c>
      <c r="H211" s="251">
        <v>533</v>
      </c>
      <c r="I211" s="251">
        <v>464</v>
      </c>
      <c r="J211" s="251">
        <v>112</v>
      </c>
      <c r="K211" s="251">
        <v>100</v>
      </c>
      <c r="L211" s="251" t="s">
        <v>34</v>
      </c>
      <c r="M211" s="251">
        <v>0.20399999999999999</v>
      </c>
      <c r="N211" s="251" t="s">
        <v>36</v>
      </c>
      <c r="O211" s="251">
        <v>26</v>
      </c>
      <c r="P211" s="251" t="s">
        <v>84</v>
      </c>
      <c r="Q211" s="251">
        <f t="shared" ca="1" si="6"/>
        <v>0</v>
      </c>
      <c r="R211" s="251">
        <f t="shared" ca="1" si="7"/>
        <v>0</v>
      </c>
    </row>
    <row r="212" spans="1:18" s="96" customFormat="1" ht="15" customHeight="1">
      <c r="A212" s="205" t="s">
        <v>707</v>
      </c>
      <c r="B212" s="205" t="s">
        <v>1542</v>
      </c>
      <c r="C212" s="251">
        <v>4</v>
      </c>
      <c r="D212" s="251"/>
      <c r="E212" s="251">
        <v>1068</v>
      </c>
      <c r="F212" s="251">
        <v>645</v>
      </c>
      <c r="G212" s="251">
        <v>586</v>
      </c>
      <c r="H212" s="251">
        <v>533</v>
      </c>
      <c r="I212" s="251">
        <v>464</v>
      </c>
      <c r="J212" s="251">
        <v>0</v>
      </c>
      <c r="K212" s="251">
        <v>100</v>
      </c>
      <c r="L212" s="251" t="s">
        <v>34</v>
      </c>
      <c r="M212" s="251">
        <v>0.20399999999999999</v>
      </c>
      <c r="N212" s="251" t="s">
        <v>36</v>
      </c>
      <c r="O212" s="251">
        <v>26</v>
      </c>
      <c r="P212" s="251" t="s">
        <v>84</v>
      </c>
      <c r="Q212" s="251">
        <f t="shared" ca="1" si="6"/>
        <v>0</v>
      </c>
      <c r="R212" s="251">
        <f t="shared" ca="1" si="7"/>
        <v>0</v>
      </c>
    </row>
    <row r="213" spans="1:18" s="96" customFormat="1" ht="15" customHeight="1">
      <c r="A213" s="205" t="s">
        <v>711</v>
      </c>
      <c r="B213" s="205" t="s">
        <v>1546</v>
      </c>
      <c r="C213" s="251">
        <v>4</v>
      </c>
      <c r="D213" s="251"/>
      <c r="E213" s="251">
        <v>1068</v>
      </c>
      <c r="F213" s="251">
        <v>645</v>
      </c>
      <c r="G213" s="251">
        <v>586</v>
      </c>
      <c r="H213" s="251">
        <v>533</v>
      </c>
      <c r="I213" s="251">
        <v>464</v>
      </c>
      <c r="J213" s="251">
        <v>0</v>
      </c>
      <c r="K213" s="251">
        <v>100</v>
      </c>
      <c r="L213" s="251" t="s">
        <v>34</v>
      </c>
      <c r="M213" s="251">
        <v>0.20399999999999999</v>
      </c>
      <c r="N213" s="251" t="s">
        <v>36</v>
      </c>
      <c r="O213" s="251">
        <v>26</v>
      </c>
      <c r="P213" s="251" t="s">
        <v>84</v>
      </c>
      <c r="Q213" s="251">
        <f t="shared" ca="1" si="6"/>
        <v>0</v>
      </c>
      <c r="R213" s="251">
        <f t="shared" ca="1" si="7"/>
        <v>0</v>
      </c>
    </row>
    <row r="214" spans="1:18" s="96" customFormat="1" ht="15" customHeight="1">
      <c r="A214" s="205" t="s">
        <v>710</v>
      </c>
      <c r="B214" s="205" t="s">
        <v>1240</v>
      </c>
      <c r="C214" s="251">
        <v>4</v>
      </c>
      <c r="D214" s="251"/>
      <c r="E214" s="251">
        <v>1068</v>
      </c>
      <c r="F214" s="251">
        <v>645</v>
      </c>
      <c r="G214" s="251">
        <v>586</v>
      </c>
      <c r="H214" s="251">
        <v>533</v>
      </c>
      <c r="I214" s="251">
        <v>464</v>
      </c>
      <c r="J214" s="251">
        <v>0</v>
      </c>
      <c r="K214" s="251">
        <v>100</v>
      </c>
      <c r="L214" s="251" t="s">
        <v>34</v>
      </c>
      <c r="M214" s="251">
        <v>0.20399999999999999</v>
      </c>
      <c r="N214" s="251" t="s">
        <v>36</v>
      </c>
      <c r="O214" s="251">
        <v>26</v>
      </c>
      <c r="P214" s="251" t="s">
        <v>84</v>
      </c>
      <c r="Q214" s="251">
        <f t="shared" ca="1" si="6"/>
        <v>0</v>
      </c>
      <c r="R214" s="251">
        <f t="shared" ca="1" si="7"/>
        <v>0</v>
      </c>
    </row>
    <row r="215" spans="1:18" s="96" customFormat="1" ht="15" customHeight="1">
      <c r="A215" s="205" t="s">
        <v>712</v>
      </c>
      <c r="B215" s="205" t="s">
        <v>1545</v>
      </c>
      <c r="C215" s="251">
        <v>4</v>
      </c>
      <c r="D215" s="251"/>
      <c r="E215" s="251">
        <v>1229</v>
      </c>
      <c r="F215" s="251">
        <v>742</v>
      </c>
      <c r="G215" s="251">
        <v>675</v>
      </c>
      <c r="H215" s="251">
        <v>614</v>
      </c>
      <c r="I215" s="251">
        <v>534</v>
      </c>
      <c r="J215" s="251">
        <v>0</v>
      </c>
      <c r="K215" s="251">
        <v>100</v>
      </c>
      <c r="L215" s="251" t="s">
        <v>34</v>
      </c>
      <c r="M215" s="251">
        <v>0.20399999999999999</v>
      </c>
      <c r="N215" s="251" t="s">
        <v>36</v>
      </c>
      <c r="O215" s="251">
        <v>26</v>
      </c>
      <c r="P215" s="251" t="s">
        <v>84</v>
      </c>
      <c r="Q215" s="251">
        <f t="shared" ca="1" si="6"/>
        <v>0</v>
      </c>
      <c r="R215" s="251">
        <f t="shared" ca="1" si="7"/>
        <v>0</v>
      </c>
    </row>
    <row r="216" spans="1:18" s="96" customFormat="1" ht="15" customHeight="1">
      <c r="A216" s="205" t="s">
        <v>708</v>
      </c>
      <c r="B216" s="205" t="s">
        <v>1550</v>
      </c>
      <c r="C216" s="251">
        <v>4</v>
      </c>
      <c r="D216" s="251"/>
      <c r="E216" s="251">
        <v>1068</v>
      </c>
      <c r="F216" s="251">
        <v>645</v>
      </c>
      <c r="G216" s="251">
        <v>586</v>
      </c>
      <c r="H216" s="251">
        <v>533</v>
      </c>
      <c r="I216" s="251">
        <v>464</v>
      </c>
      <c r="J216" s="251">
        <v>0</v>
      </c>
      <c r="K216" s="251">
        <v>100</v>
      </c>
      <c r="L216" s="251" t="s">
        <v>34</v>
      </c>
      <c r="M216" s="251">
        <v>0.20399999999999999</v>
      </c>
      <c r="N216" s="251" t="s">
        <v>36</v>
      </c>
      <c r="O216" s="251">
        <v>26</v>
      </c>
      <c r="P216" s="251" t="s">
        <v>84</v>
      </c>
      <c r="Q216" s="251">
        <f t="shared" ca="1" si="6"/>
        <v>0</v>
      </c>
      <c r="R216" s="251">
        <f t="shared" ca="1" si="7"/>
        <v>0</v>
      </c>
    </row>
    <row r="217" spans="1:18" s="96" customFormat="1" ht="15" customHeight="1">
      <c r="A217" s="205" t="s">
        <v>709</v>
      </c>
      <c r="B217" s="205" t="s">
        <v>1547</v>
      </c>
      <c r="C217" s="251">
        <v>4</v>
      </c>
      <c r="D217" s="251"/>
      <c r="E217" s="251">
        <v>1068</v>
      </c>
      <c r="F217" s="251">
        <v>645</v>
      </c>
      <c r="G217" s="251">
        <v>586</v>
      </c>
      <c r="H217" s="251">
        <v>533</v>
      </c>
      <c r="I217" s="251">
        <v>464</v>
      </c>
      <c r="J217" s="251">
        <v>0</v>
      </c>
      <c r="K217" s="251">
        <v>100</v>
      </c>
      <c r="L217" s="251" t="s">
        <v>34</v>
      </c>
      <c r="M217" s="251">
        <v>0.20399999999999999</v>
      </c>
      <c r="N217" s="251" t="s">
        <v>36</v>
      </c>
      <c r="O217" s="251">
        <v>26</v>
      </c>
      <c r="P217" s="251" t="s">
        <v>84</v>
      </c>
      <c r="Q217" s="251">
        <f t="shared" ca="1" si="6"/>
        <v>0</v>
      </c>
      <c r="R217" s="251">
        <f t="shared" ca="1" si="7"/>
        <v>0</v>
      </c>
    </row>
    <row r="218" spans="1:18" s="96" customFormat="1" ht="15" customHeight="1">
      <c r="A218" s="205" t="s">
        <v>713</v>
      </c>
      <c r="B218" s="205" t="s">
        <v>1548</v>
      </c>
      <c r="C218" s="251">
        <v>4</v>
      </c>
      <c r="D218" s="251"/>
      <c r="E218" s="251">
        <v>1229</v>
      </c>
      <c r="F218" s="251">
        <v>742</v>
      </c>
      <c r="G218" s="251">
        <v>675</v>
      </c>
      <c r="H218" s="251">
        <v>614</v>
      </c>
      <c r="I218" s="251">
        <v>534</v>
      </c>
      <c r="J218" s="251">
        <v>0</v>
      </c>
      <c r="K218" s="251">
        <v>100</v>
      </c>
      <c r="L218" s="251" t="s">
        <v>34</v>
      </c>
      <c r="M218" s="251">
        <v>0.20399999999999999</v>
      </c>
      <c r="N218" s="251" t="s">
        <v>36</v>
      </c>
      <c r="O218" s="251">
        <v>26</v>
      </c>
      <c r="P218" s="251" t="s">
        <v>84</v>
      </c>
      <c r="Q218" s="251">
        <f t="shared" ca="1" si="6"/>
        <v>0</v>
      </c>
      <c r="R218" s="251">
        <f t="shared" ca="1" si="7"/>
        <v>0</v>
      </c>
    </row>
    <row r="219" spans="1:18" s="96" customFormat="1" ht="15" customHeight="1">
      <c r="A219" s="193" t="s">
        <v>528</v>
      </c>
      <c r="B219" s="193" t="s">
        <v>1540</v>
      </c>
      <c r="C219" s="250">
        <v>4</v>
      </c>
      <c r="D219" s="250"/>
      <c r="E219" s="250">
        <v>1229</v>
      </c>
      <c r="F219" s="250">
        <v>742</v>
      </c>
      <c r="G219" s="250">
        <v>675</v>
      </c>
      <c r="H219" s="250">
        <v>614</v>
      </c>
      <c r="I219" s="250">
        <v>534</v>
      </c>
      <c r="J219" s="250">
        <v>0</v>
      </c>
      <c r="K219" s="250">
        <v>100</v>
      </c>
      <c r="L219" s="250" t="s">
        <v>99</v>
      </c>
      <c r="M219" s="250">
        <v>0.20399999999999999</v>
      </c>
      <c r="N219" s="250" t="s">
        <v>36</v>
      </c>
      <c r="O219" s="250">
        <v>30</v>
      </c>
      <c r="P219" s="250" t="s">
        <v>84</v>
      </c>
      <c r="Q219" s="250">
        <f t="shared" ca="1" si="6"/>
        <v>0</v>
      </c>
      <c r="R219" s="250">
        <f t="shared" ca="1" si="7"/>
        <v>0</v>
      </c>
    </row>
    <row r="220" spans="1:18" s="96" customFormat="1" ht="15" customHeight="1">
      <c r="A220" s="192" t="s">
        <v>4053</v>
      </c>
      <c r="B220" s="192" t="s">
        <v>4055</v>
      </c>
      <c r="C220" s="249">
        <v>4</v>
      </c>
      <c r="D220" s="249"/>
      <c r="E220" s="249">
        <v>1891</v>
      </c>
      <c r="F220" s="249">
        <v>1142</v>
      </c>
      <c r="G220" s="249">
        <v>1038</v>
      </c>
      <c r="H220" s="249">
        <v>943</v>
      </c>
      <c r="I220" s="249">
        <v>820</v>
      </c>
      <c r="J220" s="249">
        <v>0</v>
      </c>
      <c r="K220" s="249">
        <v>50</v>
      </c>
      <c r="L220" s="249" t="s">
        <v>34</v>
      </c>
      <c r="M220" s="249">
        <v>0.28999999999999998</v>
      </c>
      <c r="N220" s="249" t="s">
        <v>35</v>
      </c>
      <c r="O220" s="249">
        <v>12.3</v>
      </c>
      <c r="P220" s="249" t="s">
        <v>84</v>
      </c>
      <c r="Q220" s="249">
        <f t="shared" ca="1" si="6"/>
        <v>0</v>
      </c>
      <c r="R220" s="249">
        <f t="shared" ca="1" si="7"/>
        <v>0</v>
      </c>
    </row>
    <row r="221" spans="1:18" s="96" customFormat="1" ht="15" customHeight="1">
      <c r="A221" s="193" t="s">
        <v>715</v>
      </c>
      <c r="B221" s="193" t="s">
        <v>1532</v>
      </c>
      <c r="C221" s="250">
        <v>4</v>
      </c>
      <c r="D221" s="250"/>
      <c r="E221" s="250">
        <v>1891</v>
      </c>
      <c r="F221" s="250">
        <v>1142</v>
      </c>
      <c r="G221" s="250">
        <v>1038</v>
      </c>
      <c r="H221" s="250">
        <v>943</v>
      </c>
      <c r="I221" s="250">
        <v>820</v>
      </c>
      <c r="J221" s="250">
        <v>0</v>
      </c>
      <c r="K221" s="250">
        <v>50</v>
      </c>
      <c r="L221" s="250" t="s">
        <v>34</v>
      </c>
      <c r="M221" s="250">
        <v>0.28999999999999998</v>
      </c>
      <c r="N221" s="250" t="s">
        <v>35</v>
      </c>
      <c r="O221" s="250">
        <v>12.3</v>
      </c>
      <c r="P221" s="250" t="s">
        <v>84</v>
      </c>
      <c r="Q221" s="250">
        <f t="shared" ca="1" si="6"/>
        <v>0</v>
      </c>
      <c r="R221" s="250">
        <f t="shared" ca="1" si="7"/>
        <v>0</v>
      </c>
    </row>
    <row r="222" spans="1:18" s="96" customFormat="1" ht="15" customHeight="1">
      <c r="A222" s="223" t="s">
        <v>689</v>
      </c>
      <c r="B222" s="223" t="s">
        <v>1600</v>
      </c>
      <c r="C222" s="252">
        <v>4</v>
      </c>
      <c r="D222" s="252"/>
      <c r="E222" s="252">
        <v>857</v>
      </c>
      <c r="F222" s="252">
        <v>517</v>
      </c>
      <c r="G222" s="252">
        <v>471</v>
      </c>
      <c r="H222" s="252">
        <v>428</v>
      </c>
      <c r="I222" s="252">
        <v>372</v>
      </c>
      <c r="J222" s="252">
        <v>0</v>
      </c>
      <c r="K222" s="252">
        <v>100</v>
      </c>
      <c r="L222" s="252" t="s">
        <v>34</v>
      </c>
      <c r="M222" s="252">
        <v>0.157</v>
      </c>
      <c r="N222" s="252" t="s">
        <v>36</v>
      </c>
      <c r="O222" s="252">
        <v>26</v>
      </c>
      <c r="P222" s="252" t="s">
        <v>84</v>
      </c>
      <c r="Q222" s="252">
        <f t="shared" ca="1" si="6"/>
        <v>0</v>
      </c>
      <c r="R222" s="252">
        <f t="shared" ca="1" si="7"/>
        <v>0</v>
      </c>
    </row>
    <row r="223" spans="1:18" s="96" customFormat="1" ht="15" customHeight="1">
      <c r="A223" s="205" t="s">
        <v>690</v>
      </c>
      <c r="B223" s="205" t="s">
        <v>1601</v>
      </c>
      <c r="C223" s="251">
        <v>4</v>
      </c>
      <c r="D223" s="251"/>
      <c r="E223" s="251">
        <v>991</v>
      </c>
      <c r="F223" s="251">
        <v>599</v>
      </c>
      <c r="G223" s="251">
        <v>544</v>
      </c>
      <c r="H223" s="251">
        <v>494</v>
      </c>
      <c r="I223" s="251">
        <v>430</v>
      </c>
      <c r="J223" s="251">
        <v>56</v>
      </c>
      <c r="K223" s="251">
        <v>100</v>
      </c>
      <c r="L223" s="251" t="s">
        <v>34</v>
      </c>
      <c r="M223" s="251">
        <v>0.157</v>
      </c>
      <c r="N223" s="251" t="s">
        <v>35</v>
      </c>
      <c r="O223" s="251">
        <v>15.2</v>
      </c>
      <c r="P223" s="251" t="s">
        <v>84</v>
      </c>
      <c r="Q223" s="251">
        <f t="shared" ca="1" si="6"/>
        <v>0</v>
      </c>
      <c r="R223" s="251">
        <f t="shared" ca="1" si="7"/>
        <v>0</v>
      </c>
    </row>
    <row r="224" spans="1:18" s="96" customFormat="1" ht="15" customHeight="1">
      <c r="A224" s="205" t="s">
        <v>539</v>
      </c>
      <c r="B224" s="205" t="s">
        <v>1610</v>
      </c>
      <c r="C224" s="251">
        <v>4</v>
      </c>
      <c r="D224" s="251"/>
      <c r="E224" s="251">
        <v>991</v>
      </c>
      <c r="F224" s="251">
        <v>599</v>
      </c>
      <c r="G224" s="251">
        <v>544</v>
      </c>
      <c r="H224" s="251">
        <v>494</v>
      </c>
      <c r="I224" s="251">
        <v>430</v>
      </c>
      <c r="J224" s="251">
        <v>0</v>
      </c>
      <c r="K224" s="251">
        <v>100</v>
      </c>
      <c r="L224" s="251" t="s">
        <v>34</v>
      </c>
      <c r="M224" s="251">
        <v>0.157</v>
      </c>
      <c r="N224" s="251" t="s">
        <v>35</v>
      </c>
      <c r="O224" s="251">
        <v>15.2</v>
      </c>
      <c r="P224" s="251" t="s">
        <v>84</v>
      </c>
      <c r="Q224" s="251">
        <f t="shared" ca="1" si="6"/>
        <v>0</v>
      </c>
      <c r="R224" s="251">
        <f t="shared" ca="1" si="7"/>
        <v>0</v>
      </c>
    </row>
    <row r="225" spans="1:19" s="96" customFormat="1" ht="15" customHeight="1">
      <c r="A225" s="205" t="s">
        <v>693</v>
      </c>
      <c r="B225" s="205" t="s">
        <v>1608</v>
      </c>
      <c r="C225" s="251">
        <v>4</v>
      </c>
      <c r="D225" s="251"/>
      <c r="E225" s="251">
        <v>857</v>
      </c>
      <c r="F225" s="251">
        <v>517</v>
      </c>
      <c r="G225" s="251">
        <v>471</v>
      </c>
      <c r="H225" s="251">
        <v>428</v>
      </c>
      <c r="I225" s="251">
        <v>372</v>
      </c>
      <c r="J225" s="251">
        <v>0</v>
      </c>
      <c r="K225" s="251">
        <v>100</v>
      </c>
      <c r="L225" s="251" t="s">
        <v>34</v>
      </c>
      <c r="M225" s="251">
        <v>0.157</v>
      </c>
      <c r="N225" s="251" t="s">
        <v>35</v>
      </c>
      <c r="O225" s="251">
        <v>15.2</v>
      </c>
      <c r="P225" s="251" t="s">
        <v>84</v>
      </c>
      <c r="Q225" s="251">
        <f t="shared" ca="1" si="6"/>
        <v>0</v>
      </c>
      <c r="R225" s="251">
        <f t="shared" ca="1" si="7"/>
        <v>0</v>
      </c>
    </row>
    <row r="226" spans="1:19" s="96" customFormat="1" ht="15" customHeight="1">
      <c r="A226" s="205" t="s">
        <v>691</v>
      </c>
      <c r="B226" s="205" t="s">
        <v>4833</v>
      </c>
      <c r="C226" s="251">
        <v>4</v>
      </c>
      <c r="D226" s="251"/>
      <c r="E226" s="251">
        <v>857</v>
      </c>
      <c r="F226" s="251">
        <v>517</v>
      </c>
      <c r="G226" s="251">
        <v>471</v>
      </c>
      <c r="H226" s="251">
        <v>428</v>
      </c>
      <c r="I226" s="251">
        <v>372</v>
      </c>
      <c r="J226" s="251">
        <v>0</v>
      </c>
      <c r="K226" s="251">
        <v>100</v>
      </c>
      <c r="L226" s="251" t="s">
        <v>34</v>
      </c>
      <c r="M226" s="251">
        <v>0.157</v>
      </c>
      <c r="N226" s="251" t="s">
        <v>35</v>
      </c>
      <c r="O226" s="251">
        <v>15.2</v>
      </c>
      <c r="P226" s="251" t="s">
        <v>84</v>
      </c>
      <c r="Q226" s="251">
        <f t="shared" ca="1" si="6"/>
        <v>0</v>
      </c>
      <c r="R226" s="251">
        <f t="shared" ca="1" si="7"/>
        <v>0</v>
      </c>
    </row>
    <row r="227" spans="1:19" s="96" customFormat="1" ht="15" customHeight="1">
      <c r="A227" s="205" t="s">
        <v>696</v>
      </c>
      <c r="B227" s="205" t="s">
        <v>1605</v>
      </c>
      <c r="C227" s="251">
        <v>4</v>
      </c>
      <c r="D227" s="251"/>
      <c r="E227" s="251">
        <v>857</v>
      </c>
      <c r="F227" s="251">
        <v>517</v>
      </c>
      <c r="G227" s="251">
        <v>471</v>
      </c>
      <c r="H227" s="251">
        <v>428</v>
      </c>
      <c r="I227" s="251">
        <v>372</v>
      </c>
      <c r="J227" s="251">
        <v>0</v>
      </c>
      <c r="K227" s="251">
        <v>100</v>
      </c>
      <c r="L227" s="251" t="s">
        <v>34</v>
      </c>
      <c r="M227" s="251">
        <v>0.157</v>
      </c>
      <c r="N227" s="251" t="s">
        <v>35</v>
      </c>
      <c r="O227" s="251">
        <v>15.2</v>
      </c>
      <c r="P227" s="251" t="s">
        <v>84</v>
      </c>
      <c r="Q227" s="251">
        <f t="shared" ca="1" si="6"/>
        <v>0</v>
      </c>
      <c r="R227" s="251">
        <f t="shared" ca="1" si="7"/>
        <v>0</v>
      </c>
    </row>
    <row r="228" spans="1:19" s="96" customFormat="1" ht="15" customHeight="1">
      <c r="A228" s="205" t="s">
        <v>695</v>
      </c>
      <c r="B228" s="205" t="s">
        <v>1250</v>
      </c>
      <c r="C228" s="251">
        <v>4</v>
      </c>
      <c r="D228" s="251"/>
      <c r="E228" s="251">
        <v>857</v>
      </c>
      <c r="F228" s="251">
        <v>517</v>
      </c>
      <c r="G228" s="251">
        <v>471</v>
      </c>
      <c r="H228" s="251">
        <v>428</v>
      </c>
      <c r="I228" s="251">
        <v>372</v>
      </c>
      <c r="J228" s="251">
        <v>0</v>
      </c>
      <c r="K228" s="251">
        <v>100</v>
      </c>
      <c r="L228" s="251" t="s">
        <v>34</v>
      </c>
      <c r="M228" s="251">
        <v>0.157</v>
      </c>
      <c r="N228" s="251" t="s">
        <v>35</v>
      </c>
      <c r="O228" s="251">
        <v>15.2</v>
      </c>
      <c r="P228" s="251" t="s">
        <v>84</v>
      </c>
      <c r="Q228" s="251">
        <f t="shared" ca="1" si="6"/>
        <v>0</v>
      </c>
      <c r="R228" s="251">
        <f t="shared" ca="1" si="7"/>
        <v>0</v>
      </c>
    </row>
    <row r="229" spans="1:19" s="96" customFormat="1" ht="15" customHeight="1">
      <c r="A229" s="205" t="s">
        <v>697</v>
      </c>
      <c r="B229" s="205" t="s">
        <v>1604</v>
      </c>
      <c r="C229" s="251">
        <v>4</v>
      </c>
      <c r="D229" s="251"/>
      <c r="E229" s="251">
        <v>991</v>
      </c>
      <c r="F229" s="251">
        <v>599</v>
      </c>
      <c r="G229" s="251">
        <v>544</v>
      </c>
      <c r="H229" s="251">
        <v>494</v>
      </c>
      <c r="I229" s="251">
        <v>430</v>
      </c>
      <c r="J229" s="251">
        <v>0</v>
      </c>
      <c r="K229" s="251">
        <v>100</v>
      </c>
      <c r="L229" s="251" t="s">
        <v>34</v>
      </c>
      <c r="M229" s="251">
        <v>0.157</v>
      </c>
      <c r="N229" s="251" t="s">
        <v>35</v>
      </c>
      <c r="O229" s="251">
        <v>15.2</v>
      </c>
      <c r="P229" s="251" t="s">
        <v>84</v>
      </c>
      <c r="Q229" s="251">
        <f t="shared" ca="1" si="6"/>
        <v>0</v>
      </c>
      <c r="R229" s="251">
        <f t="shared" ca="1" si="7"/>
        <v>0</v>
      </c>
    </row>
    <row r="230" spans="1:19" s="96" customFormat="1" ht="15" customHeight="1">
      <c r="A230" s="205" t="s">
        <v>686</v>
      </c>
      <c r="B230" s="205" t="s">
        <v>1609</v>
      </c>
      <c r="C230" s="251">
        <v>4</v>
      </c>
      <c r="D230" s="251"/>
      <c r="E230" s="251">
        <v>857</v>
      </c>
      <c r="F230" s="251">
        <v>517</v>
      </c>
      <c r="G230" s="251">
        <v>471</v>
      </c>
      <c r="H230" s="251">
        <v>428</v>
      </c>
      <c r="I230" s="251">
        <v>372</v>
      </c>
      <c r="J230" s="251">
        <v>0</v>
      </c>
      <c r="K230" s="251">
        <v>100</v>
      </c>
      <c r="L230" s="251" t="s">
        <v>34</v>
      </c>
      <c r="M230" s="251">
        <v>0.157</v>
      </c>
      <c r="N230" s="251" t="s">
        <v>35</v>
      </c>
      <c r="O230" s="251">
        <v>15.2</v>
      </c>
      <c r="P230" s="251" t="s">
        <v>84</v>
      </c>
      <c r="Q230" s="251">
        <f t="shared" ca="1" si="6"/>
        <v>0</v>
      </c>
      <c r="R230" s="251">
        <f t="shared" ca="1" si="7"/>
        <v>0</v>
      </c>
    </row>
    <row r="231" spans="1:19" s="96" customFormat="1" ht="15" customHeight="1">
      <c r="A231" s="205" t="s">
        <v>687</v>
      </c>
      <c r="B231" s="205" t="s">
        <v>1603</v>
      </c>
      <c r="C231" s="251">
        <v>4</v>
      </c>
      <c r="D231" s="251"/>
      <c r="E231" s="251">
        <v>857</v>
      </c>
      <c r="F231" s="251">
        <v>517</v>
      </c>
      <c r="G231" s="251">
        <v>471</v>
      </c>
      <c r="H231" s="251">
        <v>428</v>
      </c>
      <c r="I231" s="251">
        <v>372</v>
      </c>
      <c r="J231" s="251">
        <v>0</v>
      </c>
      <c r="K231" s="251">
        <v>100</v>
      </c>
      <c r="L231" s="251" t="s">
        <v>34</v>
      </c>
      <c r="M231" s="251">
        <v>0.157</v>
      </c>
      <c r="N231" s="251" t="s">
        <v>35</v>
      </c>
      <c r="O231" s="251">
        <v>15.2</v>
      </c>
      <c r="P231" s="251" t="s">
        <v>84</v>
      </c>
      <c r="Q231" s="251">
        <f t="shared" ca="1" si="6"/>
        <v>0</v>
      </c>
      <c r="R231" s="251">
        <f t="shared" ca="1" si="7"/>
        <v>0</v>
      </c>
    </row>
    <row r="232" spans="1:19" s="96" customFormat="1" ht="15" customHeight="1">
      <c r="A232" s="205" t="s">
        <v>688</v>
      </c>
      <c r="B232" s="205" t="s">
        <v>1606</v>
      </c>
      <c r="C232" s="251">
        <v>4</v>
      </c>
      <c r="D232" s="251"/>
      <c r="E232" s="251">
        <v>857</v>
      </c>
      <c r="F232" s="251">
        <v>517</v>
      </c>
      <c r="G232" s="251">
        <v>471</v>
      </c>
      <c r="H232" s="251">
        <v>428</v>
      </c>
      <c r="I232" s="251">
        <v>372</v>
      </c>
      <c r="J232" s="251">
        <v>0</v>
      </c>
      <c r="K232" s="251">
        <v>100</v>
      </c>
      <c r="L232" s="251" t="s">
        <v>34</v>
      </c>
      <c r="M232" s="251">
        <v>0.157</v>
      </c>
      <c r="N232" s="251" t="s">
        <v>35</v>
      </c>
      <c r="O232" s="251">
        <v>15.2</v>
      </c>
      <c r="P232" s="251" t="s">
        <v>84</v>
      </c>
      <c r="Q232" s="251">
        <f t="shared" ca="1" si="6"/>
        <v>0</v>
      </c>
      <c r="R232" s="251">
        <f t="shared" ca="1" si="7"/>
        <v>0</v>
      </c>
    </row>
    <row r="233" spans="1:19" s="96" customFormat="1" ht="15" customHeight="1">
      <c r="A233" s="205" t="s">
        <v>698</v>
      </c>
      <c r="B233" s="205" t="s">
        <v>1607</v>
      </c>
      <c r="C233" s="251">
        <v>4</v>
      </c>
      <c r="D233" s="251"/>
      <c r="E233" s="251">
        <v>991</v>
      </c>
      <c r="F233" s="251">
        <v>599</v>
      </c>
      <c r="G233" s="251">
        <v>544</v>
      </c>
      <c r="H233" s="251">
        <v>494</v>
      </c>
      <c r="I233" s="251">
        <v>430</v>
      </c>
      <c r="J233" s="251">
        <v>0</v>
      </c>
      <c r="K233" s="251">
        <v>100</v>
      </c>
      <c r="L233" s="251" t="s">
        <v>34</v>
      </c>
      <c r="M233" s="251">
        <v>0.157</v>
      </c>
      <c r="N233" s="251" t="s">
        <v>35</v>
      </c>
      <c r="O233" s="251">
        <v>15.2</v>
      </c>
      <c r="P233" s="251" t="s">
        <v>84</v>
      </c>
      <c r="Q233" s="251">
        <f t="shared" ca="1" si="6"/>
        <v>0</v>
      </c>
      <c r="R233" s="251">
        <f t="shared" ca="1" si="7"/>
        <v>0</v>
      </c>
    </row>
    <row r="234" spans="1:19" s="96" customFormat="1" ht="15" customHeight="1">
      <c r="A234" s="205" t="s">
        <v>540</v>
      </c>
      <c r="B234" s="205" t="s">
        <v>1599</v>
      </c>
      <c r="C234" s="251">
        <v>4</v>
      </c>
      <c r="D234" s="251"/>
      <c r="E234" s="251">
        <v>991</v>
      </c>
      <c r="F234" s="251">
        <v>599</v>
      </c>
      <c r="G234" s="251">
        <v>544</v>
      </c>
      <c r="H234" s="251">
        <v>494</v>
      </c>
      <c r="I234" s="251">
        <v>430</v>
      </c>
      <c r="J234" s="251">
        <v>0</v>
      </c>
      <c r="K234" s="251">
        <v>100</v>
      </c>
      <c r="L234" s="251" t="s">
        <v>34</v>
      </c>
      <c r="M234" s="251">
        <v>0.157</v>
      </c>
      <c r="N234" s="251" t="s">
        <v>35</v>
      </c>
      <c r="O234" s="251">
        <v>15.2</v>
      </c>
      <c r="P234" s="251" t="s">
        <v>84</v>
      </c>
      <c r="Q234" s="251">
        <f t="shared" ca="1" si="6"/>
        <v>0</v>
      </c>
      <c r="R234" s="251">
        <f t="shared" ca="1" si="7"/>
        <v>0</v>
      </c>
    </row>
    <row r="235" spans="1:19" s="96" customFormat="1" ht="15" customHeight="1">
      <c r="A235" s="193" t="s">
        <v>692</v>
      </c>
      <c r="B235" s="193" t="s">
        <v>1602</v>
      </c>
      <c r="C235" s="250">
        <v>4</v>
      </c>
      <c r="D235" s="250"/>
      <c r="E235" s="250">
        <v>857</v>
      </c>
      <c r="F235" s="250">
        <v>517</v>
      </c>
      <c r="G235" s="250">
        <v>471</v>
      </c>
      <c r="H235" s="250">
        <v>428</v>
      </c>
      <c r="I235" s="250">
        <v>372</v>
      </c>
      <c r="J235" s="250">
        <v>56</v>
      </c>
      <c r="K235" s="250">
        <v>100</v>
      </c>
      <c r="L235" s="250" t="s">
        <v>34</v>
      </c>
      <c r="M235" s="250">
        <v>0.157</v>
      </c>
      <c r="N235" s="250" t="s">
        <v>35</v>
      </c>
      <c r="O235" s="250">
        <v>15.2</v>
      </c>
      <c r="P235" s="250" t="s">
        <v>84</v>
      </c>
      <c r="Q235" s="250">
        <f t="shared" ca="1" si="6"/>
        <v>0</v>
      </c>
      <c r="R235" s="250">
        <f t="shared" ca="1" si="7"/>
        <v>0</v>
      </c>
    </row>
    <row r="236" spans="1:19" s="96" customFormat="1" ht="15" customHeight="1">
      <c r="A236" s="205" t="s">
        <v>702</v>
      </c>
      <c r="B236" s="205" t="s">
        <v>1645</v>
      </c>
      <c r="C236" s="251">
        <v>4</v>
      </c>
      <c r="D236" s="251"/>
      <c r="E236" s="251">
        <v>857</v>
      </c>
      <c r="F236" s="251">
        <v>517</v>
      </c>
      <c r="G236" s="251">
        <v>471</v>
      </c>
      <c r="H236" s="251">
        <v>428</v>
      </c>
      <c r="I236" s="251">
        <v>372</v>
      </c>
      <c r="J236" s="251">
        <v>56</v>
      </c>
      <c r="K236" s="251">
        <v>100</v>
      </c>
      <c r="L236" s="251" t="s">
        <v>8</v>
      </c>
      <c r="M236" s="251">
        <v>0.154</v>
      </c>
      <c r="N236" s="251" t="s">
        <v>35</v>
      </c>
      <c r="O236" s="251">
        <v>15.2</v>
      </c>
      <c r="P236" s="251" t="s">
        <v>84</v>
      </c>
      <c r="Q236" s="251">
        <f t="shared" ca="1" si="6"/>
        <v>0</v>
      </c>
      <c r="R236" s="251">
        <f t="shared" ca="1" si="7"/>
        <v>0</v>
      </c>
    </row>
    <row r="237" spans="1:19" s="96" customFormat="1" ht="15" customHeight="1">
      <c r="A237" s="205" t="s">
        <v>701</v>
      </c>
      <c r="B237" s="205" t="s">
        <v>1646</v>
      </c>
      <c r="C237" s="251">
        <v>4</v>
      </c>
      <c r="D237" s="251"/>
      <c r="E237" s="251">
        <v>857</v>
      </c>
      <c r="F237" s="251">
        <v>517</v>
      </c>
      <c r="G237" s="251">
        <v>471</v>
      </c>
      <c r="H237" s="251">
        <v>428</v>
      </c>
      <c r="I237" s="251">
        <v>372</v>
      </c>
      <c r="J237" s="251">
        <v>56</v>
      </c>
      <c r="K237" s="251">
        <v>100</v>
      </c>
      <c r="L237" s="251" t="s">
        <v>8</v>
      </c>
      <c r="M237" s="251">
        <v>0.154</v>
      </c>
      <c r="N237" s="251" t="s">
        <v>35</v>
      </c>
      <c r="O237" s="251">
        <v>15.2</v>
      </c>
      <c r="P237" s="251" t="s">
        <v>84</v>
      </c>
      <c r="Q237" s="251">
        <f t="shared" ca="1" si="6"/>
        <v>0</v>
      </c>
      <c r="R237" s="251">
        <f t="shared" ca="1" si="7"/>
        <v>0</v>
      </c>
    </row>
    <row r="238" spans="1:19" s="97" customFormat="1" ht="15" customHeight="1">
      <c r="A238" s="205" t="s">
        <v>4612</v>
      </c>
      <c r="B238" s="205" t="s">
        <v>4614</v>
      </c>
      <c r="C238" s="251">
        <v>1</v>
      </c>
      <c r="D238" s="251"/>
      <c r="E238" s="251">
        <v>901</v>
      </c>
      <c r="F238" s="251">
        <v>544</v>
      </c>
      <c r="G238" s="251">
        <v>494</v>
      </c>
      <c r="H238" s="251">
        <v>449</v>
      </c>
      <c r="I238" s="251">
        <v>390</v>
      </c>
      <c r="J238" s="251">
        <v>56</v>
      </c>
      <c r="K238" s="251">
        <v>100</v>
      </c>
      <c r="L238" s="251" t="s">
        <v>8</v>
      </c>
      <c r="M238" s="251">
        <v>0.154</v>
      </c>
      <c r="N238" s="251" t="s">
        <v>35</v>
      </c>
      <c r="O238" s="251">
        <v>15.2</v>
      </c>
      <c r="P238" s="251" t="s">
        <v>84</v>
      </c>
      <c r="Q238" s="251">
        <f t="shared" ca="1" si="6"/>
        <v>0</v>
      </c>
      <c r="R238" s="251">
        <f t="shared" ca="1" si="7"/>
        <v>0</v>
      </c>
      <c r="S238" s="96"/>
    </row>
    <row r="239" spans="1:19" ht="15" customHeight="1">
      <c r="A239" s="193" t="s">
        <v>703</v>
      </c>
      <c r="B239" s="193" t="s">
        <v>1653</v>
      </c>
      <c r="C239" s="250">
        <v>4</v>
      </c>
      <c r="D239" s="250"/>
      <c r="E239" s="250">
        <v>832</v>
      </c>
      <c r="F239" s="250">
        <v>502</v>
      </c>
      <c r="G239" s="250">
        <v>456</v>
      </c>
      <c r="H239" s="250">
        <v>415</v>
      </c>
      <c r="I239" s="250">
        <v>361</v>
      </c>
      <c r="J239" s="250">
        <v>56</v>
      </c>
      <c r="K239" s="250">
        <v>100</v>
      </c>
      <c r="L239" s="250" t="s">
        <v>8</v>
      </c>
      <c r="M239" s="250">
        <v>0.154</v>
      </c>
      <c r="N239" s="250" t="s">
        <v>35</v>
      </c>
      <c r="O239" s="250">
        <v>15.2</v>
      </c>
      <c r="P239" s="250" t="s">
        <v>84</v>
      </c>
      <c r="Q239" s="250">
        <f t="shared" ca="1" si="6"/>
        <v>0</v>
      </c>
      <c r="R239" s="250">
        <f t="shared" ca="1" si="7"/>
        <v>0</v>
      </c>
      <c r="S239" s="96"/>
    </row>
    <row r="240" spans="1:19" s="97" customFormat="1" ht="15" customHeight="1">
      <c r="A240" s="223" t="s">
        <v>1235</v>
      </c>
      <c r="B240" s="223" t="s">
        <v>1236</v>
      </c>
      <c r="C240" s="252">
        <v>4</v>
      </c>
      <c r="D240" s="252"/>
      <c r="E240" s="252">
        <v>1044</v>
      </c>
      <c r="F240" s="252">
        <v>630</v>
      </c>
      <c r="G240" s="252">
        <v>573</v>
      </c>
      <c r="H240" s="252">
        <v>522</v>
      </c>
      <c r="I240" s="252">
        <v>453</v>
      </c>
      <c r="J240" s="252">
        <v>0</v>
      </c>
      <c r="K240" s="252">
        <v>10</v>
      </c>
      <c r="L240" s="252" t="s">
        <v>34</v>
      </c>
      <c r="M240" s="252">
        <v>1.02</v>
      </c>
      <c r="N240" s="252" t="s">
        <v>35</v>
      </c>
      <c r="O240" s="252">
        <v>13.2</v>
      </c>
      <c r="P240" s="252" t="s">
        <v>84</v>
      </c>
      <c r="Q240" s="252">
        <f t="shared" ca="1" si="6"/>
        <v>0</v>
      </c>
      <c r="R240" s="252">
        <f t="shared" ca="1" si="7"/>
        <v>0</v>
      </c>
      <c r="S240" s="96"/>
    </row>
    <row r="241" spans="1:19" s="97" customFormat="1" ht="15" customHeight="1">
      <c r="A241" s="205" t="s">
        <v>1346</v>
      </c>
      <c r="B241" s="205" t="s">
        <v>1347</v>
      </c>
      <c r="C241" s="251">
        <v>4</v>
      </c>
      <c r="D241" s="251"/>
      <c r="E241" s="251">
        <v>1044</v>
      </c>
      <c r="F241" s="251">
        <v>630</v>
      </c>
      <c r="G241" s="251">
        <v>573</v>
      </c>
      <c r="H241" s="251">
        <v>522</v>
      </c>
      <c r="I241" s="251">
        <v>453</v>
      </c>
      <c r="J241" s="251">
        <v>112</v>
      </c>
      <c r="K241" s="251">
        <v>10</v>
      </c>
      <c r="L241" s="251" t="s">
        <v>34</v>
      </c>
      <c r="M241" s="251">
        <v>1.02</v>
      </c>
      <c r="N241" s="251" t="s">
        <v>35</v>
      </c>
      <c r="O241" s="251">
        <v>13.2</v>
      </c>
      <c r="P241" s="251" t="s">
        <v>84</v>
      </c>
      <c r="Q241" s="251">
        <f t="shared" ca="1" si="6"/>
        <v>0</v>
      </c>
      <c r="R241" s="251">
        <f t="shared" ca="1" si="7"/>
        <v>0</v>
      </c>
      <c r="S241" s="96"/>
    </row>
    <row r="242" spans="1:19" s="97" customFormat="1" ht="15" customHeight="1">
      <c r="A242" s="205" t="s">
        <v>1960</v>
      </c>
      <c r="B242" s="205" t="s">
        <v>1964</v>
      </c>
      <c r="C242" s="251">
        <v>4</v>
      </c>
      <c r="D242" s="251"/>
      <c r="E242" s="251">
        <v>1044</v>
      </c>
      <c r="F242" s="251">
        <v>630</v>
      </c>
      <c r="G242" s="251">
        <v>573</v>
      </c>
      <c r="H242" s="251">
        <v>522</v>
      </c>
      <c r="I242" s="251">
        <v>453</v>
      </c>
      <c r="J242" s="251">
        <v>0</v>
      </c>
      <c r="K242" s="251">
        <v>10</v>
      </c>
      <c r="L242" s="251" t="s">
        <v>34</v>
      </c>
      <c r="M242" s="251">
        <v>1.02</v>
      </c>
      <c r="N242" s="251" t="s">
        <v>35</v>
      </c>
      <c r="O242" s="251">
        <v>13.2</v>
      </c>
      <c r="P242" s="251" t="s">
        <v>84</v>
      </c>
      <c r="Q242" s="251">
        <f t="shared" ca="1" si="6"/>
        <v>0</v>
      </c>
      <c r="R242" s="251">
        <f t="shared" ca="1" si="7"/>
        <v>0</v>
      </c>
      <c r="S242" s="96"/>
    </row>
    <row r="243" spans="1:19" s="97" customFormat="1" ht="15" customHeight="1">
      <c r="A243" s="205" t="s">
        <v>1237</v>
      </c>
      <c r="B243" s="205" t="s">
        <v>1238</v>
      </c>
      <c r="C243" s="251">
        <v>4</v>
      </c>
      <c r="D243" s="251"/>
      <c r="E243" s="251">
        <v>1044</v>
      </c>
      <c r="F243" s="251">
        <v>630</v>
      </c>
      <c r="G243" s="251">
        <v>573</v>
      </c>
      <c r="H243" s="251">
        <v>522</v>
      </c>
      <c r="I243" s="251">
        <v>453</v>
      </c>
      <c r="J243" s="251">
        <v>0</v>
      </c>
      <c r="K243" s="251">
        <v>10</v>
      </c>
      <c r="L243" s="251" t="s">
        <v>34</v>
      </c>
      <c r="M243" s="251">
        <v>1.02</v>
      </c>
      <c r="N243" s="251" t="s">
        <v>35</v>
      </c>
      <c r="O243" s="251">
        <v>13.2</v>
      </c>
      <c r="P243" s="251" t="s">
        <v>84</v>
      </c>
      <c r="Q243" s="251">
        <f t="shared" ca="1" si="6"/>
        <v>0</v>
      </c>
      <c r="R243" s="251">
        <f t="shared" ca="1" si="7"/>
        <v>0</v>
      </c>
      <c r="S243" s="96"/>
    </row>
    <row r="244" spans="1:19" s="97" customFormat="1" ht="15" customHeight="1">
      <c r="A244" s="205" t="s">
        <v>1239</v>
      </c>
      <c r="B244" s="205" t="s">
        <v>1240</v>
      </c>
      <c r="C244" s="251">
        <v>4</v>
      </c>
      <c r="D244" s="251"/>
      <c r="E244" s="251">
        <v>1044</v>
      </c>
      <c r="F244" s="251">
        <v>630</v>
      </c>
      <c r="G244" s="251">
        <v>573</v>
      </c>
      <c r="H244" s="251">
        <v>522</v>
      </c>
      <c r="I244" s="251">
        <v>453</v>
      </c>
      <c r="J244" s="251">
        <v>0</v>
      </c>
      <c r="K244" s="251">
        <v>10</v>
      </c>
      <c r="L244" s="251" t="s">
        <v>34</v>
      </c>
      <c r="M244" s="251">
        <v>1.02</v>
      </c>
      <c r="N244" s="251" t="s">
        <v>35</v>
      </c>
      <c r="O244" s="251">
        <v>13.2</v>
      </c>
      <c r="P244" s="251" t="s">
        <v>84</v>
      </c>
      <c r="Q244" s="251">
        <f t="shared" ca="1" si="6"/>
        <v>0</v>
      </c>
      <c r="R244" s="251">
        <f t="shared" ca="1" si="7"/>
        <v>0</v>
      </c>
      <c r="S244" s="96"/>
    </row>
    <row r="245" spans="1:19" s="97" customFormat="1" ht="15" customHeight="1">
      <c r="A245" s="205" t="s">
        <v>1241</v>
      </c>
      <c r="B245" s="205" t="s">
        <v>1242</v>
      </c>
      <c r="C245" s="251">
        <v>4</v>
      </c>
      <c r="D245" s="251"/>
      <c r="E245" s="251">
        <v>1044</v>
      </c>
      <c r="F245" s="251">
        <v>630</v>
      </c>
      <c r="G245" s="251">
        <v>573</v>
      </c>
      <c r="H245" s="251">
        <v>522</v>
      </c>
      <c r="I245" s="251">
        <v>453</v>
      </c>
      <c r="J245" s="251">
        <v>0</v>
      </c>
      <c r="K245" s="251">
        <v>10</v>
      </c>
      <c r="L245" s="251" t="s">
        <v>34</v>
      </c>
      <c r="M245" s="251">
        <v>1.02</v>
      </c>
      <c r="N245" s="251" t="s">
        <v>35</v>
      </c>
      <c r="O245" s="251">
        <v>13.2</v>
      </c>
      <c r="P245" s="251" t="s">
        <v>84</v>
      </c>
      <c r="Q245" s="251">
        <f t="shared" ca="1" si="6"/>
        <v>0</v>
      </c>
      <c r="R245" s="251">
        <f t="shared" ca="1" si="7"/>
        <v>0</v>
      </c>
      <c r="S245" s="96"/>
    </row>
    <row r="246" spans="1:19" s="97" customFormat="1" ht="15" customHeight="1">
      <c r="A246" s="193" t="s">
        <v>1243</v>
      </c>
      <c r="B246" s="193" t="s">
        <v>1244</v>
      </c>
      <c r="C246" s="250">
        <v>4</v>
      </c>
      <c r="D246" s="250"/>
      <c r="E246" s="250">
        <v>1044</v>
      </c>
      <c r="F246" s="250">
        <v>630</v>
      </c>
      <c r="G246" s="250">
        <v>573</v>
      </c>
      <c r="H246" s="250">
        <v>522</v>
      </c>
      <c r="I246" s="250">
        <v>453</v>
      </c>
      <c r="J246" s="250">
        <v>0</v>
      </c>
      <c r="K246" s="250">
        <v>10</v>
      </c>
      <c r="L246" s="250" t="s">
        <v>34</v>
      </c>
      <c r="M246" s="250">
        <v>1.02</v>
      </c>
      <c r="N246" s="250" t="s">
        <v>35</v>
      </c>
      <c r="O246" s="250">
        <v>13.2</v>
      </c>
      <c r="P246" s="250" t="s">
        <v>84</v>
      </c>
      <c r="Q246" s="250">
        <f t="shared" ca="1" si="6"/>
        <v>0</v>
      </c>
      <c r="R246" s="250">
        <f t="shared" ca="1" si="7"/>
        <v>0</v>
      </c>
      <c r="S246" s="96"/>
    </row>
    <row r="247" spans="1:19" s="97" customFormat="1" ht="15" customHeight="1">
      <c r="A247" s="223" t="s">
        <v>1245</v>
      </c>
      <c r="B247" s="223" t="s">
        <v>1246</v>
      </c>
      <c r="C247" s="252">
        <v>4</v>
      </c>
      <c r="D247" s="252"/>
      <c r="E247" s="252">
        <v>857</v>
      </c>
      <c r="F247" s="252">
        <v>517</v>
      </c>
      <c r="G247" s="252">
        <v>471</v>
      </c>
      <c r="H247" s="252">
        <v>428</v>
      </c>
      <c r="I247" s="252">
        <v>372</v>
      </c>
      <c r="J247" s="252">
        <v>0</v>
      </c>
      <c r="K247" s="252">
        <v>10</v>
      </c>
      <c r="L247" s="252" t="s">
        <v>34</v>
      </c>
      <c r="M247" s="252">
        <v>1.02</v>
      </c>
      <c r="N247" s="252" t="s">
        <v>35</v>
      </c>
      <c r="O247" s="252">
        <v>13.2</v>
      </c>
      <c r="P247" s="252" t="s">
        <v>84</v>
      </c>
      <c r="Q247" s="252">
        <f t="shared" ca="1" si="6"/>
        <v>0</v>
      </c>
      <c r="R247" s="252">
        <f t="shared" ca="1" si="7"/>
        <v>0</v>
      </c>
      <c r="S247" s="96"/>
    </row>
    <row r="248" spans="1:19" s="97" customFormat="1" ht="15" customHeight="1">
      <c r="A248" s="205" t="s">
        <v>1396</v>
      </c>
      <c r="B248" s="205" t="s">
        <v>1397</v>
      </c>
      <c r="C248" s="251">
        <v>4</v>
      </c>
      <c r="D248" s="251"/>
      <c r="E248" s="251">
        <v>857</v>
      </c>
      <c r="F248" s="251">
        <v>517</v>
      </c>
      <c r="G248" s="251">
        <v>471</v>
      </c>
      <c r="H248" s="251">
        <v>428</v>
      </c>
      <c r="I248" s="251">
        <v>372</v>
      </c>
      <c r="J248" s="251">
        <v>56</v>
      </c>
      <c r="K248" s="251">
        <v>10</v>
      </c>
      <c r="L248" s="251" t="s">
        <v>34</v>
      </c>
      <c r="M248" s="251">
        <v>1.02</v>
      </c>
      <c r="N248" s="251" t="s">
        <v>35</v>
      </c>
      <c r="O248" s="251">
        <v>13.2</v>
      </c>
      <c r="P248" s="251" t="s">
        <v>84</v>
      </c>
      <c r="Q248" s="251">
        <f t="shared" ca="1" si="6"/>
        <v>0</v>
      </c>
      <c r="R248" s="251">
        <f t="shared" ca="1" si="7"/>
        <v>0</v>
      </c>
      <c r="S248" s="96"/>
    </row>
    <row r="249" spans="1:19" s="97" customFormat="1" ht="15" customHeight="1">
      <c r="A249" s="205" t="s">
        <v>1247</v>
      </c>
      <c r="B249" s="205" t="s">
        <v>1248</v>
      </c>
      <c r="C249" s="251">
        <v>4</v>
      </c>
      <c r="D249" s="251"/>
      <c r="E249" s="251">
        <v>857</v>
      </c>
      <c r="F249" s="251">
        <v>517</v>
      </c>
      <c r="G249" s="251">
        <v>471</v>
      </c>
      <c r="H249" s="251">
        <v>428</v>
      </c>
      <c r="I249" s="251">
        <v>372</v>
      </c>
      <c r="J249" s="251">
        <v>0</v>
      </c>
      <c r="K249" s="251">
        <v>10</v>
      </c>
      <c r="L249" s="251" t="s">
        <v>34</v>
      </c>
      <c r="M249" s="251">
        <v>1.02</v>
      </c>
      <c r="N249" s="251" t="s">
        <v>35</v>
      </c>
      <c r="O249" s="251">
        <v>13.2</v>
      </c>
      <c r="P249" s="251" t="s">
        <v>84</v>
      </c>
      <c r="Q249" s="251">
        <f t="shared" ca="1" si="6"/>
        <v>0</v>
      </c>
      <c r="R249" s="251">
        <f t="shared" ca="1" si="7"/>
        <v>0</v>
      </c>
      <c r="S249" s="96"/>
    </row>
    <row r="250" spans="1:19" s="97" customFormat="1" ht="15" customHeight="1">
      <c r="A250" s="205" t="s">
        <v>1249</v>
      </c>
      <c r="B250" s="205" t="s">
        <v>1250</v>
      </c>
      <c r="C250" s="251">
        <v>4</v>
      </c>
      <c r="D250" s="251"/>
      <c r="E250" s="251">
        <v>857</v>
      </c>
      <c r="F250" s="251">
        <v>517</v>
      </c>
      <c r="G250" s="251">
        <v>471</v>
      </c>
      <c r="H250" s="251">
        <v>428</v>
      </c>
      <c r="I250" s="251">
        <v>372</v>
      </c>
      <c r="J250" s="251">
        <v>0</v>
      </c>
      <c r="K250" s="251">
        <v>10</v>
      </c>
      <c r="L250" s="251" t="s">
        <v>34</v>
      </c>
      <c r="M250" s="251">
        <v>1.02</v>
      </c>
      <c r="N250" s="251" t="s">
        <v>35</v>
      </c>
      <c r="O250" s="251">
        <v>13.2</v>
      </c>
      <c r="P250" s="251" t="s">
        <v>84</v>
      </c>
      <c r="Q250" s="251">
        <f t="shared" ca="1" si="6"/>
        <v>0</v>
      </c>
      <c r="R250" s="251">
        <f t="shared" ca="1" si="7"/>
        <v>0</v>
      </c>
      <c r="S250" s="96"/>
    </row>
    <row r="251" spans="1:19" ht="15" customHeight="1">
      <c r="A251" s="205" t="s">
        <v>1251</v>
      </c>
      <c r="B251" s="205" t="s">
        <v>1252</v>
      </c>
      <c r="C251" s="251">
        <v>4</v>
      </c>
      <c r="D251" s="251"/>
      <c r="E251" s="251">
        <v>857</v>
      </c>
      <c r="F251" s="251">
        <v>517</v>
      </c>
      <c r="G251" s="251">
        <v>471</v>
      </c>
      <c r="H251" s="251">
        <v>428</v>
      </c>
      <c r="I251" s="251">
        <v>372</v>
      </c>
      <c r="J251" s="251">
        <v>56</v>
      </c>
      <c r="K251" s="251">
        <v>10</v>
      </c>
      <c r="L251" s="251" t="s">
        <v>34</v>
      </c>
      <c r="M251" s="251">
        <v>1.02</v>
      </c>
      <c r="N251" s="251" t="s">
        <v>35</v>
      </c>
      <c r="O251" s="251">
        <v>13.2</v>
      </c>
      <c r="P251" s="251" t="s">
        <v>84</v>
      </c>
      <c r="Q251" s="251">
        <f t="shared" ca="1" si="6"/>
        <v>0</v>
      </c>
      <c r="R251" s="251">
        <f t="shared" ca="1" si="7"/>
        <v>0</v>
      </c>
      <c r="S251" s="96"/>
    </row>
    <row r="252" spans="1:19" s="97" customFormat="1" ht="15" customHeight="1">
      <c r="A252" s="193" t="s">
        <v>1253</v>
      </c>
      <c r="B252" s="193" t="s">
        <v>1254</v>
      </c>
      <c r="C252" s="250">
        <v>4</v>
      </c>
      <c r="D252" s="250"/>
      <c r="E252" s="250">
        <v>857</v>
      </c>
      <c r="F252" s="250">
        <v>517</v>
      </c>
      <c r="G252" s="250">
        <v>471</v>
      </c>
      <c r="H252" s="250">
        <v>428</v>
      </c>
      <c r="I252" s="250">
        <v>372</v>
      </c>
      <c r="J252" s="250">
        <v>56</v>
      </c>
      <c r="K252" s="250">
        <v>10</v>
      </c>
      <c r="L252" s="250" t="s">
        <v>34</v>
      </c>
      <c r="M252" s="250">
        <v>1.02</v>
      </c>
      <c r="N252" s="250" t="s">
        <v>35</v>
      </c>
      <c r="O252" s="250">
        <v>13.2</v>
      </c>
      <c r="P252" s="250" t="s">
        <v>84</v>
      </c>
      <c r="Q252" s="250">
        <f t="shared" ca="1" si="6"/>
        <v>0</v>
      </c>
      <c r="R252" s="250">
        <f t="shared" ca="1" si="7"/>
        <v>0</v>
      </c>
      <c r="S252" s="96"/>
    </row>
    <row r="253" spans="1:19" s="97" customFormat="1" ht="15" customHeight="1">
      <c r="A253" s="193" t="s">
        <v>685</v>
      </c>
      <c r="B253" s="193" t="s">
        <v>1527</v>
      </c>
      <c r="C253" s="250">
        <v>4</v>
      </c>
      <c r="D253" s="250"/>
      <c r="E253" s="250">
        <v>1573</v>
      </c>
      <c r="F253" s="250">
        <v>950</v>
      </c>
      <c r="G253" s="250">
        <v>863</v>
      </c>
      <c r="H253" s="250">
        <v>785</v>
      </c>
      <c r="I253" s="250">
        <v>682</v>
      </c>
      <c r="J253" s="250">
        <v>0</v>
      </c>
      <c r="K253" s="250">
        <v>40</v>
      </c>
      <c r="L253" s="250" t="s">
        <v>34</v>
      </c>
      <c r="M253" s="250">
        <v>0.313</v>
      </c>
      <c r="N253" s="250" t="s">
        <v>100</v>
      </c>
      <c r="O253" s="250">
        <v>14.5</v>
      </c>
      <c r="P253" s="250" t="s">
        <v>84</v>
      </c>
      <c r="Q253" s="250">
        <f t="shared" ca="1" si="6"/>
        <v>0</v>
      </c>
      <c r="R253" s="250">
        <f t="shared" ca="1" si="7"/>
        <v>0</v>
      </c>
      <c r="S253" s="96"/>
    </row>
    <row r="254" spans="1:19" s="97" customFormat="1" ht="15" customHeight="1">
      <c r="A254" s="193" t="s">
        <v>705</v>
      </c>
      <c r="B254" s="193" t="s">
        <v>1250</v>
      </c>
      <c r="C254" s="250">
        <v>4</v>
      </c>
      <c r="D254" s="250"/>
      <c r="E254" s="250">
        <v>1494</v>
      </c>
      <c r="F254" s="250">
        <v>903</v>
      </c>
      <c r="G254" s="250">
        <v>820</v>
      </c>
      <c r="H254" s="250">
        <v>746</v>
      </c>
      <c r="I254" s="250">
        <v>649</v>
      </c>
      <c r="J254" s="250">
        <v>56</v>
      </c>
      <c r="K254" s="250">
        <v>100</v>
      </c>
      <c r="L254" s="250" t="s">
        <v>8</v>
      </c>
      <c r="M254" s="250">
        <v>0.11700000000000001</v>
      </c>
      <c r="N254" s="250" t="s">
        <v>35</v>
      </c>
      <c r="O254" s="250">
        <v>15.2</v>
      </c>
      <c r="P254" s="250" t="s">
        <v>84</v>
      </c>
      <c r="Q254" s="250">
        <f t="shared" ca="1" si="6"/>
        <v>0</v>
      </c>
      <c r="R254" s="250">
        <f t="shared" ca="1" si="7"/>
        <v>0</v>
      </c>
      <c r="S254" s="96"/>
    </row>
    <row r="255" spans="1:19" s="97" customFormat="1" ht="15" customHeight="1">
      <c r="A255" s="223" t="s">
        <v>481</v>
      </c>
      <c r="B255" s="223" t="s">
        <v>1518</v>
      </c>
      <c r="C255" s="252">
        <v>4</v>
      </c>
      <c r="D255" s="252"/>
      <c r="E255" s="252">
        <v>1229</v>
      </c>
      <c r="F255" s="252">
        <v>742</v>
      </c>
      <c r="G255" s="252">
        <v>675</v>
      </c>
      <c r="H255" s="252">
        <v>614</v>
      </c>
      <c r="I255" s="252">
        <v>534</v>
      </c>
      <c r="J255" s="252">
        <v>0</v>
      </c>
      <c r="K255" s="252">
        <v>100</v>
      </c>
      <c r="L255" s="252" t="s">
        <v>34</v>
      </c>
      <c r="M255" s="252">
        <v>0.27900000000000003</v>
      </c>
      <c r="N255" s="252" t="s">
        <v>35</v>
      </c>
      <c r="O255" s="252">
        <v>28.9</v>
      </c>
      <c r="P255" s="252" t="s">
        <v>84</v>
      </c>
      <c r="Q255" s="252">
        <f t="shared" ca="1" si="6"/>
        <v>0</v>
      </c>
      <c r="R255" s="252">
        <f t="shared" ca="1" si="7"/>
        <v>0</v>
      </c>
      <c r="S255" s="96"/>
    </row>
    <row r="256" spans="1:19" s="97" customFormat="1" ht="15" customHeight="1">
      <c r="A256" s="205" t="s">
        <v>482</v>
      </c>
      <c r="B256" s="205" t="s">
        <v>1521</v>
      </c>
      <c r="C256" s="251">
        <v>4</v>
      </c>
      <c r="D256" s="251"/>
      <c r="E256" s="251">
        <v>1229</v>
      </c>
      <c r="F256" s="251">
        <v>742</v>
      </c>
      <c r="G256" s="251">
        <v>675</v>
      </c>
      <c r="H256" s="251">
        <v>614</v>
      </c>
      <c r="I256" s="251">
        <v>534</v>
      </c>
      <c r="J256" s="251">
        <v>0</v>
      </c>
      <c r="K256" s="251">
        <v>100</v>
      </c>
      <c r="L256" s="251" t="s">
        <v>34</v>
      </c>
      <c r="M256" s="251">
        <v>0.27900000000000003</v>
      </c>
      <c r="N256" s="251" t="s">
        <v>35</v>
      </c>
      <c r="O256" s="251">
        <v>28.9</v>
      </c>
      <c r="P256" s="251" t="s">
        <v>84</v>
      </c>
      <c r="Q256" s="251">
        <f t="shared" ca="1" si="6"/>
        <v>0</v>
      </c>
      <c r="R256" s="251">
        <f t="shared" ca="1" si="7"/>
        <v>0</v>
      </c>
      <c r="S256" s="96"/>
    </row>
    <row r="257" spans="1:19" s="97" customFormat="1" ht="15" customHeight="1">
      <c r="A257" s="205" t="s">
        <v>483</v>
      </c>
      <c r="B257" s="205" t="s">
        <v>1519</v>
      </c>
      <c r="C257" s="251">
        <v>3</v>
      </c>
      <c r="D257" s="251"/>
      <c r="E257" s="251">
        <v>1229</v>
      </c>
      <c r="F257" s="251">
        <v>742</v>
      </c>
      <c r="G257" s="251">
        <v>675</v>
      </c>
      <c r="H257" s="251">
        <v>614</v>
      </c>
      <c r="I257" s="251">
        <v>534</v>
      </c>
      <c r="J257" s="251">
        <v>0</v>
      </c>
      <c r="K257" s="251">
        <v>100</v>
      </c>
      <c r="L257" s="251" t="s">
        <v>34</v>
      </c>
      <c r="M257" s="251">
        <v>0.27900000000000003</v>
      </c>
      <c r="N257" s="251" t="s">
        <v>35</v>
      </c>
      <c r="O257" s="251">
        <v>28.9</v>
      </c>
      <c r="P257" s="251" t="s">
        <v>84</v>
      </c>
      <c r="Q257" s="251">
        <f t="shared" ca="1" si="6"/>
        <v>0</v>
      </c>
      <c r="R257" s="251">
        <f t="shared" ca="1" si="7"/>
        <v>0</v>
      </c>
      <c r="S257" s="96"/>
    </row>
    <row r="258" spans="1:19" s="97" customFormat="1" ht="15" customHeight="1">
      <c r="A258" s="193" t="s">
        <v>485</v>
      </c>
      <c r="B258" s="193" t="s">
        <v>1526</v>
      </c>
      <c r="C258" s="250">
        <v>4</v>
      </c>
      <c r="D258" s="250"/>
      <c r="E258" s="250">
        <v>1229</v>
      </c>
      <c r="F258" s="250">
        <v>742</v>
      </c>
      <c r="G258" s="250">
        <v>675</v>
      </c>
      <c r="H258" s="250">
        <v>614</v>
      </c>
      <c r="I258" s="250">
        <v>534</v>
      </c>
      <c r="J258" s="250">
        <v>112</v>
      </c>
      <c r="K258" s="250">
        <v>100</v>
      </c>
      <c r="L258" s="250" t="s">
        <v>34</v>
      </c>
      <c r="M258" s="250">
        <v>0.27900000000000003</v>
      </c>
      <c r="N258" s="250" t="s">
        <v>35</v>
      </c>
      <c r="O258" s="250">
        <v>28.9</v>
      </c>
      <c r="P258" s="250" t="s">
        <v>84</v>
      </c>
      <c r="Q258" s="250">
        <f t="shared" ca="1" si="6"/>
        <v>0</v>
      </c>
      <c r="R258" s="250">
        <f t="shared" ca="1" si="7"/>
        <v>0</v>
      </c>
      <c r="S258" s="96"/>
    </row>
    <row r="259" spans="1:19" s="97" customFormat="1" ht="15" customHeight="1">
      <c r="A259" s="223" t="s">
        <v>492</v>
      </c>
      <c r="B259" s="223" t="s">
        <v>1623</v>
      </c>
      <c r="C259" s="252">
        <v>4</v>
      </c>
      <c r="D259" s="252"/>
      <c r="E259" s="252">
        <v>1033</v>
      </c>
      <c r="F259" s="252">
        <v>624</v>
      </c>
      <c r="G259" s="252">
        <v>567</v>
      </c>
      <c r="H259" s="252">
        <v>515</v>
      </c>
      <c r="I259" s="252">
        <v>448</v>
      </c>
      <c r="J259" s="252">
        <v>56</v>
      </c>
      <c r="K259" s="252">
        <v>100</v>
      </c>
      <c r="L259" s="252" t="s">
        <v>34</v>
      </c>
      <c r="M259" s="252">
        <v>0.11700000000000001</v>
      </c>
      <c r="N259" s="252" t="s">
        <v>35</v>
      </c>
      <c r="O259" s="252">
        <v>18.100000000000001</v>
      </c>
      <c r="P259" s="252" t="s">
        <v>84</v>
      </c>
      <c r="Q259" s="252">
        <f t="shared" ca="1" si="6"/>
        <v>0</v>
      </c>
      <c r="R259" s="252">
        <f t="shared" ca="1" si="7"/>
        <v>0</v>
      </c>
      <c r="S259" s="96"/>
    </row>
    <row r="260" spans="1:19" s="97" customFormat="1" ht="15" customHeight="1">
      <c r="A260" s="205" t="s">
        <v>493</v>
      </c>
      <c r="B260" s="205" t="s">
        <v>1625</v>
      </c>
      <c r="C260" s="251">
        <v>4</v>
      </c>
      <c r="D260" s="251"/>
      <c r="E260" s="251">
        <v>1033</v>
      </c>
      <c r="F260" s="251">
        <v>624</v>
      </c>
      <c r="G260" s="251">
        <v>567</v>
      </c>
      <c r="H260" s="251">
        <v>515</v>
      </c>
      <c r="I260" s="251">
        <v>448</v>
      </c>
      <c r="J260" s="251">
        <v>0</v>
      </c>
      <c r="K260" s="251">
        <v>100</v>
      </c>
      <c r="L260" s="251" t="s">
        <v>34</v>
      </c>
      <c r="M260" s="251">
        <v>0.11700000000000001</v>
      </c>
      <c r="N260" s="251" t="s">
        <v>35</v>
      </c>
      <c r="O260" s="251">
        <v>18.100000000000001</v>
      </c>
      <c r="P260" s="251" t="s">
        <v>84</v>
      </c>
      <c r="Q260" s="251">
        <f t="shared" ca="1" si="6"/>
        <v>0</v>
      </c>
      <c r="R260" s="251">
        <f t="shared" ca="1" si="7"/>
        <v>0</v>
      </c>
      <c r="S260" s="96"/>
    </row>
    <row r="261" spans="1:19" s="97" customFormat="1" ht="15" customHeight="1">
      <c r="A261" s="205" t="s">
        <v>494</v>
      </c>
      <c r="B261" s="205" t="s">
        <v>1624</v>
      </c>
      <c r="C261" s="251">
        <v>4</v>
      </c>
      <c r="D261" s="251"/>
      <c r="E261" s="251">
        <v>1033</v>
      </c>
      <c r="F261" s="251">
        <v>624</v>
      </c>
      <c r="G261" s="251">
        <v>567</v>
      </c>
      <c r="H261" s="251">
        <v>515</v>
      </c>
      <c r="I261" s="251">
        <v>448</v>
      </c>
      <c r="J261" s="251">
        <v>0</v>
      </c>
      <c r="K261" s="251">
        <v>100</v>
      </c>
      <c r="L261" s="251" t="s">
        <v>34</v>
      </c>
      <c r="M261" s="251">
        <v>0.11700000000000001</v>
      </c>
      <c r="N261" s="251" t="s">
        <v>35</v>
      </c>
      <c r="O261" s="251">
        <v>18.100000000000001</v>
      </c>
      <c r="P261" s="251" t="s">
        <v>84</v>
      </c>
      <c r="Q261" s="251">
        <f t="shared" ca="1" si="6"/>
        <v>0</v>
      </c>
      <c r="R261" s="251">
        <f t="shared" ca="1" si="7"/>
        <v>0</v>
      </c>
      <c r="S261" s="96"/>
    </row>
    <row r="262" spans="1:19" s="97" customFormat="1" ht="15" customHeight="1">
      <c r="A262" s="205" t="s">
        <v>495</v>
      </c>
      <c r="B262" s="205" t="s">
        <v>1630</v>
      </c>
      <c r="C262" s="251">
        <v>4</v>
      </c>
      <c r="D262" s="251"/>
      <c r="E262" s="251">
        <v>1033</v>
      </c>
      <c r="F262" s="251">
        <v>624</v>
      </c>
      <c r="G262" s="251">
        <v>567</v>
      </c>
      <c r="H262" s="251">
        <v>515</v>
      </c>
      <c r="I262" s="251">
        <v>448</v>
      </c>
      <c r="J262" s="251">
        <v>56</v>
      </c>
      <c r="K262" s="251">
        <v>100</v>
      </c>
      <c r="L262" s="251" t="s">
        <v>34</v>
      </c>
      <c r="M262" s="251">
        <v>0.11700000000000001</v>
      </c>
      <c r="N262" s="251" t="s">
        <v>35</v>
      </c>
      <c r="O262" s="251">
        <v>18.100000000000001</v>
      </c>
      <c r="P262" s="251" t="s">
        <v>84</v>
      </c>
      <c r="Q262" s="251">
        <f t="shared" ca="1" si="6"/>
        <v>0</v>
      </c>
      <c r="R262" s="251">
        <f t="shared" ca="1" si="7"/>
        <v>0</v>
      </c>
      <c r="S262" s="96"/>
    </row>
    <row r="263" spans="1:19" s="97" customFormat="1" ht="15" customHeight="1">
      <c r="A263" s="192" t="s">
        <v>498</v>
      </c>
      <c r="B263" s="192" t="s">
        <v>1647</v>
      </c>
      <c r="C263" s="249">
        <v>4</v>
      </c>
      <c r="D263" s="249"/>
      <c r="E263" s="249">
        <v>1033</v>
      </c>
      <c r="F263" s="249">
        <v>624</v>
      </c>
      <c r="G263" s="249">
        <v>567</v>
      </c>
      <c r="H263" s="249">
        <v>515</v>
      </c>
      <c r="I263" s="249">
        <v>448</v>
      </c>
      <c r="J263" s="249">
        <v>56</v>
      </c>
      <c r="K263" s="249">
        <v>100</v>
      </c>
      <c r="L263" s="249" t="s">
        <v>34</v>
      </c>
      <c r="M263" s="249">
        <v>0.17899999999999999</v>
      </c>
      <c r="N263" s="249" t="s">
        <v>35</v>
      </c>
      <c r="O263" s="249">
        <v>18.100000000000001</v>
      </c>
      <c r="P263" s="249" t="s">
        <v>84</v>
      </c>
      <c r="Q263" s="249">
        <f t="shared" ca="1" si="6"/>
        <v>0</v>
      </c>
      <c r="R263" s="249">
        <f t="shared" ca="1" si="7"/>
        <v>0</v>
      </c>
      <c r="S263" s="96"/>
    </row>
    <row r="264" spans="1:19" ht="15" customHeight="1">
      <c r="A264" s="193" t="s">
        <v>499</v>
      </c>
      <c r="B264" s="193" t="s">
        <v>1646</v>
      </c>
      <c r="C264" s="250">
        <v>4</v>
      </c>
      <c r="D264" s="250"/>
      <c r="E264" s="250">
        <v>1033</v>
      </c>
      <c r="F264" s="250">
        <v>624</v>
      </c>
      <c r="G264" s="250">
        <v>567</v>
      </c>
      <c r="H264" s="250">
        <v>515</v>
      </c>
      <c r="I264" s="250">
        <v>448</v>
      </c>
      <c r="J264" s="250">
        <v>56</v>
      </c>
      <c r="K264" s="250">
        <v>100</v>
      </c>
      <c r="L264" s="250" t="s">
        <v>34</v>
      </c>
      <c r="M264" s="250">
        <v>0.17899999999999999</v>
      </c>
      <c r="N264" s="250" t="s">
        <v>35</v>
      </c>
      <c r="O264" s="250">
        <v>18.100000000000001</v>
      </c>
      <c r="P264" s="250" t="s">
        <v>84</v>
      </c>
      <c r="Q264" s="250">
        <f t="shared" ref="Q264:Q325" ca="1" si="8">VLOOKUP(A264,INDIRECT("'"&amp;P264&amp;"'!A:l",TRUE),12,0)</f>
        <v>0</v>
      </c>
      <c r="R264" s="250">
        <f t="shared" ref="R264:R325" ca="1" si="9">IFERROR(IF(J264&lt;&gt;$J$5,J264*Q264,IF($I$5=$F$6,F264*Q264,IF($I$5=$G$6,G264*Q264,IF($I$5=$H$6,H264*Q264,IF($I$5=$I$6,I264*Q264,""))))),"")</f>
        <v>0</v>
      </c>
      <c r="S264" s="96"/>
    </row>
    <row r="265" spans="1:19" s="97" customFormat="1" ht="15" customHeight="1">
      <c r="A265" s="202" t="s">
        <v>1885</v>
      </c>
      <c r="B265" s="247"/>
      <c r="C265" s="248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96"/>
    </row>
    <row r="266" spans="1:19" s="97" customFormat="1" ht="15" customHeight="1">
      <c r="A266" s="193" t="s">
        <v>552</v>
      </c>
      <c r="B266" s="193" t="s">
        <v>1835</v>
      </c>
      <c r="C266" s="250">
        <v>4</v>
      </c>
      <c r="D266" s="250"/>
      <c r="E266" s="250">
        <v>2611</v>
      </c>
      <c r="F266" s="250">
        <v>1577</v>
      </c>
      <c r="G266" s="250">
        <v>1434</v>
      </c>
      <c r="H266" s="250">
        <v>1303</v>
      </c>
      <c r="I266" s="250">
        <v>1134</v>
      </c>
      <c r="J266" s="250">
        <v>0</v>
      </c>
      <c r="K266" s="250">
        <v>20</v>
      </c>
      <c r="L266" s="250" t="s">
        <v>33</v>
      </c>
      <c r="M266" s="250">
        <v>0.92500000000000004</v>
      </c>
      <c r="N266" s="250" t="s">
        <v>32</v>
      </c>
      <c r="O266" s="250">
        <v>19</v>
      </c>
      <c r="P266" s="250" t="s">
        <v>84</v>
      </c>
      <c r="Q266" s="250">
        <f t="shared" ca="1" si="8"/>
        <v>0</v>
      </c>
      <c r="R266" s="250">
        <f t="shared" ca="1" si="9"/>
        <v>0</v>
      </c>
      <c r="S266" s="96"/>
    </row>
    <row r="267" spans="1:19" s="97" customFormat="1" ht="15" customHeight="1">
      <c r="A267" s="193" t="s">
        <v>553</v>
      </c>
      <c r="B267" s="193" t="s">
        <v>1814</v>
      </c>
      <c r="C267" s="250">
        <v>4</v>
      </c>
      <c r="D267" s="250"/>
      <c r="E267" s="250">
        <v>3159</v>
      </c>
      <c r="F267" s="250">
        <v>1908</v>
      </c>
      <c r="G267" s="250">
        <v>1734</v>
      </c>
      <c r="H267" s="250">
        <v>1577</v>
      </c>
      <c r="I267" s="250">
        <v>1371</v>
      </c>
      <c r="J267" s="250">
        <v>0</v>
      </c>
      <c r="K267" s="250">
        <v>20</v>
      </c>
      <c r="L267" s="250" t="s">
        <v>33</v>
      </c>
      <c r="M267" s="250">
        <v>1.157</v>
      </c>
      <c r="N267" s="250" t="s">
        <v>32</v>
      </c>
      <c r="O267" s="250">
        <v>23.6</v>
      </c>
      <c r="P267" s="250" t="s">
        <v>84</v>
      </c>
      <c r="Q267" s="250">
        <f t="shared" ca="1" si="8"/>
        <v>0</v>
      </c>
      <c r="R267" s="250">
        <f t="shared" ca="1" si="9"/>
        <v>0</v>
      </c>
      <c r="S267" s="96"/>
    </row>
    <row r="268" spans="1:19" s="97" customFormat="1" ht="15" customHeight="1">
      <c r="A268" s="193" t="s">
        <v>558</v>
      </c>
      <c r="B268" s="193" t="s">
        <v>1813</v>
      </c>
      <c r="C268" s="250">
        <v>4</v>
      </c>
      <c r="D268" s="250"/>
      <c r="E268" s="250">
        <v>2347</v>
      </c>
      <c r="F268" s="250">
        <v>1417</v>
      </c>
      <c r="G268" s="250">
        <v>1288</v>
      </c>
      <c r="H268" s="250">
        <v>1171</v>
      </c>
      <c r="I268" s="250">
        <v>1019</v>
      </c>
      <c r="J268" s="250">
        <v>0</v>
      </c>
      <c r="K268" s="250">
        <v>20</v>
      </c>
      <c r="L268" s="250" t="s">
        <v>33</v>
      </c>
      <c r="M268" s="250">
        <v>0.75800000000000001</v>
      </c>
      <c r="N268" s="250" t="s">
        <v>32</v>
      </c>
      <c r="O268" s="250">
        <v>17.899999999999999</v>
      </c>
      <c r="P268" s="250" t="s">
        <v>84</v>
      </c>
      <c r="Q268" s="250">
        <f t="shared" ca="1" si="8"/>
        <v>0</v>
      </c>
      <c r="R268" s="250">
        <f t="shared" ca="1" si="9"/>
        <v>0</v>
      </c>
      <c r="S268" s="96"/>
    </row>
    <row r="269" spans="1:19" s="97" customFormat="1" ht="15" customHeight="1">
      <c r="A269" s="205" t="s">
        <v>560</v>
      </c>
      <c r="B269" s="205" t="s">
        <v>1833</v>
      </c>
      <c r="C269" s="251">
        <v>4</v>
      </c>
      <c r="D269" s="251"/>
      <c r="E269" s="251">
        <v>2513</v>
      </c>
      <c r="F269" s="251">
        <v>1518</v>
      </c>
      <c r="G269" s="251">
        <v>1380</v>
      </c>
      <c r="H269" s="251">
        <v>1255</v>
      </c>
      <c r="I269" s="251">
        <v>1091</v>
      </c>
      <c r="J269" s="251">
        <v>0</v>
      </c>
      <c r="K269" s="251">
        <v>20</v>
      </c>
      <c r="L269" s="251" t="s">
        <v>33</v>
      </c>
      <c r="M269" s="251">
        <v>0.877</v>
      </c>
      <c r="N269" s="251" t="s">
        <v>32</v>
      </c>
      <c r="O269" s="251">
        <v>17.8</v>
      </c>
      <c r="P269" s="251" t="s">
        <v>84</v>
      </c>
      <c r="Q269" s="251">
        <f t="shared" ca="1" si="8"/>
        <v>0</v>
      </c>
      <c r="R269" s="251">
        <f t="shared" ca="1" si="9"/>
        <v>0</v>
      </c>
      <c r="S269" s="96"/>
    </row>
    <row r="270" spans="1:19" s="97" customFormat="1" ht="15" customHeight="1">
      <c r="A270" s="205" t="s">
        <v>1458</v>
      </c>
      <c r="B270" s="205" t="s">
        <v>1473</v>
      </c>
      <c r="C270" s="251">
        <v>4</v>
      </c>
      <c r="D270" s="251"/>
      <c r="E270" s="251">
        <v>2513</v>
      </c>
      <c r="F270" s="251">
        <v>1518</v>
      </c>
      <c r="G270" s="251">
        <v>1380</v>
      </c>
      <c r="H270" s="251">
        <v>1255</v>
      </c>
      <c r="I270" s="251">
        <v>1091</v>
      </c>
      <c r="J270" s="251">
        <v>563</v>
      </c>
      <c r="K270" s="251">
        <v>20</v>
      </c>
      <c r="L270" s="251" t="s">
        <v>33</v>
      </c>
      <c r="M270" s="251">
        <v>0.79200000000000004</v>
      </c>
      <c r="N270" s="251" t="s">
        <v>32</v>
      </c>
      <c r="O270" s="251">
        <v>16.8</v>
      </c>
      <c r="P270" s="251" t="s">
        <v>84</v>
      </c>
      <c r="Q270" s="251">
        <f t="shared" ca="1" si="8"/>
        <v>0</v>
      </c>
      <c r="R270" s="251">
        <f t="shared" ca="1" si="9"/>
        <v>0</v>
      </c>
      <c r="S270" s="96"/>
    </row>
    <row r="271" spans="1:19" s="97" customFormat="1" ht="15" customHeight="1">
      <c r="A271" s="205" t="s">
        <v>561</v>
      </c>
      <c r="B271" s="205" t="s">
        <v>1834</v>
      </c>
      <c r="C271" s="251">
        <v>4</v>
      </c>
      <c r="D271" s="251"/>
      <c r="E271" s="251">
        <v>2513</v>
      </c>
      <c r="F271" s="251">
        <v>1518</v>
      </c>
      <c r="G271" s="251">
        <v>1380</v>
      </c>
      <c r="H271" s="251">
        <v>1255</v>
      </c>
      <c r="I271" s="251">
        <v>1091</v>
      </c>
      <c r="J271" s="251">
        <v>0</v>
      </c>
      <c r="K271" s="251">
        <v>20</v>
      </c>
      <c r="L271" s="251" t="s">
        <v>33</v>
      </c>
      <c r="M271" s="251">
        <v>0.877</v>
      </c>
      <c r="N271" s="251" t="s">
        <v>32</v>
      </c>
      <c r="O271" s="251">
        <v>17.8</v>
      </c>
      <c r="P271" s="251" t="s">
        <v>84</v>
      </c>
      <c r="Q271" s="251">
        <f t="shared" ca="1" si="8"/>
        <v>0</v>
      </c>
      <c r="R271" s="251">
        <f t="shared" ca="1" si="9"/>
        <v>0</v>
      </c>
      <c r="S271" s="96"/>
    </row>
    <row r="272" spans="1:19" s="97" customFormat="1" ht="15" customHeight="1">
      <c r="A272" s="193" t="s">
        <v>562</v>
      </c>
      <c r="B272" s="193" t="s">
        <v>3836</v>
      </c>
      <c r="C272" s="250">
        <v>4</v>
      </c>
      <c r="D272" s="250"/>
      <c r="E272" s="250">
        <v>2513</v>
      </c>
      <c r="F272" s="250">
        <v>1518</v>
      </c>
      <c r="G272" s="250">
        <v>1380</v>
      </c>
      <c r="H272" s="250">
        <v>1255</v>
      </c>
      <c r="I272" s="250">
        <v>1091</v>
      </c>
      <c r="J272" s="250">
        <v>789</v>
      </c>
      <c r="K272" s="250">
        <v>20</v>
      </c>
      <c r="L272" s="250" t="s">
        <v>33</v>
      </c>
      <c r="M272" s="250">
        <v>0.877</v>
      </c>
      <c r="N272" s="250" t="s">
        <v>32</v>
      </c>
      <c r="O272" s="250">
        <v>17.8</v>
      </c>
      <c r="P272" s="250" t="s">
        <v>84</v>
      </c>
      <c r="Q272" s="250">
        <f t="shared" ca="1" si="8"/>
        <v>0</v>
      </c>
      <c r="R272" s="250">
        <f t="shared" ca="1" si="9"/>
        <v>0</v>
      </c>
      <c r="S272" s="96"/>
    </row>
    <row r="273" spans="1:19" s="97" customFormat="1" ht="15" customHeight="1">
      <c r="A273" s="223" t="s">
        <v>1459</v>
      </c>
      <c r="B273" s="223" t="s">
        <v>1465</v>
      </c>
      <c r="C273" s="252">
        <v>4</v>
      </c>
      <c r="D273" s="252"/>
      <c r="E273" s="252">
        <v>2827</v>
      </c>
      <c r="F273" s="252">
        <v>1707</v>
      </c>
      <c r="G273" s="252">
        <v>1551</v>
      </c>
      <c r="H273" s="252">
        <v>1410</v>
      </c>
      <c r="I273" s="252">
        <v>1226</v>
      </c>
      <c r="J273" s="252">
        <v>789</v>
      </c>
      <c r="K273" s="252">
        <v>20</v>
      </c>
      <c r="L273" s="252" t="s">
        <v>33</v>
      </c>
      <c r="M273" s="252">
        <v>1.022</v>
      </c>
      <c r="N273" s="252" t="s">
        <v>32</v>
      </c>
      <c r="O273" s="252">
        <v>22.4</v>
      </c>
      <c r="P273" s="252" t="s">
        <v>84</v>
      </c>
      <c r="Q273" s="252">
        <f t="shared" ca="1" si="8"/>
        <v>0</v>
      </c>
      <c r="R273" s="252">
        <f t="shared" ca="1" si="9"/>
        <v>0</v>
      </c>
      <c r="S273" s="96"/>
    </row>
    <row r="274" spans="1:19" s="97" customFormat="1" ht="15" customHeight="1">
      <c r="A274" s="205" t="s">
        <v>1457</v>
      </c>
      <c r="B274" s="205" t="s">
        <v>1466</v>
      </c>
      <c r="C274" s="251">
        <v>4</v>
      </c>
      <c r="D274" s="251"/>
      <c r="E274" s="251">
        <v>2827</v>
      </c>
      <c r="F274" s="251">
        <v>1707</v>
      </c>
      <c r="G274" s="251">
        <v>1551</v>
      </c>
      <c r="H274" s="251">
        <v>1410</v>
      </c>
      <c r="I274" s="251">
        <v>1226</v>
      </c>
      <c r="J274" s="251">
        <v>0</v>
      </c>
      <c r="K274" s="251">
        <v>20</v>
      </c>
      <c r="L274" s="251" t="s">
        <v>33</v>
      </c>
      <c r="M274" s="251">
        <v>1.022</v>
      </c>
      <c r="N274" s="251" t="s">
        <v>32</v>
      </c>
      <c r="O274" s="251">
        <v>22.4</v>
      </c>
      <c r="P274" s="251" t="s">
        <v>84</v>
      </c>
      <c r="Q274" s="251">
        <f t="shared" ca="1" si="8"/>
        <v>0</v>
      </c>
      <c r="R274" s="251">
        <f t="shared" ca="1" si="9"/>
        <v>0</v>
      </c>
      <c r="S274" s="96"/>
    </row>
    <row r="275" spans="1:19" s="97" customFormat="1" ht="15" customHeight="1">
      <c r="A275" s="193" t="s">
        <v>500</v>
      </c>
      <c r="B275" s="193" t="s">
        <v>1832</v>
      </c>
      <c r="C275" s="250">
        <v>4</v>
      </c>
      <c r="D275" s="250"/>
      <c r="E275" s="250">
        <v>2827</v>
      </c>
      <c r="F275" s="250">
        <v>1707</v>
      </c>
      <c r="G275" s="250">
        <v>1551</v>
      </c>
      <c r="H275" s="250">
        <v>1410</v>
      </c>
      <c r="I275" s="250">
        <v>1226</v>
      </c>
      <c r="J275" s="250">
        <v>0</v>
      </c>
      <c r="K275" s="250">
        <v>20</v>
      </c>
      <c r="L275" s="250" t="s">
        <v>33</v>
      </c>
      <c r="M275" s="250">
        <v>1.022</v>
      </c>
      <c r="N275" s="250" t="s">
        <v>32</v>
      </c>
      <c r="O275" s="250">
        <v>22.4</v>
      </c>
      <c r="P275" s="250" t="s">
        <v>84</v>
      </c>
      <c r="Q275" s="250">
        <f t="shared" ca="1" si="8"/>
        <v>0</v>
      </c>
      <c r="R275" s="250">
        <f t="shared" ca="1" si="9"/>
        <v>0</v>
      </c>
      <c r="S275" s="96"/>
    </row>
    <row r="276" spans="1:19" s="97" customFormat="1" ht="15" customHeight="1">
      <c r="A276" s="238" t="s">
        <v>563</v>
      </c>
      <c r="B276" s="238" t="s">
        <v>1736</v>
      </c>
      <c r="C276" s="253">
        <v>4</v>
      </c>
      <c r="D276" s="253"/>
      <c r="E276" s="253">
        <v>2302</v>
      </c>
      <c r="F276" s="253">
        <v>1390</v>
      </c>
      <c r="G276" s="253">
        <v>1264</v>
      </c>
      <c r="H276" s="253">
        <v>1149</v>
      </c>
      <c r="I276" s="253">
        <v>999</v>
      </c>
      <c r="J276" s="253">
        <v>789</v>
      </c>
      <c r="K276" s="253">
        <v>20</v>
      </c>
      <c r="L276" s="253" t="s">
        <v>33</v>
      </c>
      <c r="M276" s="253">
        <v>0.71899999999999997</v>
      </c>
      <c r="N276" s="253" t="s">
        <v>32</v>
      </c>
      <c r="O276" s="253">
        <v>17.8</v>
      </c>
      <c r="P276" s="253" t="s">
        <v>84</v>
      </c>
      <c r="Q276" s="253">
        <f t="shared" ca="1" si="8"/>
        <v>0</v>
      </c>
      <c r="R276" s="253">
        <f t="shared" ca="1" si="9"/>
        <v>0</v>
      </c>
      <c r="S276" s="96"/>
    </row>
    <row r="277" spans="1:19" s="97" customFormat="1" ht="15" customHeight="1">
      <c r="A277" s="193" t="s">
        <v>564</v>
      </c>
      <c r="B277" s="193" t="s">
        <v>1824</v>
      </c>
      <c r="C277" s="250">
        <v>4</v>
      </c>
      <c r="D277" s="250"/>
      <c r="E277" s="250">
        <v>2389</v>
      </c>
      <c r="F277" s="250">
        <v>1443</v>
      </c>
      <c r="G277" s="250">
        <v>1312</v>
      </c>
      <c r="H277" s="250">
        <v>1193</v>
      </c>
      <c r="I277" s="250">
        <v>1037</v>
      </c>
      <c r="J277" s="250">
        <v>0</v>
      </c>
      <c r="K277" s="250">
        <v>20</v>
      </c>
      <c r="L277" s="250" t="s">
        <v>33</v>
      </c>
      <c r="M277" s="250">
        <v>0.78</v>
      </c>
      <c r="N277" s="250" t="s">
        <v>32</v>
      </c>
      <c r="O277" s="250">
        <v>16.100000000000001</v>
      </c>
      <c r="P277" s="250" t="s">
        <v>84</v>
      </c>
      <c r="Q277" s="250">
        <f t="shared" ca="1" si="8"/>
        <v>0</v>
      </c>
      <c r="R277" s="250">
        <f t="shared" ca="1" si="9"/>
        <v>0</v>
      </c>
      <c r="S277" s="96"/>
    </row>
    <row r="278" spans="1:19" s="97" customFormat="1" ht="15" customHeight="1">
      <c r="A278" s="192" t="s">
        <v>1404</v>
      </c>
      <c r="B278" s="192" t="s">
        <v>1474</v>
      </c>
      <c r="C278" s="249">
        <v>4</v>
      </c>
      <c r="D278" s="249"/>
      <c r="E278" s="249">
        <v>2191</v>
      </c>
      <c r="F278" s="249">
        <v>1324</v>
      </c>
      <c r="G278" s="249">
        <v>1204</v>
      </c>
      <c r="H278" s="249">
        <v>1094</v>
      </c>
      <c r="I278" s="249">
        <v>952</v>
      </c>
      <c r="J278" s="249">
        <v>563</v>
      </c>
      <c r="K278" s="249">
        <v>20</v>
      </c>
      <c r="L278" s="249" t="s">
        <v>33</v>
      </c>
      <c r="M278" s="249">
        <v>0.79200000000000004</v>
      </c>
      <c r="N278" s="249" t="s">
        <v>32</v>
      </c>
      <c r="O278" s="249">
        <v>16.8</v>
      </c>
      <c r="P278" s="249" t="s">
        <v>84</v>
      </c>
      <c r="Q278" s="249">
        <f t="shared" ca="1" si="8"/>
        <v>0</v>
      </c>
      <c r="R278" s="249">
        <f t="shared" ca="1" si="9"/>
        <v>0</v>
      </c>
      <c r="S278" s="96"/>
    </row>
    <row r="279" spans="1:19" s="97" customFormat="1" ht="15" customHeight="1">
      <c r="A279" s="193" t="s">
        <v>565</v>
      </c>
      <c r="B279" s="193" t="s">
        <v>1735</v>
      </c>
      <c r="C279" s="250">
        <v>4</v>
      </c>
      <c r="D279" s="250"/>
      <c r="E279" s="250">
        <v>2191</v>
      </c>
      <c r="F279" s="250">
        <v>1324</v>
      </c>
      <c r="G279" s="250">
        <v>1204</v>
      </c>
      <c r="H279" s="250">
        <v>1094</v>
      </c>
      <c r="I279" s="250">
        <v>952</v>
      </c>
      <c r="J279" s="250">
        <v>665</v>
      </c>
      <c r="K279" s="250">
        <v>20</v>
      </c>
      <c r="L279" s="250" t="s">
        <v>33</v>
      </c>
      <c r="M279" s="250">
        <v>0.73199999999999998</v>
      </c>
      <c r="N279" s="250" t="s">
        <v>32</v>
      </c>
      <c r="O279" s="250">
        <v>16.100000000000001</v>
      </c>
      <c r="P279" s="250" t="s">
        <v>84</v>
      </c>
      <c r="Q279" s="250">
        <f t="shared" ca="1" si="8"/>
        <v>0</v>
      </c>
      <c r="R279" s="250">
        <f t="shared" ca="1" si="9"/>
        <v>0</v>
      </c>
      <c r="S279" s="96"/>
    </row>
    <row r="280" spans="1:19" s="97" customFormat="1" ht="15" customHeight="1">
      <c r="A280" s="193" t="s">
        <v>570</v>
      </c>
      <c r="B280" s="193" t="s">
        <v>1798</v>
      </c>
      <c r="C280" s="250">
        <v>4</v>
      </c>
      <c r="D280" s="250"/>
      <c r="E280" s="250">
        <v>2498</v>
      </c>
      <c r="F280" s="250">
        <v>1509</v>
      </c>
      <c r="G280" s="250">
        <v>1371</v>
      </c>
      <c r="H280" s="250">
        <v>1246</v>
      </c>
      <c r="I280" s="250">
        <v>1084</v>
      </c>
      <c r="J280" s="250">
        <v>0</v>
      </c>
      <c r="K280" s="250">
        <v>20</v>
      </c>
      <c r="L280" s="250" t="s">
        <v>33</v>
      </c>
      <c r="M280" s="250">
        <v>0.81100000000000005</v>
      </c>
      <c r="N280" s="250" t="s">
        <v>32</v>
      </c>
      <c r="O280" s="250">
        <v>16.8</v>
      </c>
      <c r="P280" s="250" t="s">
        <v>84</v>
      </c>
      <c r="Q280" s="250">
        <f t="shared" ca="1" si="8"/>
        <v>0</v>
      </c>
      <c r="R280" s="250">
        <f t="shared" ca="1" si="9"/>
        <v>0</v>
      </c>
      <c r="S280" s="96"/>
    </row>
    <row r="281" spans="1:19" s="97" customFormat="1" ht="15" customHeight="1">
      <c r="A281" s="192" t="s">
        <v>1412</v>
      </c>
      <c r="B281" s="192" t="s">
        <v>1476</v>
      </c>
      <c r="C281" s="249">
        <v>4</v>
      </c>
      <c r="D281" s="249"/>
      <c r="E281" s="249">
        <v>2567</v>
      </c>
      <c r="F281" s="249">
        <v>1550</v>
      </c>
      <c r="G281" s="249">
        <v>1409</v>
      </c>
      <c r="H281" s="249">
        <v>1281</v>
      </c>
      <c r="I281" s="249">
        <v>1114</v>
      </c>
      <c r="J281" s="249">
        <v>0</v>
      </c>
      <c r="K281" s="249">
        <v>20</v>
      </c>
      <c r="L281" s="249" t="s">
        <v>33</v>
      </c>
      <c r="M281" s="249">
        <v>0.79200000000000004</v>
      </c>
      <c r="N281" s="249" t="s">
        <v>32</v>
      </c>
      <c r="O281" s="249">
        <v>16.8</v>
      </c>
      <c r="P281" s="249" t="s">
        <v>84</v>
      </c>
      <c r="Q281" s="249">
        <f t="shared" ca="1" si="8"/>
        <v>0</v>
      </c>
      <c r="R281" s="249">
        <f t="shared" ca="1" si="9"/>
        <v>0</v>
      </c>
      <c r="S281" s="96"/>
    </row>
    <row r="282" spans="1:19" s="97" customFormat="1" ht="15" customHeight="1">
      <c r="A282" s="193" t="s">
        <v>572</v>
      </c>
      <c r="B282" s="193" t="s">
        <v>1740</v>
      </c>
      <c r="C282" s="250">
        <v>4</v>
      </c>
      <c r="D282" s="250"/>
      <c r="E282" s="250">
        <v>2567</v>
      </c>
      <c r="F282" s="250">
        <v>1550</v>
      </c>
      <c r="G282" s="250">
        <v>1409</v>
      </c>
      <c r="H282" s="250">
        <v>1281</v>
      </c>
      <c r="I282" s="250">
        <v>1114</v>
      </c>
      <c r="J282" s="250">
        <v>0</v>
      </c>
      <c r="K282" s="250">
        <v>20</v>
      </c>
      <c r="L282" s="250" t="s">
        <v>33</v>
      </c>
      <c r="M282" s="250">
        <v>0.84499999999999997</v>
      </c>
      <c r="N282" s="250" t="s">
        <v>32</v>
      </c>
      <c r="O282" s="250">
        <v>16.8</v>
      </c>
      <c r="P282" s="250" t="s">
        <v>84</v>
      </c>
      <c r="Q282" s="250">
        <f t="shared" ca="1" si="8"/>
        <v>0</v>
      </c>
      <c r="R282" s="250">
        <f t="shared" ca="1" si="9"/>
        <v>0</v>
      </c>
      <c r="S282" s="96"/>
    </row>
    <row r="283" spans="1:19" s="97" customFormat="1" ht="15" customHeight="1">
      <c r="A283" s="193" t="s">
        <v>573</v>
      </c>
      <c r="B283" s="193" t="s">
        <v>1818</v>
      </c>
      <c r="C283" s="250">
        <v>3</v>
      </c>
      <c r="D283" s="250"/>
      <c r="E283" s="250">
        <v>2567</v>
      </c>
      <c r="F283" s="250">
        <v>1550</v>
      </c>
      <c r="G283" s="250">
        <v>1409</v>
      </c>
      <c r="H283" s="250">
        <v>1281</v>
      </c>
      <c r="I283" s="250">
        <v>1114</v>
      </c>
      <c r="J283" s="250">
        <v>0</v>
      </c>
      <c r="K283" s="250">
        <v>20</v>
      </c>
      <c r="L283" s="250" t="s">
        <v>33</v>
      </c>
      <c r="M283" s="250">
        <v>0.73399999999999999</v>
      </c>
      <c r="N283" s="250" t="s">
        <v>32</v>
      </c>
      <c r="O283" s="250">
        <v>16.8</v>
      </c>
      <c r="P283" s="250" t="s">
        <v>84</v>
      </c>
      <c r="Q283" s="250">
        <f t="shared" ca="1" si="8"/>
        <v>0</v>
      </c>
      <c r="R283" s="250">
        <f t="shared" ca="1" si="9"/>
        <v>0</v>
      </c>
      <c r="S283" s="96"/>
    </row>
    <row r="284" spans="1:19" s="97" customFormat="1" ht="15" customHeight="1">
      <c r="A284" s="192" t="s">
        <v>1416</v>
      </c>
      <c r="B284" s="192" t="s">
        <v>1477</v>
      </c>
      <c r="C284" s="249">
        <v>4</v>
      </c>
      <c r="D284" s="249"/>
      <c r="E284" s="249">
        <v>2370</v>
      </c>
      <c r="F284" s="249">
        <v>1431</v>
      </c>
      <c r="G284" s="249">
        <v>1301</v>
      </c>
      <c r="H284" s="249">
        <v>1183</v>
      </c>
      <c r="I284" s="249">
        <v>1029</v>
      </c>
      <c r="J284" s="249">
        <v>563</v>
      </c>
      <c r="K284" s="249">
        <v>20</v>
      </c>
      <c r="L284" s="249" t="s">
        <v>33</v>
      </c>
      <c r="M284" s="249">
        <v>0.79200000000000004</v>
      </c>
      <c r="N284" s="249" t="s">
        <v>32</v>
      </c>
      <c r="O284" s="249">
        <v>16.8</v>
      </c>
      <c r="P284" s="249" t="s">
        <v>84</v>
      </c>
      <c r="Q284" s="249">
        <f t="shared" ca="1" si="8"/>
        <v>0</v>
      </c>
      <c r="R284" s="249">
        <f t="shared" ca="1" si="9"/>
        <v>0</v>
      </c>
      <c r="S284" s="96"/>
    </row>
    <row r="285" spans="1:19" s="97" customFormat="1" ht="15" customHeight="1">
      <c r="A285" s="193" t="s">
        <v>574</v>
      </c>
      <c r="B285" s="193" t="s">
        <v>1750</v>
      </c>
      <c r="C285" s="250">
        <v>4</v>
      </c>
      <c r="D285" s="250"/>
      <c r="E285" s="250">
        <v>2370</v>
      </c>
      <c r="F285" s="250">
        <v>1431</v>
      </c>
      <c r="G285" s="250">
        <v>1301</v>
      </c>
      <c r="H285" s="250">
        <v>1183</v>
      </c>
      <c r="I285" s="250">
        <v>1029</v>
      </c>
      <c r="J285" s="250">
        <v>0</v>
      </c>
      <c r="K285" s="250">
        <v>20</v>
      </c>
      <c r="L285" s="250" t="s">
        <v>33</v>
      </c>
      <c r="M285" s="250">
        <v>0.79200000000000004</v>
      </c>
      <c r="N285" s="250" t="s">
        <v>32</v>
      </c>
      <c r="O285" s="250">
        <v>16.8</v>
      </c>
      <c r="P285" s="250" t="s">
        <v>84</v>
      </c>
      <c r="Q285" s="250">
        <f t="shared" ca="1" si="8"/>
        <v>0</v>
      </c>
      <c r="R285" s="250">
        <f t="shared" ca="1" si="9"/>
        <v>0</v>
      </c>
      <c r="S285" s="96"/>
    </row>
    <row r="286" spans="1:19" s="97" customFormat="1" ht="15" customHeight="1">
      <c r="A286" s="223" t="s">
        <v>1414</v>
      </c>
      <c r="B286" s="223" t="s">
        <v>1467</v>
      </c>
      <c r="C286" s="252">
        <v>4</v>
      </c>
      <c r="D286" s="252"/>
      <c r="E286" s="252">
        <v>2754</v>
      </c>
      <c r="F286" s="252">
        <v>1663</v>
      </c>
      <c r="G286" s="252">
        <v>1512</v>
      </c>
      <c r="H286" s="252">
        <v>1375</v>
      </c>
      <c r="I286" s="252">
        <v>1196</v>
      </c>
      <c r="J286" s="252">
        <v>563</v>
      </c>
      <c r="K286" s="252">
        <v>20</v>
      </c>
      <c r="L286" s="252" t="s">
        <v>33</v>
      </c>
      <c r="M286" s="252">
        <v>1.022</v>
      </c>
      <c r="N286" s="252" t="s">
        <v>32</v>
      </c>
      <c r="O286" s="252">
        <v>22.4</v>
      </c>
      <c r="P286" s="252" t="s">
        <v>84</v>
      </c>
      <c r="Q286" s="252">
        <f t="shared" ca="1" si="8"/>
        <v>0</v>
      </c>
      <c r="R286" s="252">
        <f t="shared" ca="1" si="9"/>
        <v>0</v>
      </c>
      <c r="S286" s="96"/>
    </row>
    <row r="287" spans="1:19" s="97" customFormat="1" ht="15" customHeight="1">
      <c r="A287" s="205" t="s">
        <v>448</v>
      </c>
      <c r="B287" s="205" t="s">
        <v>1745</v>
      </c>
      <c r="C287" s="251">
        <v>4</v>
      </c>
      <c r="D287" s="251"/>
      <c r="E287" s="251">
        <v>2462</v>
      </c>
      <c r="F287" s="251">
        <v>1487</v>
      </c>
      <c r="G287" s="251">
        <v>1352</v>
      </c>
      <c r="H287" s="251">
        <v>1229</v>
      </c>
      <c r="I287" s="251">
        <v>1069</v>
      </c>
      <c r="J287" s="251">
        <v>0</v>
      </c>
      <c r="K287" s="251">
        <v>20</v>
      </c>
      <c r="L287" s="251" t="s">
        <v>33</v>
      </c>
      <c r="M287" s="251">
        <v>0.80500000000000005</v>
      </c>
      <c r="N287" s="251" t="s">
        <v>32</v>
      </c>
      <c r="O287" s="251">
        <v>16.600000000000001</v>
      </c>
      <c r="P287" s="251" t="s">
        <v>84</v>
      </c>
      <c r="Q287" s="251">
        <f t="shared" ca="1" si="8"/>
        <v>0</v>
      </c>
      <c r="R287" s="251">
        <f t="shared" ca="1" si="9"/>
        <v>0</v>
      </c>
      <c r="S287" s="96"/>
    </row>
    <row r="288" spans="1:19" s="97" customFormat="1" ht="15" customHeight="1">
      <c r="A288" s="205" t="s">
        <v>501</v>
      </c>
      <c r="B288" s="205" t="s">
        <v>1744</v>
      </c>
      <c r="C288" s="251">
        <v>4</v>
      </c>
      <c r="D288" s="251"/>
      <c r="E288" s="251">
        <v>2754</v>
      </c>
      <c r="F288" s="251">
        <v>1663</v>
      </c>
      <c r="G288" s="251">
        <v>1512</v>
      </c>
      <c r="H288" s="251">
        <v>1375</v>
      </c>
      <c r="I288" s="251">
        <v>1196</v>
      </c>
      <c r="J288" s="251">
        <v>1128</v>
      </c>
      <c r="K288" s="251">
        <v>20</v>
      </c>
      <c r="L288" s="251" t="s">
        <v>33</v>
      </c>
      <c r="M288" s="251">
        <v>1.022</v>
      </c>
      <c r="N288" s="251" t="s">
        <v>32</v>
      </c>
      <c r="O288" s="251">
        <v>22.4</v>
      </c>
      <c r="P288" s="251" t="s">
        <v>84</v>
      </c>
      <c r="Q288" s="251">
        <f t="shared" ca="1" si="8"/>
        <v>0</v>
      </c>
      <c r="R288" s="251">
        <f t="shared" ca="1" si="9"/>
        <v>0</v>
      </c>
      <c r="S288" s="96"/>
    </row>
    <row r="289" spans="1:19" s="97" customFormat="1" ht="15" customHeight="1">
      <c r="A289" s="192" t="s">
        <v>454</v>
      </c>
      <c r="B289" s="192" t="s">
        <v>1725</v>
      </c>
      <c r="C289" s="249">
        <v>1</v>
      </c>
      <c r="D289" s="249"/>
      <c r="E289" s="249">
        <v>2746</v>
      </c>
      <c r="F289" s="249">
        <v>1658</v>
      </c>
      <c r="G289" s="249">
        <v>1508</v>
      </c>
      <c r="H289" s="249">
        <v>1370</v>
      </c>
      <c r="I289" s="249">
        <v>1192</v>
      </c>
      <c r="J289" s="249">
        <v>0</v>
      </c>
      <c r="K289" s="249">
        <v>20</v>
      </c>
      <c r="L289" s="249" t="s">
        <v>33</v>
      </c>
      <c r="M289" s="249">
        <v>0.97299999999999998</v>
      </c>
      <c r="N289" s="249" t="s">
        <v>32</v>
      </c>
      <c r="O289" s="249">
        <v>19.8</v>
      </c>
      <c r="P289" s="249" t="s">
        <v>84</v>
      </c>
      <c r="Q289" s="249">
        <f t="shared" ca="1" si="8"/>
        <v>0</v>
      </c>
      <c r="R289" s="249">
        <f t="shared" ca="1" si="9"/>
        <v>0</v>
      </c>
      <c r="S289" s="96"/>
    </row>
    <row r="290" spans="1:19" s="97" customFormat="1" ht="15" customHeight="1">
      <c r="A290" s="193" t="s">
        <v>453</v>
      </c>
      <c r="B290" s="193" t="s">
        <v>1724</v>
      </c>
      <c r="C290" s="250">
        <v>4</v>
      </c>
      <c r="D290" s="250"/>
      <c r="E290" s="250">
        <v>2746</v>
      </c>
      <c r="F290" s="250">
        <v>1658</v>
      </c>
      <c r="G290" s="250">
        <v>1508</v>
      </c>
      <c r="H290" s="250">
        <v>1370</v>
      </c>
      <c r="I290" s="250">
        <v>1192</v>
      </c>
      <c r="J290" s="250">
        <v>0</v>
      </c>
      <c r="K290" s="250">
        <v>20</v>
      </c>
      <c r="L290" s="250" t="s">
        <v>33</v>
      </c>
      <c r="M290" s="250">
        <v>0.97299999999999998</v>
      </c>
      <c r="N290" s="250" t="s">
        <v>32</v>
      </c>
      <c r="O290" s="250">
        <v>19.8</v>
      </c>
      <c r="P290" s="250" t="s">
        <v>84</v>
      </c>
      <c r="Q290" s="250">
        <f t="shared" ca="1" si="8"/>
        <v>0</v>
      </c>
      <c r="R290" s="250">
        <f t="shared" ca="1" si="9"/>
        <v>0</v>
      </c>
      <c r="S290" s="96"/>
    </row>
    <row r="291" spans="1:19" s="97" customFormat="1" ht="15" customHeight="1">
      <c r="A291" s="223" t="s">
        <v>1453</v>
      </c>
      <c r="B291" s="223" t="s">
        <v>1468</v>
      </c>
      <c r="C291" s="252">
        <v>4</v>
      </c>
      <c r="D291" s="252"/>
      <c r="E291" s="252">
        <v>2654</v>
      </c>
      <c r="F291" s="252">
        <v>1603</v>
      </c>
      <c r="G291" s="252">
        <v>1458</v>
      </c>
      <c r="H291" s="252">
        <v>1326</v>
      </c>
      <c r="I291" s="252">
        <v>1153</v>
      </c>
      <c r="J291" s="252">
        <v>563</v>
      </c>
      <c r="K291" s="252">
        <v>20</v>
      </c>
      <c r="L291" s="252" t="s">
        <v>33</v>
      </c>
      <c r="M291" s="252">
        <v>1.022</v>
      </c>
      <c r="N291" s="252" t="s">
        <v>32</v>
      </c>
      <c r="O291" s="252">
        <v>22.4</v>
      </c>
      <c r="P291" s="252" t="s">
        <v>84</v>
      </c>
      <c r="Q291" s="252">
        <f t="shared" ca="1" si="8"/>
        <v>0</v>
      </c>
      <c r="R291" s="252">
        <f t="shared" ca="1" si="9"/>
        <v>0</v>
      </c>
      <c r="S291" s="96"/>
    </row>
    <row r="292" spans="1:19" s="97" customFormat="1" ht="15" customHeight="1">
      <c r="A292" s="205" t="s">
        <v>456</v>
      </c>
      <c r="B292" s="205" t="s">
        <v>1826</v>
      </c>
      <c r="C292" s="251">
        <v>4</v>
      </c>
      <c r="D292" s="251"/>
      <c r="E292" s="251">
        <v>2370</v>
      </c>
      <c r="F292" s="251">
        <v>1431</v>
      </c>
      <c r="G292" s="251">
        <v>1301</v>
      </c>
      <c r="H292" s="251">
        <v>1183</v>
      </c>
      <c r="I292" s="251">
        <v>1029</v>
      </c>
      <c r="J292" s="251">
        <v>0</v>
      </c>
      <c r="K292" s="251">
        <v>20</v>
      </c>
      <c r="L292" s="251" t="s">
        <v>33</v>
      </c>
      <c r="M292" s="251">
        <v>0.77600000000000002</v>
      </c>
      <c r="N292" s="251" t="s">
        <v>32</v>
      </c>
      <c r="O292" s="251">
        <v>15.8</v>
      </c>
      <c r="P292" s="251" t="s">
        <v>84</v>
      </c>
      <c r="Q292" s="251">
        <f t="shared" ca="1" si="8"/>
        <v>0</v>
      </c>
      <c r="R292" s="251">
        <f t="shared" ca="1" si="9"/>
        <v>0</v>
      </c>
      <c r="S292" s="96"/>
    </row>
    <row r="293" spans="1:19" s="97" customFormat="1" ht="15" customHeight="1">
      <c r="A293" s="205" t="s">
        <v>1452</v>
      </c>
      <c r="B293" s="205" t="s">
        <v>1469</v>
      </c>
      <c r="C293" s="251">
        <v>4</v>
      </c>
      <c r="D293" s="251"/>
      <c r="E293" s="251">
        <v>2654</v>
      </c>
      <c r="F293" s="251">
        <v>1603</v>
      </c>
      <c r="G293" s="251">
        <v>1458</v>
      </c>
      <c r="H293" s="251">
        <v>1326</v>
      </c>
      <c r="I293" s="251">
        <v>1153</v>
      </c>
      <c r="J293" s="251">
        <v>0</v>
      </c>
      <c r="K293" s="251">
        <v>20</v>
      </c>
      <c r="L293" s="251" t="s">
        <v>33</v>
      </c>
      <c r="M293" s="251">
        <v>1.022</v>
      </c>
      <c r="N293" s="251" t="s">
        <v>32</v>
      </c>
      <c r="O293" s="251">
        <v>22.4</v>
      </c>
      <c r="P293" s="251" t="s">
        <v>84</v>
      </c>
      <c r="Q293" s="251">
        <f t="shared" ca="1" si="8"/>
        <v>0</v>
      </c>
      <c r="R293" s="251">
        <f t="shared" ca="1" si="9"/>
        <v>0</v>
      </c>
      <c r="S293" s="96"/>
    </row>
    <row r="294" spans="1:19" s="97" customFormat="1" ht="15" customHeight="1">
      <c r="A294" s="193" t="s">
        <v>502</v>
      </c>
      <c r="B294" s="193" t="s">
        <v>1825</v>
      </c>
      <c r="C294" s="250">
        <v>4</v>
      </c>
      <c r="D294" s="250"/>
      <c r="E294" s="250">
        <v>2654</v>
      </c>
      <c r="F294" s="250">
        <v>1603</v>
      </c>
      <c r="G294" s="250">
        <v>1458</v>
      </c>
      <c r="H294" s="250">
        <v>1326</v>
      </c>
      <c r="I294" s="250">
        <v>1153</v>
      </c>
      <c r="J294" s="250">
        <v>0</v>
      </c>
      <c r="K294" s="250">
        <v>20</v>
      </c>
      <c r="L294" s="250" t="s">
        <v>33</v>
      </c>
      <c r="M294" s="250">
        <v>1.022</v>
      </c>
      <c r="N294" s="250" t="s">
        <v>32</v>
      </c>
      <c r="O294" s="250">
        <v>22.4</v>
      </c>
      <c r="P294" s="250" t="s">
        <v>84</v>
      </c>
      <c r="Q294" s="250">
        <f t="shared" ca="1" si="8"/>
        <v>0</v>
      </c>
      <c r="R294" s="250">
        <f t="shared" ca="1" si="9"/>
        <v>0</v>
      </c>
      <c r="S294" s="96"/>
    </row>
    <row r="295" spans="1:19" s="97" customFormat="1" ht="15" customHeight="1">
      <c r="A295" s="193" t="s">
        <v>588</v>
      </c>
      <c r="B295" s="193" t="s">
        <v>1772</v>
      </c>
      <c r="C295" s="250">
        <v>4</v>
      </c>
      <c r="D295" s="250"/>
      <c r="E295" s="250">
        <v>2634</v>
      </c>
      <c r="F295" s="250">
        <v>1591</v>
      </c>
      <c r="G295" s="250">
        <v>1447</v>
      </c>
      <c r="H295" s="250">
        <v>1316</v>
      </c>
      <c r="I295" s="250">
        <v>1144</v>
      </c>
      <c r="J295" s="250">
        <v>0</v>
      </c>
      <c r="K295" s="250">
        <v>20</v>
      </c>
      <c r="L295" s="250" t="s">
        <v>33</v>
      </c>
      <c r="M295" s="250">
        <v>0.79200000000000004</v>
      </c>
      <c r="N295" s="250" t="s">
        <v>32</v>
      </c>
      <c r="O295" s="250">
        <v>16.8</v>
      </c>
      <c r="P295" s="250" t="s">
        <v>84</v>
      </c>
      <c r="Q295" s="250">
        <f t="shared" ca="1" si="8"/>
        <v>0</v>
      </c>
      <c r="R295" s="250">
        <f t="shared" ca="1" si="9"/>
        <v>0</v>
      </c>
      <c r="S295" s="96"/>
    </row>
    <row r="296" spans="1:19" s="97" customFormat="1" ht="15" customHeight="1">
      <c r="A296" s="192" t="s">
        <v>1880</v>
      </c>
      <c r="B296" s="192" t="s">
        <v>1883</v>
      </c>
      <c r="C296" s="249">
        <v>4</v>
      </c>
      <c r="D296" s="249"/>
      <c r="E296" s="249">
        <v>2483</v>
      </c>
      <c r="F296" s="249">
        <v>1500</v>
      </c>
      <c r="G296" s="249">
        <v>1363</v>
      </c>
      <c r="H296" s="249">
        <v>1239</v>
      </c>
      <c r="I296" s="249">
        <v>1078</v>
      </c>
      <c r="J296" s="249">
        <v>0</v>
      </c>
      <c r="K296" s="249">
        <v>20</v>
      </c>
      <c r="L296" s="249" t="s">
        <v>33</v>
      </c>
      <c r="M296" s="249">
        <v>0.79200000000000004</v>
      </c>
      <c r="N296" s="249" t="s">
        <v>32</v>
      </c>
      <c r="O296" s="249">
        <v>16.8</v>
      </c>
      <c r="P296" s="249" t="s">
        <v>84</v>
      </c>
      <c r="Q296" s="249">
        <f t="shared" ca="1" si="8"/>
        <v>0</v>
      </c>
      <c r="R296" s="249">
        <f t="shared" ca="1" si="9"/>
        <v>0</v>
      </c>
      <c r="S296" s="96"/>
    </row>
    <row r="297" spans="1:19" s="97" customFormat="1" ht="15" customHeight="1">
      <c r="A297" s="193" t="s">
        <v>591</v>
      </c>
      <c r="B297" s="193" t="s">
        <v>1812</v>
      </c>
      <c r="C297" s="250">
        <v>4</v>
      </c>
      <c r="D297" s="250"/>
      <c r="E297" s="250">
        <v>2483</v>
      </c>
      <c r="F297" s="250">
        <v>1500</v>
      </c>
      <c r="G297" s="250">
        <v>1363</v>
      </c>
      <c r="H297" s="250">
        <v>1239</v>
      </c>
      <c r="I297" s="250">
        <v>1078</v>
      </c>
      <c r="J297" s="250">
        <v>0</v>
      </c>
      <c r="K297" s="250">
        <v>20</v>
      </c>
      <c r="L297" s="250" t="s">
        <v>33</v>
      </c>
      <c r="M297" s="250">
        <v>0.79200000000000004</v>
      </c>
      <c r="N297" s="250" t="s">
        <v>32</v>
      </c>
      <c r="O297" s="250">
        <v>16.8</v>
      </c>
      <c r="P297" s="250" t="s">
        <v>84</v>
      </c>
      <c r="Q297" s="250">
        <f t="shared" ca="1" si="8"/>
        <v>0</v>
      </c>
      <c r="R297" s="250">
        <f t="shared" ca="1" si="9"/>
        <v>0</v>
      </c>
      <c r="S297" s="96"/>
    </row>
    <row r="298" spans="1:19" s="97" customFormat="1" ht="15" customHeight="1">
      <c r="A298" s="193" t="s">
        <v>592</v>
      </c>
      <c r="B298" s="193" t="s">
        <v>1751</v>
      </c>
      <c r="C298" s="250">
        <v>4</v>
      </c>
      <c r="D298" s="250"/>
      <c r="E298" s="250">
        <v>2523</v>
      </c>
      <c r="F298" s="250">
        <v>1524</v>
      </c>
      <c r="G298" s="250">
        <v>1386</v>
      </c>
      <c r="H298" s="250">
        <v>1260</v>
      </c>
      <c r="I298" s="250">
        <v>1095</v>
      </c>
      <c r="J298" s="250">
        <v>1015</v>
      </c>
      <c r="K298" s="250">
        <v>20</v>
      </c>
      <c r="L298" s="250" t="s">
        <v>33</v>
      </c>
      <c r="M298" s="250">
        <v>0.79200000000000004</v>
      </c>
      <c r="N298" s="250" t="s">
        <v>32</v>
      </c>
      <c r="O298" s="250">
        <v>16.8</v>
      </c>
      <c r="P298" s="250" t="s">
        <v>84</v>
      </c>
      <c r="Q298" s="250">
        <f t="shared" ca="1" si="8"/>
        <v>0</v>
      </c>
      <c r="R298" s="250">
        <f t="shared" ca="1" si="9"/>
        <v>0</v>
      </c>
      <c r="S298" s="96"/>
    </row>
    <row r="299" spans="1:19" s="97" customFormat="1" ht="15" customHeight="1">
      <c r="A299" s="205" t="s">
        <v>4785</v>
      </c>
      <c r="B299" s="205" t="s">
        <v>4805</v>
      </c>
      <c r="C299" s="251">
        <v>4</v>
      </c>
      <c r="D299" s="251"/>
      <c r="E299" s="251">
        <v>2751</v>
      </c>
      <c r="F299" s="251">
        <v>1661</v>
      </c>
      <c r="G299" s="251">
        <v>1510</v>
      </c>
      <c r="H299" s="251">
        <v>1373</v>
      </c>
      <c r="I299" s="251">
        <v>1194</v>
      </c>
      <c r="J299" s="251">
        <v>563</v>
      </c>
      <c r="K299" s="251" t="s">
        <v>4836</v>
      </c>
      <c r="L299" s="251" t="s">
        <v>4835</v>
      </c>
      <c r="M299" s="251">
        <v>1.022</v>
      </c>
      <c r="N299" s="251" t="s">
        <v>32</v>
      </c>
      <c r="O299" s="251">
        <v>22.4</v>
      </c>
      <c r="P299" s="251" t="s">
        <v>84</v>
      </c>
      <c r="Q299" s="251">
        <f t="shared" ca="1" si="8"/>
        <v>0</v>
      </c>
      <c r="R299" s="251">
        <f t="shared" ca="1" si="9"/>
        <v>0</v>
      </c>
      <c r="S299" s="96"/>
    </row>
    <row r="300" spans="1:19" s="97" customFormat="1" ht="15" customHeight="1">
      <c r="A300" s="205" t="s">
        <v>509</v>
      </c>
      <c r="B300" s="205" t="s">
        <v>1787</v>
      </c>
      <c r="C300" s="251">
        <v>0</v>
      </c>
      <c r="D300" s="251"/>
      <c r="E300" s="251">
        <v>2843</v>
      </c>
      <c r="F300" s="251">
        <v>1717</v>
      </c>
      <c r="G300" s="251">
        <v>1561</v>
      </c>
      <c r="H300" s="251">
        <v>1418</v>
      </c>
      <c r="I300" s="251">
        <v>1233</v>
      </c>
      <c r="J300" s="251">
        <v>0</v>
      </c>
      <c r="K300" s="251">
        <v>20</v>
      </c>
      <c r="L300" s="251" t="s">
        <v>33</v>
      </c>
      <c r="M300" s="251">
        <v>1.022</v>
      </c>
      <c r="N300" s="251" t="s">
        <v>32</v>
      </c>
      <c r="O300" s="251">
        <v>22.4</v>
      </c>
      <c r="P300" s="251" t="s">
        <v>84</v>
      </c>
      <c r="Q300" s="251">
        <f t="shared" ca="1" si="8"/>
        <v>0</v>
      </c>
      <c r="R300" s="251">
        <f t="shared" ca="1" si="9"/>
        <v>0</v>
      </c>
      <c r="S300" s="96"/>
    </row>
    <row r="301" spans="1:19" s="97" customFormat="1" ht="15" customHeight="1">
      <c r="A301" s="193" t="s">
        <v>4786</v>
      </c>
      <c r="B301" s="193" t="s">
        <v>4806</v>
      </c>
      <c r="C301" s="250">
        <v>4</v>
      </c>
      <c r="D301" s="250"/>
      <c r="E301" s="250">
        <v>2751</v>
      </c>
      <c r="F301" s="250">
        <v>1661</v>
      </c>
      <c r="G301" s="250">
        <v>1510</v>
      </c>
      <c r="H301" s="250">
        <v>1373</v>
      </c>
      <c r="I301" s="250">
        <v>1194</v>
      </c>
      <c r="J301" s="250">
        <v>563</v>
      </c>
      <c r="K301" s="250" t="s">
        <v>4836</v>
      </c>
      <c r="L301" s="250" t="s">
        <v>4835</v>
      </c>
      <c r="M301" s="250">
        <v>1.022</v>
      </c>
      <c r="N301" s="250" t="s">
        <v>32</v>
      </c>
      <c r="O301" s="250">
        <v>22.4</v>
      </c>
      <c r="P301" s="250" t="s">
        <v>84</v>
      </c>
      <c r="Q301" s="250">
        <f t="shared" ca="1" si="8"/>
        <v>0</v>
      </c>
      <c r="R301" s="250">
        <f t="shared" ca="1" si="9"/>
        <v>0</v>
      </c>
      <c r="S301" s="96"/>
    </row>
    <row r="302" spans="1:19" s="97" customFormat="1" ht="15" customHeight="1">
      <c r="A302" s="205" t="s">
        <v>518</v>
      </c>
      <c r="B302" s="205" t="s">
        <v>1786</v>
      </c>
      <c r="C302" s="251">
        <v>4</v>
      </c>
      <c r="D302" s="251"/>
      <c r="E302" s="251">
        <v>2464</v>
      </c>
      <c r="F302" s="251">
        <v>1488</v>
      </c>
      <c r="G302" s="251">
        <v>1353</v>
      </c>
      <c r="H302" s="251">
        <v>1230</v>
      </c>
      <c r="I302" s="251">
        <v>1070</v>
      </c>
      <c r="J302" s="251">
        <v>901</v>
      </c>
      <c r="K302" s="251">
        <v>20</v>
      </c>
      <c r="L302" s="251" t="s">
        <v>33</v>
      </c>
      <c r="M302" s="251">
        <v>1.022</v>
      </c>
      <c r="N302" s="251" t="s">
        <v>32</v>
      </c>
      <c r="O302" s="251">
        <v>22.4</v>
      </c>
      <c r="P302" s="251" t="s">
        <v>84</v>
      </c>
      <c r="Q302" s="251">
        <f t="shared" ca="1" si="8"/>
        <v>0</v>
      </c>
      <c r="R302" s="251">
        <f t="shared" ca="1" si="9"/>
        <v>0</v>
      </c>
      <c r="S302" s="96"/>
    </row>
    <row r="303" spans="1:19" s="97" customFormat="1" ht="15" customHeight="1">
      <c r="A303" s="205" t="s">
        <v>4787</v>
      </c>
      <c r="B303" s="205" t="s">
        <v>4807</v>
      </c>
      <c r="C303" s="251">
        <v>4</v>
      </c>
      <c r="D303" s="251"/>
      <c r="E303" s="251">
        <v>2386</v>
      </c>
      <c r="F303" s="251">
        <v>1441</v>
      </c>
      <c r="G303" s="251">
        <v>1309</v>
      </c>
      <c r="H303" s="251">
        <v>1191</v>
      </c>
      <c r="I303" s="251">
        <v>1035</v>
      </c>
      <c r="J303" s="251">
        <v>563</v>
      </c>
      <c r="K303" s="251" t="s">
        <v>4836</v>
      </c>
      <c r="L303" s="251" t="s">
        <v>4835</v>
      </c>
      <c r="M303" s="251">
        <v>1.022</v>
      </c>
      <c r="N303" s="251" t="s">
        <v>32</v>
      </c>
      <c r="O303" s="251">
        <v>22.4</v>
      </c>
      <c r="P303" s="251" t="s">
        <v>84</v>
      </c>
      <c r="Q303" s="251">
        <f t="shared" ca="1" si="8"/>
        <v>0</v>
      </c>
      <c r="R303" s="251">
        <f t="shared" ca="1" si="9"/>
        <v>0</v>
      </c>
      <c r="S303" s="96"/>
    </row>
    <row r="304" spans="1:19" s="97" customFormat="1" ht="15" customHeight="1">
      <c r="A304" s="193" t="s">
        <v>4788</v>
      </c>
      <c r="B304" s="193" t="s">
        <v>4808</v>
      </c>
      <c r="C304" s="250">
        <v>4</v>
      </c>
      <c r="D304" s="250"/>
      <c r="E304" s="250">
        <v>2386</v>
      </c>
      <c r="F304" s="250">
        <v>1441</v>
      </c>
      <c r="G304" s="250">
        <v>1309</v>
      </c>
      <c r="H304" s="250">
        <v>1191</v>
      </c>
      <c r="I304" s="250">
        <v>1035</v>
      </c>
      <c r="J304" s="250">
        <v>563</v>
      </c>
      <c r="K304" s="250" t="s">
        <v>4836</v>
      </c>
      <c r="L304" s="250" t="s">
        <v>4835</v>
      </c>
      <c r="M304" s="250">
        <v>1.022</v>
      </c>
      <c r="N304" s="250" t="s">
        <v>32</v>
      </c>
      <c r="O304" s="250">
        <v>22.4</v>
      </c>
      <c r="P304" s="250" t="s">
        <v>84</v>
      </c>
      <c r="Q304" s="250">
        <f t="shared" ca="1" si="8"/>
        <v>0</v>
      </c>
      <c r="R304" s="250">
        <f t="shared" ca="1" si="9"/>
        <v>0</v>
      </c>
      <c r="S304" s="96"/>
    </row>
    <row r="305" spans="1:19" s="97" customFormat="1" ht="15" customHeight="1">
      <c r="A305" s="192" t="s">
        <v>520</v>
      </c>
      <c r="B305" s="192" t="s">
        <v>1811</v>
      </c>
      <c r="C305" s="249">
        <v>4</v>
      </c>
      <c r="D305" s="249"/>
      <c r="E305" s="249">
        <v>2930</v>
      </c>
      <c r="F305" s="249">
        <v>1769</v>
      </c>
      <c r="G305" s="249">
        <v>1608</v>
      </c>
      <c r="H305" s="249">
        <v>1462</v>
      </c>
      <c r="I305" s="249">
        <v>1271</v>
      </c>
      <c r="J305" s="249">
        <v>789</v>
      </c>
      <c r="K305" s="249">
        <v>20</v>
      </c>
      <c r="L305" s="249" t="s">
        <v>33</v>
      </c>
      <c r="M305" s="249">
        <v>1.022</v>
      </c>
      <c r="N305" s="249" t="s">
        <v>32</v>
      </c>
      <c r="O305" s="249">
        <v>22.4</v>
      </c>
      <c r="P305" s="249" t="s">
        <v>84</v>
      </c>
      <c r="Q305" s="249">
        <f t="shared" ca="1" si="8"/>
        <v>0</v>
      </c>
      <c r="R305" s="249">
        <f t="shared" ca="1" si="9"/>
        <v>0</v>
      </c>
      <c r="S305" s="96"/>
    </row>
    <row r="306" spans="1:19" s="97" customFormat="1" ht="15" customHeight="1">
      <c r="A306" s="193" t="s">
        <v>519</v>
      </c>
      <c r="B306" s="193" t="s">
        <v>1810</v>
      </c>
      <c r="C306" s="250">
        <v>4</v>
      </c>
      <c r="D306" s="250"/>
      <c r="E306" s="250">
        <v>2930</v>
      </c>
      <c r="F306" s="250">
        <v>1769</v>
      </c>
      <c r="G306" s="250">
        <v>1608</v>
      </c>
      <c r="H306" s="250">
        <v>1462</v>
      </c>
      <c r="I306" s="250">
        <v>1271</v>
      </c>
      <c r="J306" s="250">
        <v>0</v>
      </c>
      <c r="K306" s="250">
        <v>20</v>
      </c>
      <c r="L306" s="250" t="s">
        <v>33</v>
      </c>
      <c r="M306" s="250">
        <v>1.022</v>
      </c>
      <c r="N306" s="250" t="s">
        <v>32</v>
      </c>
      <c r="O306" s="250">
        <v>22.4</v>
      </c>
      <c r="P306" s="250" t="s">
        <v>84</v>
      </c>
      <c r="Q306" s="250">
        <f t="shared" ca="1" si="8"/>
        <v>0</v>
      </c>
      <c r="R306" s="250">
        <f t="shared" ca="1" si="9"/>
        <v>0</v>
      </c>
      <c r="S306" s="96"/>
    </row>
    <row r="307" spans="1:19" s="97" customFormat="1" ht="15" customHeight="1">
      <c r="A307" s="192" t="s">
        <v>523</v>
      </c>
      <c r="B307" s="192" t="s">
        <v>1823</v>
      </c>
      <c r="C307" s="249">
        <v>4</v>
      </c>
      <c r="D307" s="249"/>
      <c r="E307" s="249">
        <v>3019</v>
      </c>
      <c r="F307" s="249">
        <v>1823</v>
      </c>
      <c r="G307" s="249">
        <v>1657</v>
      </c>
      <c r="H307" s="249">
        <v>1507</v>
      </c>
      <c r="I307" s="249">
        <v>1310</v>
      </c>
      <c r="J307" s="249">
        <v>0</v>
      </c>
      <c r="K307" s="249">
        <v>20</v>
      </c>
      <c r="L307" s="249" t="s">
        <v>33</v>
      </c>
      <c r="M307" s="249">
        <v>1.022</v>
      </c>
      <c r="N307" s="249" t="s">
        <v>32</v>
      </c>
      <c r="O307" s="249">
        <v>22.4</v>
      </c>
      <c r="P307" s="249" t="s">
        <v>84</v>
      </c>
      <c r="Q307" s="249">
        <f t="shared" ca="1" si="8"/>
        <v>0</v>
      </c>
      <c r="R307" s="249">
        <f t="shared" ca="1" si="9"/>
        <v>0</v>
      </c>
      <c r="S307" s="96"/>
    </row>
    <row r="308" spans="1:19" s="97" customFormat="1" ht="15" customHeight="1">
      <c r="A308" s="193" t="s">
        <v>521</v>
      </c>
      <c r="B308" s="193" t="s">
        <v>1822</v>
      </c>
      <c r="C308" s="250">
        <v>4</v>
      </c>
      <c r="D308" s="250"/>
      <c r="E308" s="250">
        <v>3019</v>
      </c>
      <c r="F308" s="250">
        <v>1823</v>
      </c>
      <c r="G308" s="250">
        <v>1657</v>
      </c>
      <c r="H308" s="250">
        <v>1507</v>
      </c>
      <c r="I308" s="250">
        <v>1310</v>
      </c>
      <c r="J308" s="250">
        <v>0</v>
      </c>
      <c r="K308" s="250">
        <v>20</v>
      </c>
      <c r="L308" s="250" t="s">
        <v>33</v>
      </c>
      <c r="M308" s="250">
        <v>1.022</v>
      </c>
      <c r="N308" s="250" t="s">
        <v>32</v>
      </c>
      <c r="O308" s="250">
        <v>22.4</v>
      </c>
      <c r="P308" s="250" t="s">
        <v>84</v>
      </c>
      <c r="Q308" s="250">
        <f t="shared" ca="1" si="8"/>
        <v>0</v>
      </c>
      <c r="R308" s="250">
        <f t="shared" ca="1" si="9"/>
        <v>0</v>
      </c>
      <c r="S308" s="96"/>
    </row>
    <row r="309" spans="1:19" s="97" customFormat="1" ht="15" customHeight="1">
      <c r="A309" s="193" t="s">
        <v>598</v>
      </c>
      <c r="B309" s="193" t="s">
        <v>1827</v>
      </c>
      <c r="C309" s="250">
        <v>4</v>
      </c>
      <c r="D309" s="250"/>
      <c r="E309" s="250">
        <v>2590</v>
      </c>
      <c r="F309" s="250">
        <v>1565</v>
      </c>
      <c r="G309" s="250">
        <v>1422</v>
      </c>
      <c r="H309" s="250">
        <v>1293</v>
      </c>
      <c r="I309" s="250">
        <v>1124</v>
      </c>
      <c r="J309" s="250">
        <v>0</v>
      </c>
      <c r="K309" s="250">
        <v>20</v>
      </c>
      <c r="L309" s="250" t="s">
        <v>33</v>
      </c>
      <c r="M309" s="250">
        <v>0.79200000000000004</v>
      </c>
      <c r="N309" s="250" t="s">
        <v>32</v>
      </c>
      <c r="O309" s="250">
        <v>16.8</v>
      </c>
      <c r="P309" s="250" t="s">
        <v>84</v>
      </c>
      <c r="Q309" s="250">
        <f t="shared" ca="1" si="8"/>
        <v>0</v>
      </c>
      <c r="R309" s="250">
        <f t="shared" ca="1" si="9"/>
        <v>0</v>
      </c>
      <c r="S309" s="96"/>
    </row>
    <row r="310" spans="1:19" s="97" customFormat="1" ht="15" customHeight="1">
      <c r="A310" s="205" t="s">
        <v>470</v>
      </c>
      <c r="B310" s="205" t="s">
        <v>1785</v>
      </c>
      <c r="C310" s="251">
        <v>4</v>
      </c>
      <c r="D310" s="251"/>
      <c r="E310" s="251">
        <v>2497</v>
      </c>
      <c r="F310" s="251">
        <v>1508</v>
      </c>
      <c r="G310" s="251">
        <v>1370</v>
      </c>
      <c r="H310" s="251">
        <v>1245</v>
      </c>
      <c r="I310" s="251">
        <v>1083</v>
      </c>
      <c r="J310" s="251">
        <v>0</v>
      </c>
      <c r="K310" s="251">
        <v>20</v>
      </c>
      <c r="L310" s="251" t="s">
        <v>33</v>
      </c>
      <c r="M310" s="251">
        <v>0.60799999999999998</v>
      </c>
      <c r="N310" s="251" t="s">
        <v>32</v>
      </c>
      <c r="O310" s="251">
        <v>12.7</v>
      </c>
      <c r="P310" s="251" t="s">
        <v>84</v>
      </c>
      <c r="Q310" s="251">
        <f t="shared" ca="1" si="8"/>
        <v>0</v>
      </c>
      <c r="R310" s="251">
        <f t="shared" ca="1" si="9"/>
        <v>0</v>
      </c>
      <c r="S310" s="96"/>
    </row>
    <row r="311" spans="1:19" s="97" customFormat="1" ht="15" customHeight="1">
      <c r="A311" s="205" t="s">
        <v>472</v>
      </c>
      <c r="B311" s="205" t="s">
        <v>1784</v>
      </c>
      <c r="C311" s="251">
        <v>4</v>
      </c>
      <c r="D311" s="251"/>
      <c r="E311" s="251">
        <v>2497</v>
      </c>
      <c r="F311" s="251">
        <v>1508</v>
      </c>
      <c r="G311" s="251">
        <v>1370</v>
      </c>
      <c r="H311" s="251">
        <v>1245</v>
      </c>
      <c r="I311" s="251">
        <v>1083</v>
      </c>
      <c r="J311" s="251">
        <v>1015</v>
      </c>
      <c r="K311" s="251">
        <v>20</v>
      </c>
      <c r="L311" s="251" t="s">
        <v>33</v>
      </c>
      <c r="M311" s="251">
        <v>0.60799999999999998</v>
      </c>
      <c r="N311" s="251" t="s">
        <v>32</v>
      </c>
      <c r="O311" s="251">
        <v>12.7</v>
      </c>
      <c r="P311" s="251" t="s">
        <v>84</v>
      </c>
      <c r="Q311" s="251">
        <f t="shared" ca="1" si="8"/>
        <v>0</v>
      </c>
      <c r="R311" s="251">
        <f t="shared" ca="1" si="9"/>
        <v>0</v>
      </c>
      <c r="S311" s="96"/>
    </row>
    <row r="312" spans="1:19" s="97" customFormat="1" ht="15" customHeight="1">
      <c r="A312" s="205" t="s">
        <v>475</v>
      </c>
      <c r="B312" s="205" t="s">
        <v>1817</v>
      </c>
      <c r="C312" s="251">
        <v>4</v>
      </c>
      <c r="D312" s="251"/>
      <c r="E312" s="251">
        <v>2497</v>
      </c>
      <c r="F312" s="251">
        <v>1508</v>
      </c>
      <c r="G312" s="251">
        <v>1370</v>
      </c>
      <c r="H312" s="251">
        <v>1245</v>
      </c>
      <c r="I312" s="251">
        <v>1083</v>
      </c>
      <c r="J312" s="251">
        <v>0</v>
      </c>
      <c r="K312" s="251">
        <v>20</v>
      </c>
      <c r="L312" s="251" t="s">
        <v>33</v>
      </c>
      <c r="M312" s="251">
        <v>0.65900000000000003</v>
      </c>
      <c r="N312" s="251" t="s">
        <v>32</v>
      </c>
      <c r="O312" s="251">
        <v>13.8</v>
      </c>
      <c r="P312" s="251" t="s">
        <v>84</v>
      </c>
      <c r="Q312" s="251">
        <f t="shared" ca="1" si="8"/>
        <v>0</v>
      </c>
      <c r="R312" s="251">
        <f t="shared" ca="1" si="9"/>
        <v>0</v>
      </c>
      <c r="S312" s="96"/>
    </row>
    <row r="313" spans="1:19" s="97" customFormat="1" ht="15" customHeight="1">
      <c r="A313" s="205" t="s">
        <v>477</v>
      </c>
      <c r="B313" s="205" t="s">
        <v>1815</v>
      </c>
      <c r="C313" s="251">
        <v>4</v>
      </c>
      <c r="D313" s="251"/>
      <c r="E313" s="251">
        <v>2497</v>
      </c>
      <c r="F313" s="251">
        <v>1508</v>
      </c>
      <c r="G313" s="251">
        <v>1370</v>
      </c>
      <c r="H313" s="251">
        <v>1245</v>
      </c>
      <c r="I313" s="251">
        <v>1083</v>
      </c>
      <c r="J313" s="251">
        <v>0</v>
      </c>
      <c r="K313" s="251">
        <v>20</v>
      </c>
      <c r="L313" s="251" t="s">
        <v>33</v>
      </c>
      <c r="M313" s="251">
        <v>0.65900000000000003</v>
      </c>
      <c r="N313" s="251" t="s">
        <v>32</v>
      </c>
      <c r="O313" s="251">
        <v>13.8</v>
      </c>
      <c r="P313" s="251" t="s">
        <v>84</v>
      </c>
      <c r="Q313" s="251">
        <f t="shared" ca="1" si="8"/>
        <v>0</v>
      </c>
      <c r="R313" s="251">
        <f t="shared" ca="1" si="9"/>
        <v>0</v>
      </c>
      <c r="S313" s="96"/>
    </row>
    <row r="314" spans="1:19" s="97" customFormat="1" ht="15" customHeight="1">
      <c r="A314" s="193" t="s">
        <v>474</v>
      </c>
      <c r="B314" s="193" t="s">
        <v>1816</v>
      </c>
      <c r="C314" s="250">
        <v>4</v>
      </c>
      <c r="D314" s="250"/>
      <c r="E314" s="250">
        <v>2497</v>
      </c>
      <c r="F314" s="250">
        <v>1508</v>
      </c>
      <c r="G314" s="250">
        <v>1370</v>
      </c>
      <c r="H314" s="250">
        <v>1245</v>
      </c>
      <c r="I314" s="250">
        <v>1083</v>
      </c>
      <c r="J314" s="250">
        <v>0</v>
      </c>
      <c r="K314" s="250">
        <v>20</v>
      </c>
      <c r="L314" s="250" t="s">
        <v>33</v>
      </c>
      <c r="M314" s="250">
        <v>0.65900000000000003</v>
      </c>
      <c r="N314" s="250" t="s">
        <v>32</v>
      </c>
      <c r="O314" s="250">
        <v>13.8</v>
      </c>
      <c r="P314" s="250" t="s">
        <v>84</v>
      </c>
      <c r="Q314" s="250">
        <f t="shared" ca="1" si="8"/>
        <v>0</v>
      </c>
      <c r="R314" s="250">
        <f t="shared" ca="1" si="9"/>
        <v>0</v>
      </c>
      <c r="S314" s="96"/>
    </row>
    <row r="315" spans="1:19" s="97" customFormat="1" ht="15" customHeight="1">
      <c r="A315" s="192" t="s">
        <v>525</v>
      </c>
      <c r="B315" s="192" t="s">
        <v>1792</v>
      </c>
      <c r="C315" s="249">
        <v>4</v>
      </c>
      <c r="D315" s="249"/>
      <c r="E315" s="249">
        <v>2684</v>
      </c>
      <c r="F315" s="249">
        <v>1621</v>
      </c>
      <c r="G315" s="249">
        <v>1473</v>
      </c>
      <c r="H315" s="249">
        <v>1339</v>
      </c>
      <c r="I315" s="249">
        <v>1164</v>
      </c>
      <c r="J315" s="249">
        <v>0</v>
      </c>
      <c r="K315" s="249">
        <v>20</v>
      </c>
      <c r="L315" s="249" t="s">
        <v>33</v>
      </c>
      <c r="M315" s="249">
        <v>1.022</v>
      </c>
      <c r="N315" s="249" t="s">
        <v>32</v>
      </c>
      <c r="O315" s="249">
        <v>22.4</v>
      </c>
      <c r="P315" s="249" t="s">
        <v>84</v>
      </c>
      <c r="Q315" s="249">
        <f t="shared" ca="1" si="8"/>
        <v>0</v>
      </c>
      <c r="R315" s="249">
        <f t="shared" ca="1" si="9"/>
        <v>0</v>
      </c>
      <c r="S315" s="96"/>
    </row>
    <row r="316" spans="1:19" s="97" customFormat="1" ht="15" customHeight="1">
      <c r="A316" s="193" t="s">
        <v>526</v>
      </c>
      <c r="B316" s="193" t="s">
        <v>1791</v>
      </c>
      <c r="C316" s="250">
        <v>4</v>
      </c>
      <c r="D316" s="250"/>
      <c r="E316" s="250">
        <v>2684</v>
      </c>
      <c r="F316" s="250">
        <v>1621</v>
      </c>
      <c r="G316" s="250">
        <v>1473</v>
      </c>
      <c r="H316" s="250">
        <v>1339</v>
      </c>
      <c r="I316" s="250">
        <v>1164</v>
      </c>
      <c r="J316" s="250">
        <v>0</v>
      </c>
      <c r="K316" s="250">
        <v>20</v>
      </c>
      <c r="L316" s="250" t="s">
        <v>33</v>
      </c>
      <c r="M316" s="250">
        <v>1.022</v>
      </c>
      <c r="N316" s="250" t="s">
        <v>32</v>
      </c>
      <c r="O316" s="250">
        <v>22.4</v>
      </c>
      <c r="P316" s="250" t="s">
        <v>84</v>
      </c>
      <c r="Q316" s="250">
        <f t="shared" ca="1" si="8"/>
        <v>0</v>
      </c>
      <c r="R316" s="250">
        <f t="shared" ca="1" si="9"/>
        <v>0</v>
      </c>
      <c r="S316" s="96"/>
    </row>
    <row r="317" spans="1:19" s="97" customFormat="1" ht="15" customHeight="1">
      <c r="A317" s="205" t="s">
        <v>612</v>
      </c>
      <c r="B317" s="205" t="s">
        <v>1518</v>
      </c>
      <c r="C317" s="251">
        <v>4</v>
      </c>
      <c r="D317" s="251"/>
      <c r="E317" s="251">
        <v>968</v>
      </c>
      <c r="F317" s="251">
        <v>585</v>
      </c>
      <c r="G317" s="251">
        <v>532</v>
      </c>
      <c r="H317" s="251">
        <v>483</v>
      </c>
      <c r="I317" s="251">
        <v>420</v>
      </c>
      <c r="J317" s="251">
        <v>0</v>
      </c>
      <c r="K317" s="251">
        <v>60</v>
      </c>
      <c r="L317" s="251" t="s">
        <v>34</v>
      </c>
      <c r="M317" s="251">
        <v>0.20499999999999999</v>
      </c>
      <c r="N317" s="251" t="s">
        <v>35</v>
      </c>
      <c r="O317" s="251">
        <v>13.2</v>
      </c>
      <c r="P317" s="251" t="s">
        <v>84</v>
      </c>
      <c r="Q317" s="251">
        <f t="shared" ca="1" si="8"/>
        <v>0</v>
      </c>
      <c r="R317" s="251">
        <f t="shared" ca="1" si="9"/>
        <v>0</v>
      </c>
      <c r="S317" s="96"/>
    </row>
    <row r="318" spans="1:19" s="97" customFormat="1" ht="15" customHeight="1">
      <c r="A318" s="205" t="s">
        <v>529</v>
      </c>
      <c r="B318" s="205" t="s">
        <v>1531</v>
      </c>
      <c r="C318" s="251">
        <v>0</v>
      </c>
      <c r="D318" s="251"/>
      <c r="E318" s="251">
        <v>1181</v>
      </c>
      <c r="F318" s="251">
        <v>714</v>
      </c>
      <c r="G318" s="251">
        <v>649</v>
      </c>
      <c r="H318" s="251">
        <v>590</v>
      </c>
      <c r="I318" s="251">
        <v>512</v>
      </c>
      <c r="J318" s="251">
        <v>0</v>
      </c>
      <c r="K318" s="251">
        <v>60</v>
      </c>
      <c r="L318" s="251" t="s">
        <v>34</v>
      </c>
      <c r="M318" s="251">
        <v>0.20499999999999999</v>
      </c>
      <c r="N318" s="251" t="s">
        <v>35</v>
      </c>
      <c r="O318" s="251">
        <v>12.3</v>
      </c>
      <c r="P318" s="251" t="s">
        <v>84</v>
      </c>
      <c r="Q318" s="251">
        <f t="shared" ca="1" si="8"/>
        <v>0</v>
      </c>
      <c r="R318" s="251">
        <f t="shared" ca="1" si="9"/>
        <v>0</v>
      </c>
      <c r="S318" s="96"/>
    </row>
    <row r="319" spans="1:19" s="97" customFormat="1" ht="15" customHeight="1">
      <c r="A319" s="205" t="s">
        <v>1860</v>
      </c>
      <c r="B319" s="205" t="s">
        <v>4832</v>
      </c>
      <c r="C319" s="251">
        <v>4</v>
      </c>
      <c r="D319" s="251"/>
      <c r="E319" s="251">
        <v>968</v>
      </c>
      <c r="F319" s="251">
        <v>585</v>
      </c>
      <c r="G319" s="251">
        <v>532</v>
      </c>
      <c r="H319" s="251">
        <v>483</v>
      </c>
      <c r="I319" s="251">
        <v>420</v>
      </c>
      <c r="J319" s="251">
        <v>0</v>
      </c>
      <c r="K319" s="251">
        <v>60</v>
      </c>
      <c r="L319" s="251" t="s">
        <v>34</v>
      </c>
      <c r="M319" s="251">
        <v>0.20499999999999999</v>
      </c>
      <c r="N319" s="251" t="s">
        <v>35</v>
      </c>
      <c r="O319" s="251">
        <v>12.3</v>
      </c>
      <c r="P319" s="251" t="s">
        <v>84</v>
      </c>
      <c r="Q319" s="251">
        <f t="shared" ca="1" si="8"/>
        <v>0</v>
      </c>
      <c r="R319" s="251">
        <f t="shared" ca="1" si="9"/>
        <v>0</v>
      </c>
      <c r="S319" s="96"/>
    </row>
    <row r="320" spans="1:19" s="97" customFormat="1" ht="15" customHeight="1">
      <c r="A320" s="205" t="s">
        <v>614</v>
      </c>
      <c r="B320" s="205" t="s">
        <v>1521</v>
      </c>
      <c r="C320" s="251">
        <v>4</v>
      </c>
      <c r="D320" s="251"/>
      <c r="E320" s="251">
        <v>968</v>
      </c>
      <c r="F320" s="251">
        <v>585</v>
      </c>
      <c r="G320" s="251">
        <v>532</v>
      </c>
      <c r="H320" s="251">
        <v>483</v>
      </c>
      <c r="I320" s="251">
        <v>420</v>
      </c>
      <c r="J320" s="251">
        <v>0</v>
      </c>
      <c r="K320" s="251">
        <v>60</v>
      </c>
      <c r="L320" s="251" t="s">
        <v>34</v>
      </c>
      <c r="M320" s="251">
        <v>0.20499999999999999</v>
      </c>
      <c r="N320" s="251" t="s">
        <v>35</v>
      </c>
      <c r="O320" s="251">
        <v>13.2</v>
      </c>
      <c r="P320" s="251" t="s">
        <v>84</v>
      </c>
      <c r="Q320" s="251">
        <f t="shared" ca="1" si="8"/>
        <v>0</v>
      </c>
      <c r="R320" s="251">
        <f t="shared" ca="1" si="9"/>
        <v>0</v>
      </c>
      <c r="S320" s="96"/>
    </row>
    <row r="321" spans="1:19" s="97" customFormat="1" ht="15" customHeight="1">
      <c r="A321" s="205" t="s">
        <v>615</v>
      </c>
      <c r="B321" s="205" t="s">
        <v>1529</v>
      </c>
      <c r="C321" s="251">
        <v>4</v>
      </c>
      <c r="D321" s="251"/>
      <c r="E321" s="251">
        <v>968</v>
      </c>
      <c r="F321" s="251">
        <v>585</v>
      </c>
      <c r="G321" s="251">
        <v>532</v>
      </c>
      <c r="H321" s="251">
        <v>483</v>
      </c>
      <c r="I321" s="251">
        <v>420</v>
      </c>
      <c r="J321" s="251">
        <v>0</v>
      </c>
      <c r="K321" s="251">
        <v>60</v>
      </c>
      <c r="L321" s="251" t="s">
        <v>34</v>
      </c>
      <c r="M321" s="251">
        <v>0.20499999999999999</v>
      </c>
      <c r="N321" s="251" t="s">
        <v>35</v>
      </c>
      <c r="O321" s="251">
        <v>13.2</v>
      </c>
      <c r="P321" s="251" t="s">
        <v>84</v>
      </c>
      <c r="Q321" s="251">
        <f t="shared" ca="1" si="8"/>
        <v>0</v>
      </c>
      <c r="R321" s="251">
        <f t="shared" ca="1" si="9"/>
        <v>0</v>
      </c>
      <c r="S321" s="96"/>
    </row>
    <row r="322" spans="1:19" s="97" customFormat="1" ht="15" customHeight="1">
      <c r="A322" s="205" t="s">
        <v>530</v>
      </c>
      <c r="B322" s="205" t="s">
        <v>1523</v>
      </c>
      <c r="C322" s="251">
        <v>4</v>
      </c>
      <c r="D322" s="251"/>
      <c r="E322" s="251">
        <v>968</v>
      </c>
      <c r="F322" s="251">
        <v>585</v>
      </c>
      <c r="G322" s="251">
        <v>532</v>
      </c>
      <c r="H322" s="251">
        <v>483</v>
      </c>
      <c r="I322" s="251">
        <v>420</v>
      </c>
      <c r="J322" s="251">
        <v>0</v>
      </c>
      <c r="K322" s="251">
        <v>60</v>
      </c>
      <c r="L322" s="251" t="s">
        <v>34</v>
      </c>
      <c r="M322" s="251">
        <v>0.20499999999999999</v>
      </c>
      <c r="N322" s="251" t="s">
        <v>35</v>
      </c>
      <c r="O322" s="251">
        <v>12.3</v>
      </c>
      <c r="P322" s="251" t="s">
        <v>84</v>
      </c>
      <c r="Q322" s="251">
        <f t="shared" ca="1" si="8"/>
        <v>0</v>
      </c>
      <c r="R322" s="251">
        <f t="shared" ca="1" si="9"/>
        <v>0</v>
      </c>
      <c r="S322" s="96"/>
    </row>
    <row r="323" spans="1:19" s="97" customFormat="1" ht="15" customHeight="1">
      <c r="A323" s="205" t="s">
        <v>617</v>
      </c>
      <c r="B323" s="205" t="s">
        <v>1519</v>
      </c>
      <c r="C323" s="251">
        <v>4</v>
      </c>
      <c r="D323" s="251"/>
      <c r="E323" s="251">
        <v>968</v>
      </c>
      <c r="F323" s="251">
        <v>585</v>
      </c>
      <c r="G323" s="251">
        <v>532</v>
      </c>
      <c r="H323" s="251">
        <v>483</v>
      </c>
      <c r="I323" s="251">
        <v>420</v>
      </c>
      <c r="J323" s="251">
        <v>0</v>
      </c>
      <c r="K323" s="251">
        <v>60</v>
      </c>
      <c r="L323" s="251" t="s">
        <v>34</v>
      </c>
      <c r="M323" s="251">
        <v>0.20499999999999999</v>
      </c>
      <c r="N323" s="251" t="s">
        <v>35</v>
      </c>
      <c r="O323" s="251">
        <v>13.2</v>
      </c>
      <c r="P323" s="251" t="s">
        <v>84</v>
      </c>
      <c r="Q323" s="251">
        <f t="shared" ca="1" si="8"/>
        <v>0</v>
      </c>
      <c r="R323" s="251">
        <f t="shared" ca="1" si="9"/>
        <v>0</v>
      </c>
      <c r="S323" s="96"/>
    </row>
    <row r="324" spans="1:19" s="97" customFormat="1" ht="15" customHeight="1">
      <c r="A324" s="205" t="s">
        <v>1876</v>
      </c>
      <c r="B324" s="205" t="s">
        <v>1877</v>
      </c>
      <c r="C324" s="251">
        <v>4</v>
      </c>
      <c r="D324" s="251"/>
      <c r="E324" s="251">
        <v>968</v>
      </c>
      <c r="F324" s="251">
        <v>585</v>
      </c>
      <c r="G324" s="251">
        <v>532</v>
      </c>
      <c r="H324" s="251">
        <v>483</v>
      </c>
      <c r="I324" s="251">
        <v>420</v>
      </c>
      <c r="J324" s="251">
        <v>112</v>
      </c>
      <c r="K324" s="251">
        <v>60</v>
      </c>
      <c r="L324" s="251" t="s">
        <v>34</v>
      </c>
      <c r="M324" s="251">
        <v>0.20499999999999999</v>
      </c>
      <c r="N324" s="251" t="s">
        <v>35</v>
      </c>
      <c r="O324" s="251">
        <v>13.2</v>
      </c>
      <c r="P324" s="251" t="s">
        <v>84</v>
      </c>
      <c r="Q324" s="251">
        <f t="shared" ca="1" si="8"/>
        <v>0</v>
      </c>
      <c r="R324" s="251">
        <f t="shared" ca="1" si="9"/>
        <v>0</v>
      </c>
      <c r="S324" s="96"/>
    </row>
    <row r="325" spans="1:19" s="97" customFormat="1" ht="15" customHeight="1">
      <c r="A325" s="205" t="s">
        <v>618</v>
      </c>
      <c r="B325" s="205" t="s">
        <v>1527</v>
      </c>
      <c r="C325" s="251">
        <v>4</v>
      </c>
      <c r="D325" s="251"/>
      <c r="E325" s="251">
        <v>968</v>
      </c>
      <c r="F325" s="251">
        <v>585</v>
      </c>
      <c r="G325" s="251">
        <v>532</v>
      </c>
      <c r="H325" s="251">
        <v>483</v>
      </c>
      <c r="I325" s="251">
        <v>420</v>
      </c>
      <c r="J325" s="251">
        <v>0</v>
      </c>
      <c r="K325" s="251">
        <v>60</v>
      </c>
      <c r="L325" s="251" t="s">
        <v>34</v>
      </c>
      <c r="M325" s="251">
        <v>0.20499999999999999</v>
      </c>
      <c r="N325" s="251" t="s">
        <v>35</v>
      </c>
      <c r="O325" s="251">
        <v>13.2</v>
      </c>
      <c r="P325" s="251" t="s">
        <v>84</v>
      </c>
      <c r="Q325" s="251">
        <f t="shared" ca="1" si="8"/>
        <v>0</v>
      </c>
      <c r="R325" s="251">
        <f t="shared" ca="1" si="9"/>
        <v>0</v>
      </c>
      <c r="S325" s="96"/>
    </row>
    <row r="326" spans="1:19" s="97" customFormat="1" ht="15" customHeight="1">
      <c r="A326" s="205" t="s">
        <v>619</v>
      </c>
      <c r="B326" s="205" t="s">
        <v>1525</v>
      </c>
      <c r="C326" s="251">
        <v>4</v>
      </c>
      <c r="D326" s="251"/>
      <c r="E326" s="251">
        <v>1181</v>
      </c>
      <c r="F326" s="251">
        <v>714</v>
      </c>
      <c r="G326" s="251">
        <v>649</v>
      </c>
      <c r="H326" s="251">
        <v>590</v>
      </c>
      <c r="I326" s="251">
        <v>512</v>
      </c>
      <c r="J326" s="251">
        <v>0</v>
      </c>
      <c r="K326" s="251">
        <v>60</v>
      </c>
      <c r="L326" s="251" t="s">
        <v>34</v>
      </c>
      <c r="M326" s="251">
        <v>0.20499999999999999</v>
      </c>
      <c r="N326" s="251" t="s">
        <v>35</v>
      </c>
      <c r="O326" s="251">
        <v>13.2</v>
      </c>
      <c r="P326" s="251" t="s">
        <v>84</v>
      </c>
      <c r="Q326" s="251">
        <f t="shared" ref="Q326:Q388" ca="1" si="10">VLOOKUP(A326,INDIRECT("'"&amp;P326&amp;"'!A:l",TRUE),12,0)</f>
        <v>0</v>
      </c>
      <c r="R326" s="251">
        <f t="shared" ref="R326:R388" ca="1" si="11">IFERROR(IF(J326&lt;&gt;$J$5,J326*Q326,IF($I$5=$F$6,F326*Q326,IF($I$5=$G$6,G326*Q326,IF($I$5=$H$6,H326*Q326,IF($I$5=$I$6,I326*Q326,""))))),"")</f>
        <v>0</v>
      </c>
      <c r="S326" s="96"/>
    </row>
    <row r="327" spans="1:19" s="97" customFormat="1" ht="15" customHeight="1">
      <c r="A327" s="205" t="s">
        <v>620</v>
      </c>
      <c r="B327" s="205" t="s">
        <v>1522</v>
      </c>
      <c r="C327" s="251">
        <v>4</v>
      </c>
      <c r="D327" s="251"/>
      <c r="E327" s="251">
        <v>968</v>
      </c>
      <c r="F327" s="251">
        <v>585</v>
      </c>
      <c r="G327" s="251">
        <v>532</v>
      </c>
      <c r="H327" s="251">
        <v>483</v>
      </c>
      <c r="I327" s="251">
        <v>420</v>
      </c>
      <c r="J327" s="251">
        <v>112</v>
      </c>
      <c r="K327" s="251">
        <v>60</v>
      </c>
      <c r="L327" s="251" t="s">
        <v>34</v>
      </c>
      <c r="M327" s="251">
        <v>0.20499999999999999</v>
      </c>
      <c r="N327" s="251" t="s">
        <v>35</v>
      </c>
      <c r="O327" s="251">
        <v>13.2</v>
      </c>
      <c r="P327" s="251" t="s">
        <v>84</v>
      </c>
      <c r="Q327" s="251">
        <f t="shared" ca="1" si="10"/>
        <v>0</v>
      </c>
      <c r="R327" s="251">
        <f t="shared" ca="1" si="11"/>
        <v>0</v>
      </c>
      <c r="S327" s="96"/>
    </row>
    <row r="328" spans="1:19" s="97" customFormat="1" ht="15" customHeight="1">
      <c r="A328" s="205" t="s">
        <v>623</v>
      </c>
      <c r="B328" s="205" t="s">
        <v>1530</v>
      </c>
      <c r="C328" s="251">
        <v>4</v>
      </c>
      <c r="D328" s="251"/>
      <c r="E328" s="251">
        <v>968</v>
      </c>
      <c r="F328" s="251">
        <v>585</v>
      </c>
      <c r="G328" s="251">
        <v>532</v>
      </c>
      <c r="H328" s="251">
        <v>483</v>
      </c>
      <c r="I328" s="251">
        <v>420</v>
      </c>
      <c r="J328" s="251">
        <v>112</v>
      </c>
      <c r="K328" s="251">
        <v>60</v>
      </c>
      <c r="L328" s="251" t="s">
        <v>34</v>
      </c>
      <c r="M328" s="251">
        <v>0.20499999999999999</v>
      </c>
      <c r="N328" s="251" t="s">
        <v>35</v>
      </c>
      <c r="O328" s="251">
        <v>13.2</v>
      </c>
      <c r="P328" s="251" t="s">
        <v>84</v>
      </c>
      <c r="Q328" s="251">
        <f t="shared" ca="1" si="10"/>
        <v>0</v>
      </c>
      <c r="R328" s="251">
        <f t="shared" ca="1" si="11"/>
        <v>0</v>
      </c>
      <c r="S328" s="96"/>
    </row>
    <row r="329" spans="1:19" s="97" customFormat="1" ht="15" customHeight="1">
      <c r="A329" s="205" t="s">
        <v>625</v>
      </c>
      <c r="B329" s="205" t="s">
        <v>1526</v>
      </c>
      <c r="C329" s="251">
        <v>4</v>
      </c>
      <c r="D329" s="251"/>
      <c r="E329" s="251">
        <v>968</v>
      </c>
      <c r="F329" s="251">
        <v>585</v>
      </c>
      <c r="G329" s="251">
        <v>532</v>
      </c>
      <c r="H329" s="251">
        <v>483</v>
      </c>
      <c r="I329" s="251">
        <v>420</v>
      </c>
      <c r="J329" s="251">
        <v>0</v>
      </c>
      <c r="K329" s="251">
        <v>60</v>
      </c>
      <c r="L329" s="251" t="s">
        <v>34</v>
      </c>
      <c r="M329" s="251">
        <v>0.20499999999999999</v>
      </c>
      <c r="N329" s="251" t="s">
        <v>35</v>
      </c>
      <c r="O329" s="251">
        <v>13.2</v>
      </c>
      <c r="P329" s="251" t="s">
        <v>84</v>
      </c>
      <c r="Q329" s="251">
        <f t="shared" ca="1" si="10"/>
        <v>0</v>
      </c>
      <c r="R329" s="251">
        <f t="shared" ca="1" si="11"/>
        <v>0</v>
      </c>
      <c r="S329" s="96"/>
    </row>
    <row r="330" spans="1:19" s="97" customFormat="1" ht="15" customHeight="1">
      <c r="A330" s="205" t="s">
        <v>1861</v>
      </c>
      <c r="B330" s="205" t="s">
        <v>1858</v>
      </c>
      <c r="C330" s="251">
        <v>4</v>
      </c>
      <c r="D330" s="251"/>
      <c r="E330" s="251">
        <v>1181</v>
      </c>
      <c r="F330" s="251">
        <v>714</v>
      </c>
      <c r="G330" s="251">
        <v>649</v>
      </c>
      <c r="H330" s="251">
        <v>590</v>
      </c>
      <c r="I330" s="251">
        <v>512</v>
      </c>
      <c r="J330" s="251">
        <v>112</v>
      </c>
      <c r="K330" s="251">
        <v>60</v>
      </c>
      <c r="L330" s="251" t="s">
        <v>34</v>
      </c>
      <c r="M330" s="251">
        <v>0.20499999999999999</v>
      </c>
      <c r="N330" s="251" t="s">
        <v>35</v>
      </c>
      <c r="O330" s="251">
        <v>12.3</v>
      </c>
      <c r="P330" s="251" t="s">
        <v>84</v>
      </c>
      <c r="Q330" s="251">
        <f t="shared" ca="1" si="10"/>
        <v>0</v>
      </c>
      <c r="R330" s="251">
        <f t="shared" ca="1" si="11"/>
        <v>0</v>
      </c>
      <c r="S330" s="96"/>
    </row>
    <row r="331" spans="1:19" s="97" customFormat="1" ht="15" customHeight="1">
      <c r="A331" s="205" t="s">
        <v>532</v>
      </c>
      <c r="B331" s="205" t="s">
        <v>1517</v>
      </c>
      <c r="C331" s="251">
        <v>4</v>
      </c>
      <c r="D331" s="251"/>
      <c r="E331" s="251">
        <v>1181</v>
      </c>
      <c r="F331" s="251">
        <v>714</v>
      </c>
      <c r="G331" s="251">
        <v>649</v>
      </c>
      <c r="H331" s="251">
        <v>590</v>
      </c>
      <c r="I331" s="251">
        <v>512</v>
      </c>
      <c r="J331" s="251">
        <v>0</v>
      </c>
      <c r="K331" s="251">
        <v>60</v>
      </c>
      <c r="L331" s="251" t="s">
        <v>34</v>
      </c>
      <c r="M331" s="251">
        <v>0.20499999999999999</v>
      </c>
      <c r="N331" s="251" t="s">
        <v>35</v>
      </c>
      <c r="O331" s="251">
        <v>12.3</v>
      </c>
      <c r="P331" s="251" t="s">
        <v>84</v>
      </c>
      <c r="Q331" s="251">
        <f t="shared" ca="1" si="10"/>
        <v>0</v>
      </c>
      <c r="R331" s="251">
        <f t="shared" ca="1" si="11"/>
        <v>0</v>
      </c>
      <c r="S331" s="96"/>
    </row>
    <row r="332" spans="1:19" s="97" customFormat="1" ht="15" customHeight="1">
      <c r="A332" s="193" t="s">
        <v>4829</v>
      </c>
      <c r="B332" s="193" t="s">
        <v>4834</v>
      </c>
      <c r="C332" s="250">
        <v>4</v>
      </c>
      <c r="D332" s="250"/>
      <c r="E332" s="250">
        <v>874</v>
      </c>
      <c r="F332" s="250">
        <v>528</v>
      </c>
      <c r="G332" s="250">
        <v>480</v>
      </c>
      <c r="H332" s="250">
        <v>436</v>
      </c>
      <c r="I332" s="250">
        <v>379</v>
      </c>
      <c r="J332" s="250">
        <v>112</v>
      </c>
      <c r="K332" s="250">
        <v>120</v>
      </c>
      <c r="L332" s="250" t="s">
        <v>4835</v>
      </c>
      <c r="M332" s="250">
        <v>0.14299999999999999</v>
      </c>
      <c r="N332" s="250" t="s">
        <v>35</v>
      </c>
      <c r="O332" s="250">
        <v>18.2</v>
      </c>
      <c r="P332" s="250" t="s">
        <v>84</v>
      </c>
      <c r="Q332" s="250">
        <f t="shared" ca="1" si="10"/>
        <v>0</v>
      </c>
      <c r="R332" s="250">
        <f t="shared" ca="1" si="11"/>
        <v>0</v>
      </c>
      <c r="S332" s="96"/>
    </row>
    <row r="333" spans="1:19" s="97" customFormat="1" ht="15" customHeight="1">
      <c r="A333" s="192" t="s">
        <v>4054</v>
      </c>
      <c r="B333" s="192" t="s">
        <v>4056</v>
      </c>
      <c r="C333" s="249">
        <v>4</v>
      </c>
      <c r="D333" s="249"/>
      <c r="E333" s="249">
        <v>1645</v>
      </c>
      <c r="F333" s="249">
        <v>993</v>
      </c>
      <c r="G333" s="249">
        <v>903</v>
      </c>
      <c r="H333" s="249">
        <v>820</v>
      </c>
      <c r="I333" s="249">
        <v>714</v>
      </c>
      <c r="J333" s="249">
        <v>451</v>
      </c>
      <c r="K333" s="249">
        <v>50</v>
      </c>
      <c r="L333" s="249" t="s">
        <v>89</v>
      </c>
      <c r="M333" s="249">
        <v>0.25</v>
      </c>
      <c r="N333" s="249" t="s">
        <v>88</v>
      </c>
      <c r="O333" s="249">
        <v>19</v>
      </c>
      <c r="P333" s="249" t="s">
        <v>84</v>
      </c>
      <c r="Q333" s="249">
        <f t="shared" ca="1" si="10"/>
        <v>0</v>
      </c>
      <c r="R333" s="249">
        <f t="shared" ca="1" si="11"/>
        <v>0</v>
      </c>
      <c r="S333" s="96"/>
    </row>
    <row r="334" spans="1:19" s="97" customFormat="1" ht="15" customHeight="1">
      <c r="A334" s="193" t="s">
        <v>626</v>
      </c>
      <c r="B334" s="193" t="s">
        <v>1552</v>
      </c>
      <c r="C334" s="250">
        <v>4</v>
      </c>
      <c r="D334" s="250"/>
      <c r="E334" s="250">
        <v>1645</v>
      </c>
      <c r="F334" s="250">
        <v>993</v>
      </c>
      <c r="G334" s="250">
        <v>903</v>
      </c>
      <c r="H334" s="250">
        <v>820</v>
      </c>
      <c r="I334" s="250">
        <v>714</v>
      </c>
      <c r="J334" s="250">
        <v>0</v>
      </c>
      <c r="K334" s="250">
        <v>50</v>
      </c>
      <c r="L334" s="250" t="s">
        <v>89</v>
      </c>
      <c r="M334" s="250">
        <v>0.25</v>
      </c>
      <c r="N334" s="250" t="s">
        <v>88</v>
      </c>
      <c r="O334" s="250">
        <v>19</v>
      </c>
      <c r="P334" s="250" t="s">
        <v>84</v>
      </c>
      <c r="Q334" s="250">
        <f t="shared" ca="1" si="10"/>
        <v>0</v>
      </c>
      <c r="R334" s="250">
        <f t="shared" ca="1" si="11"/>
        <v>0</v>
      </c>
      <c r="S334" s="96"/>
    </row>
    <row r="335" spans="1:19" s="97" customFormat="1" ht="15" customHeight="1">
      <c r="A335" s="223" t="s">
        <v>601</v>
      </c>
      <c r="B335" s="223" t="s">
        <v>1623</v>
      </c>
      <c r="C335" s="252">
        <v>4</v>
      </c>
      <c r="D335" s="252"/>
      <c r="E335" s="252">
        <v>770</v>
      </c>
      <c r="F335" s="252">
        <v>465</v>
      </c>
      <c r="G335" s="252">
        <v>422</v>
      </c>
      <c r="H335" s="252">
        <v>383</v>
      </c>
      <c r="I335" s="252">
        <v>333</v>
      </c>
      <c r="J335" s="252">
        <v>0</v>
      </c>
      <c r="K335" s="252">
        <v>120</v>
      </c>
      <c r="L335" s="252" t="s">
        <v>34</v>
      </c>
      <c r="M335" s="252">
        <v>0.14299999999999999</v>
      </c>
      <c r="N335" s="252" t="s">
        <v>35</v>
      </c>
      <c r="O335" s="252">
        <v>18.2</v>
      </c>
      <c r="P335" s="252" t="s">
        <v>84</v>
      </c>
      <c r="Q335" s="252">
        <f t="shared" ca="1" si="10"/>
        <v>0</v>
      </c>
      <c r="R335" s="252">
        <f t="shared" ca="1" si="11"/>
        <v>0</v>
      </c>
      <c r="S335" s="96"/>
    </row>
    <row r="336" spans="1:19" s="97" customFormat="1" ht="15" customHeight="1">
      <c r="A336" s="205" t="s">
        <v>541</v>
      </c>
      <c r="B336" s="205" t="s">
        <v>1634</v>
      </c>
      <c r="C336" s="251">
        <v>4</v>
      </c>
      <c r="D336" s="251"/>
      <c r="E336" s="251">
        <v>902</v>
      </c>
      <c r="F336" s="251">
        <v>545</v>
      </c>
      <c r="G336" s="251">
        <v>495</v>
      </c>
      <c r="H336" s="251">
        <v>450</v>
      </c>
      <c r="I336" s="251">
        <v>391</v>
      </c>
      <c r="J336" s="251">
        <v>56</v>
      </c>
      <c r="K336" s="251">
        <v>120</v>
      </c>
      <c r="L336" s="251" t="s">
        <v>34</v>
      </c>
      <c r="M336" s="251">
        <v>0.14299999999999999</v>
      </c>
      <c r="N336" s="251" t="s">
        <v>35</v>
      </c>
      <c r="O336" s="251">
        <v>18.2</v>
      </c>
      <c r="P336" s="251" t="s">
        <v>84</v>
      </c>
      <c r="Q336" s="251">
        <f t="shared" ca="1" si="10"/>
        <v>0</v>
      </c>
      <c r="R336" s="251">
        <f t="shared" ca="1" si="11"/>
        <v>0</v>
      </c>
      <c r="S336" s="96"/>
    </row>
    <row r="337" spans="1:19" s="97" customFormat="1" ht="15" customHeight="1">
      <c r="A337" s="205" t="s">
        <v>4929</v>
      </c>
      <c r="B337" s="205" t="s">
        <v>4930</v>
      </c>
      <c r="C337" s="251">
        <v>4</v>
      </c>
      <c r="D337" s="251"/>
      <c r="E337" s="251">
        <v>874</v>
      </c>
      <c r="F337" s="251">
        <v>528</v>
      </c>
      <c r="G337" s="251">
        <v>480</v>
      </c>
      <c r="H337" s="251">
        <v>436</v>
      </c>
      <c r="I337" s="251">
        <v>379</v>
      </c>
      <c r="J337" s="251">
        <v>112</v>
      </c>
      <c r="K337" s="251">
        <v>120</v>
      </c>
      <c r="L337" s="251" t="s">
        <v>34</v>
      </c>
      <c r="M337" s="251">
        <v>0.14299999999999999</v>
      </c>
      <c r="N337" s="251" t="s">
        <v>35</v>
      </c>
      <c r="O337" s="251">
        <v>18.2</v>
      </c>
      <c r="P337" s="251" t="s">
        <v>84</v>
      </c>
      <c r="Q337" s="251">
        <f t="shared" ca="1" si="10"/>
        <v>0</v>
      </c>
      <c r="R337" s="251">
        <f t="shared" ca="1" si="11"/>
        <v>0</v>
      </c>
      <c r="S337" s="96"/>
    </row>
    <row r="338" spans="1:19" s="97" customFormat="1" ht="15" customHeight="1">
      <c r="A338" s="205" t="s">
        <v>603</v>
      </c>
      <c r="B338" s="205" t="s">
        <v>1625</v>
      </c>
      <c r="C338" s="251">
        <v>4</v>
      </c>
      <c r="D338" s="251"/>
      <c r="E338" s="251">
        <v>770</v>
      </c>
      <c r="F338" s="251">
        <v>465</v>
      </c>
      <c r="G338" s="251">
        <v>422</v>
      </c>
      <c r="H338" s="251">
        <v>383</v>
      </c>
      <c r="I338" s="251">
        <v>333</v>
      </c>
      <c r="J338" s="251">
        <v>0</v>
      </c>
      <c r="K338" s="251">
        <v>120</v>
      </c>
      <c r="L338" s="251" t="s">
        <v>34</v>
      </c>
      <c r="M338" s="251">
        <v>0.14299999999999999</v>
      </c>
      <c r="N338" s="251" t="s">
        <v>35</v>
      </c>
      <c r="O338" s="251">
        <v>18.2</v>
      </c>
      <c r="P338" s="251" t="s">
        <v>84</v>
      </c>
      <c r="Q338" s="251">
        <f t="shared" ca="1" si="10"/>
        <v>0</v>
      </c>
      <c r="R338" s="251">
        <f t="shared" ca="1" si="11"/>
        <v>0</v>
      </c>
      <c r="S338" s="96"/>
    </row>
    <row r="339" spans="1:19" s="97" customFormat="1" ht="15" customHeight="1">
      <c r="A339" s="205" t="s">
        <v>604</v>
      </c>
      <c r="B339" s="205" t="s">
        <v>1632</v>
      </c>
      <c r="C339" s="251">
        <v>4</v>
      </c>
      <c r="D339" s="251"/>
      <c r="E339" s="251">
        <v>770</v>
      </c>
      <c r="F339" s="251">
        <v>465</v>
      </c>
      <c r="G339" s="251">
        <v>422</v>
      </c>
      <c r="H339" s="251">
        <v>383</v>
      </c>
      <c r="I339" s="251">
        <v>333</v>
      </c>
      <c r="J339" s="251">
        <v>56</v>
      </c>
      <c r="K339" s="251">
        <v>120</v>
      </c>
      <c r="L339" s="251" t="s">
        <v>34</v>
      </c>
      <c r="M339" s="251">
        <v>0.14299999999999999</v>
      </c>
      <c r="N339" s="251" t="s">
        <v>35</v>
      </c>
      <c r="O339" s="251">
        <v>18.2</v>
      </c>
      <c r="P339" s="251" t="s">
        <v>84</v>
      </c>
      <c r="Q339" s="251">
        <f t="shared" ca="1" si="10"/>
        <v>0</v>
      </c>
      <c r="R339" s="251">
        <f t="shared" ca="1" si="11"/>
        <v>0</v>
      </c>
      <c r="S339" s="96"/>
    </row>
    <row r="340" spans="1:19" s="97" customFormat="1" ht="15" customHeight="1">
      <c r="A340" s="205" t="s">
        <v>542</v>
      </c>
      <c r="B340" s="205" t="s">
        <v>1627</v>
      </c>
      <c r="C340" s="251">
        <v>4</v>
      </c>
      <c r="D340" s="251"/>
      <c r="E340" s="251">
        <v>770</v>
      </c>
      <c r="F340" s="251">
        <v>465</v>
      </c>
      <c r="G340" s="251">
        <v>422</v>
      </c>
      <c r="H340" s="251">
        <v>383</v>
      </c>
      <c r="I340" s="251">
        <v>333</v>
      </c>
      <c r="J340" s="251">
        <v>0</v>
      </c>
      <c r="K340" s="251">
        <v>120</v>
      </c>
      <c r="L340" s="251" t="s">
        <v>34</v>
      </c>
      <c r="M340" s="251">
        <v>0.14299999999999999</v>
      </c>
      <c r="N340" s="251" t="s">
        <v>35</v>
      </c>
      <c r="O340" s="251">
        <v>18.2</v>
      </c>
      <c r="P340" s="251" t="s">
        <v>84</v>
      </c>
      <c r="Q340" s="251">
        <f t="shared" ca="1" si="10"/>
        <v>0</v>
      </c>
      <c r="R340" s="251">
        <f t="shared" ca="1" si="11"/>
        <v>0</v>
      </c>
      <c r="S340" s="96"/>
    </row>
    <row r="341" spans="1:19" s="97" customFormat="1" ht="15" customHeight="1">
      <c r="A341" s="205" t="s">
        <v>605</v>
      </c>
      <c r="B341" s="205" t="s">
        <v>1624</v>
      </c>
      <c r="C341" s="251">
        <v>4</v>
      </c>
      <c r="D341" s="251"/>
      <c r="E341" s="251">
        <v>770</v>
      </c>
      <c r="F341" s="251">
        <v>465</v>
      </c>
      <c r="G341" s="251">
        <v>422</v>
      </c>
      <c r="H341" s="251">
        <v>383</v>
      </c>
      <c r="I341" s="251">
        <v>333</v>
      </c>
      <c r="J341" s="251">
        <v>0</v>
      </c>
      <c r="K341" s="251">
        <v>120</v>
      </c>
      <c r="L341" s="251" t="s">
        <v>34</v>
      </c>
      <c r="M341" s="251">
        <v>0.14299999999999999</v>
      </c>
      <c r="N341" s="251" t="s">
        <v>35</v>
      </c>
      <c r="O341" s="251">
        <v>18.2</v>
      </c>
      <c r="P341" s="251" t="s">
        <v>84</v>
      </c>
      <c r="Q341" s="251">
        <f t="shared" ca="1" si="10"/>
        <v>0</v>
      </c>
      <c r="R341" s="251">
        <f t="shared" ca="1" si="11"/>
        <v>0</v>
      </c>
      <c r="S341" s="96"/>
    </row>
    <row r="342" spans="1:19" s="97" customFormat="1" ht="15" customHeight="1">
      <c r="A342" s="205" t="s">
        <v>543</v>
      </c>
      <c r="B342" s="205" t="s">
        <v>1629</v>
      </c>
      <c r="C342" s="251">
        <v>4</v>
      </c>
      <c r="D342" s="251"/>
      <c r="E342" s="251">
        <v>902</v>
      </c>
      <c r="F342" s="251">
        <v>545</v>
      </c>
      <c r="G342" s="251">
        <v>495</v>
      </c>
      <c r="H342" s="251">
        <v>450</v>
      </c>
      <c r="I342" s="251">
        <v>391</v>
      </c>
      <c r="J342" s="251">
        <v>56</v>
      </c>
      <c r="K342" s="251">
        <v>120</v>
      </c>
      <c r="L342" s="251" t="s">
        <v>34</v>
      </c>
      <c r="M342" s="251">
        <v>0.14299999999999999</v>
      </c>
      <c r="N342" s="251" t="s">
        <v>35</v>
      </c>
      <c r="O342" s="251">
        <v>18.2</v>
      </c>
      <c r="P342" s="251" t="s">
        <v>84</v>
      </c>
      <c r="Q342" s="251">
        <f t="shared" ca="1" si="10"/>
        <v>0</v>
      </c>
      <c r="R342" s="251">
        <f t="shared" ca="1" si="11"/>
        <v>0</v>
      </c>
      <c r="S342" s="96"/>
    </row>
    <row r="343" spans="1:19" s="97" customFormat="1" ht="15" customHeight="1">
      <c r="A343" s="205" t="s">
        <v>608</v>
      </c>
      <c r="B343" s="205" t="s">
        <v>1633</v>
      </c>
      <c r="C343" s="251">
        <v>4</v>
      </c>
      <c r="D343" s="251"/>
      <c r="E343" s="251">
        <v>770</v>
      </c>
      <c r="F343" s="251">
        <v>465</v>
      </c>
      <c r="G343" s="251">
        <v>422</v>
      </c>
      <c r="H343" s="251">
        <v>383</v>
      </c>
      <c r="I343" s="251">
        <v>333</v>
      </c>
      <c r="J343" s="251">
        <v>56</v>
      </c>
      <c r="K343" s="251">
        <v>120</v>
      </c>
      <c r="L343" s="251" t="s">
        <v>34</v>
      </c>
      <c r="M343" s="251">
        <v>0.14299999999999999</v>
      </c>
      <c r="N343" s="251" t="s">
        <v>35</v>
      </c>
      <c r="O343" s="251">
        <v>18.2</v>
      </c>
      <c r="P343" s="251" t="s">
        <v>84</v>
      </c>
      <c r="Q343" s="251">
        <f t="shared" ca="1" si="10"/>
        <v>0</v>
      </c>
      <c r="R343" s="251">
        <f t="shared" ca="1" si="11"/>
        <v>0</v>
      </c>
      <c r="S343" s="96"/>
    </row>
    <row r="344" spans="1:19" s="97" customFormat="1" ht="15" customHeight="1">
      <c r="A344" s="205" t="s">
        <v>611</v>
      </c>
      <c r="B344" s="205" t="s">
        <v>1630</v>
      </c>
      <c r="C344" s="251">
        <v>4</v>
      </c>
      <c r="D344" s="251"/>
      <c r="E344" s="251">
        <v>770</v>
      </c>
      <c r="F344" s="251">
        <v>465</v>
      </c>
      <c r="G344" s="251">
        <v>422</v>
      </c>
      <c r="H344" s="251">
        <v>383</v>
      </c>
      <c r="I344" s="251">
        <v>333</v>
      </c>
      <c r="J344" s="251">
        <v>0</v>
      </c>
      <c r="K344" s="251">
        <v>100</v>
      </c>
      <c r="L344" s="251" t="s">
        <v>34</v>
      </c>
      <c r="M344" s="251">
        <v>0.14299999999999999</v>
      </c>
      <c r="N344" s="251" t="s">
        <v>35</v>
      </c>
      <c r="O344" s="251">
        <v>18.2</v>
      </c>
      <c r="P344" s="251" t="s">
        <v>84</v>
      </c>
      <c r="Q344" s="251">
        <f t="shared" ca="1" si="10"/>
        <v>0</v>
      </c>
      <c r="R344" s="251">
        <f t="shared" ca="1" si="11"/>
        <v>0</v>
      </c>
      <c r="S344" s="96"/>
    </row>
    <row r="345" spans="1:19" s="97" customFormat="1" ht="15" customHeight="1">
      <c r="A345" s="205" t="s">
        <v>1256</v>
      </c>
      <c r="B345" s="205" t="s">
        <v>1257</v>
      </c>
      <c r="C345" s="251">
        <v>4</v>
      </c>
      <c r="D345" s="251"/>
      <c r="E345" s="251">
        <v>902</v>
      </c>
      <c r="F345" s="251">
        <v>545</v>
      </c>
      <c r="G345" s="251">
        <v>495</v>
      </c>
      <c r="H345" s="251">
        <v>450</v>
      </c>
      <c r="I345" s="251">
        <v>391</v>
      </c>
      <c r="J345" s="251">
        <v>56</v>
      </c>
      <c r="K345" s="251">
        <v>10</v>
      </c>
      <c r="L345" s="251" t="s">
        <v>34</v>
      </c>
      <c r="M345" s="251">
        <v>1.02</v>
      </c>
      <c r="N345" s="251" t="s">
        <v>35</v>
      </c>
      <c r="O345" s="251">
        <v>13.2</v>
      </c>
      <c r="P345" s="251" t="s">
        <v>84</v>
      </c>
      <c r="Q345" s="251">
        <f t="shared" ca="1" si="10"/>
        <v>0</v>
      </c>
      <c r="R345" s="251">
        <f t="shared" ca="1" si="11"/>
        <v>0</v>
      </c>
      <c r="S345" s="96"/>
    </row>
    <row r="346" spans="1:19" s="97" customFormat="1" ht="15" customHeight="1">
      <c r="A346" s="193" t="s">
        <v>544</v>
      </c>
      <c r="B346" s="193" t="s">
        <v>1622</v>
      </c>
      <c r="C346" s="250">
        <v>4</v>
      </c>
      <c r="D346" s="250"/>
      <c r="E346" s="250">
        <v>902</v>
      </c>
      <c r="F346" s="250">
        <v>545</v>
      </c>
      <c r="G346" s="250">
        <v>495</v>
      </c>
      <c r="H346" s="250">
        <v>450</v>
      </c>
      <c r="I346" s="250">
        <v>391</v>
      </c>
      <c r="J346" s="250">
        <v>0</v>
      </c>
      <c r="K346" s="250">
        <v>120</v>
      </c>
      <c r="L346" s="250" t="s">
        <v>34</v>
      </c>
      <c r="M346" s="250">
        <v>0.14299999999999999</v>
      </c>
      <c r="N346" s="250" t="s">
        <v>35</v>
      </c>
      <c r="O346" s="250">
        <v>18.2</v>
      </c>
      <c r="P346" s="250" t="s">
        <v>84</v>
      </c>
      <c r="Q346" s="250">
        <f t="shared" ca="1" si="10"/>
        <v>0</v>
      </c>
      <c r="R346" s="250">
        <f t="shared" ca="1" si="11"/>
        <v>0</v>
      </c>
      <c r="S346" s="96"/>
    </row>
    <row r="347" spans="1:19" s="97" customFormat="1" ht="15" customHeight="1">
      <c r="A347" s="223" t="s">
        <v>629</v>
      </c>
      <c r="B347" s="223" t="s">
        <v>1645</v>
      </c>
      <c r="C347" s="252">
        <v>4</v>
      </c>
      <c r="D347" s="252"/>
      <c r="E347" s="252">
        <v>770</v>
      </c>
      <c r="F347" s="252">
        <v>465</v>
      </c>
      <c r="G347" s="252">
        <v>422</v>
      </c>
      <c r="H347" s="252">
        <v>383</v>
      </c>
      <c r="I347" s="252">
        <v>333</v>
      </c>
      <c r="J347" s="252">
        <v>56</v>
      </c>
      <c r="K347" s="252">
        <v>120</v>
      </c>
      <c r="L347" s="252" t="s">
        <v>34</v>
      </c>
      <c r="M347" s="252">
        <v>0.151</v>
      </c>
      <c r="N347" s="252" t="s">
        <v>35</v>
      </c>
      <c r="O347" s="252">
        <v>18.2</v>
      </c>
      <c r="P347" s="252" t="s">
        <v>84</v>
      </c>
      <c r="Q347" s="252">
        <f t="shared" ca="1" si="10"/>
        <v>0</v>
      </c>
      <c r="R347" s="252">
        <f t="shared" ca="1" si="11"/>
        <v>0</v>
      </c>
      <c r="S347" s="96"/>
    </row>
    <row r="348" spans="1:19" s="97" customFormat="1" ht="15" customHeight="1">
      <c r="A348" s="205" t="s">
        <v>630</v>
      </c>
      <c r="B348" s="205" t="s">
        <v>1651</v>
      </c>
      <c r="C348" s="251">
        <v>4</v>
      </c>
      <c r="D348" s="251"/>
      <c r="E348" s="251">
        <v>747</v>
      </c>
      <c r="F348" s="251">
        <v>450</v>
      </c>
      <c r="G348" s="251">
        <v>410</v>
      </c>
      <c r="H348" s="251">
        <v>372</v>
      </c>
      <c r="I348" s="251">
        <v>323</v>
      </c>
      <c r="J348" s="251">
        <v>56</v>
      </c>
      <c r="K348" s="251">
        <v>120</v>
      </c>
      <c r="L348" s="251" t="s">
        <v>34</v>
      </c>
      <c r="M348" s="251">
        <v>0.151</v>
      </c>
      <c r="N348" s="251" t="s">
        <v>35</v>
      </c>
      <c r="O348" s="251">
        <v>18.2</v>
      </c>
      <c r="P348" s="251" t="s">
        <v>84</v>
      </c>
      <c r="Q348" s="251">
        <f t="shared" ca="1" si="10"/>
        <v>0</v>
      </c>
      <c r="R348" s="251">
        <f t="shared" ca="1" si="11"/>
        <v>0</v>
      </c>
      <c r="S348" s="96"/>
    </row>
    <row r="349" spans="1:19" s="97" customFormat="1" ht="15" customHeight="1">
      <c r="A349" s="205" t="s">
        <v>632</v>
      </c>
      <c r="B349" s="205" t="s">
        <v>1654</v>
      </c>
      <c r="C349" s="251">
        <v>4</v>
      </c>
      <c r="D349" s="251"/>
      <c r="E349" s="251">
        <v>770</v>
      </c>
      <c r="F349" s="251">
        <v>465</v>
      </c>
      <c r="G349" s="251">
        <v>422</v>
      </c>
      <c r="H349" s="251">
        <v>383</v>
      </c>
      <c r="I349" s="251">
        <v>333</v>
      </c>
      <c r="J349" s="251">
        <v>56</v>
      </c>
      <c r="K349" s="251">
        <v>120</v>
      </c>
      <c r="L349" s="251" t="s">
        <v>34</v>
      </c>
      <c r="M349" s="251">
        <v>0.151</v>
      </c>
      <c r="N349" s="251" t="s">
        <v>35</v>
      </c>
      <c r="O349" s="251">
        <v>18.2</v>
      </c>
      <c r="P349" s="251" t="s">
        <v>84</v>
      </c>
      <c r="Q349" s="251">
        <f t="shared" ca="1" si="10"/>
        <v>0</v>
      </c>
      <c r="R349" s="251">
        <f t="shared" ca="1" si="11"/>
        <v>0</v>
      </c>
      <c r="S349" s="96"/>
    </row>
    <row r="350" spans="1:19" s="97" customFormat="1" ht="15" customHeight="1">
      <c r="A350" s="205" t="s">
        <v>633</v>
      </c>
      <c r="B350" s="205" t="s">
        <v>1649</v>
      </c>
      <c r="C350" s="251">
        <v>4</v>
      </c>
      <c r="D350" s="251"/>
      <c r="E350" s="251">
        <v>770</v>
      </c>
      <c r="F350" s="251">
        <v>465</v>
      </c>
      <c r="G350" s="251">
        <v>422</v>
      </c>
      <c r="H350" s="251">
        <v>383</v>
      </c>
      <c r="I350" s="251">
        <v>333</v>
      </c>
      <c r="J350" s="251">
        <v>56</v>
      </c>
      <c r="K350" s="251">
        <v>120</v>
      </c>
      <c r="L350" s="251" t="s">
        <v>34</v>
      </c>
      <c r="M350" s="251">
        <v>0.151</v>
      </c>
      <c r="N350" s="251" t="s">
        <v>35</v>
      </c>
      <c r="O350" s="251">
        <v>18.2</v>
      </c>
      <c r="P350" s="251" t="s">
        <v>84</v>
      </c>
      <c r="Q350" s="251">
        <f t="shared" ca="1" si="10"/>
        <v>0</v>
      </c>
      <c r="R350" s="251">
        <f t="shared" ca="1" si="11"/>
        <v>0</v>
      </c>
      <c r="S350" s="96"/>
    </row>
    <row r="351" spans="1:19" s="97" customFormat="1" ht="15" customHeight="1">
      <c r="A351" s="205" t="s">
        <v>634</v>
      </c>
      <c r="B351" s="205" t="s">
        <v>1646</v>
      </c>
      <c r="C351" s="251">
        <v>4</v>
      </c>
      <c r="D351" s="251"/>
      <c r="E351" s="251">
        <v>770</v>
      </c>
      <c r="F351" s="251">
        <v>465</v>
      </c>
      <c r="G351" s="251">
        <v>422</v>
      </c>
      <c r="H351" s="251">
        <v>383</v>
      </c>
      <c r="I351" s="251">
        <v>333</v>
      </c>
      <c r="J351" s="251">
        <v>56</v>
      </c>
      <c r="K351" s="251">
        <v>120</v>
      </c>
      <c r="L351" s="251" t="s">
        <v>34</v>
      </c>
      <c r="M351" s="251">
        <v>0.151</v>
      </c>
      <c r="N351" s="251" t="s">
        <v>35</v>
      </c>
      <c r="O351" s="251">
        <v>18.2</v>
      </c>
      <c r="P351" s="251" t="s">
        <v>84</v>
      </c>
      <c r="Q351" s="251">
        <f t="shared" ca="1" si="10"/>
        <v>0</v>
      </c>
      <c r="R351" s="251">
        <f t="shared" ca="1" si="11"/>
        <v>0</v>
      </c>
      <c r="S351" s="96"/>
    </row>
    <row r="352" spans="1:19" s="97" customFormat="1" ht="15" customHeight="1">
      <c r="A352" s="205" t="s">
        <v>4611</v>
      </c>
      <c r="B352" s="205" t="s">
        <v>4614</v>
      </c>
      <c r="C352" s="251">
        <v>1</v>
      </c>
      <c r="D352" s="251"/>
      <c r="E352" s="251">
        <v>814</v>
      </c>
      <c r="F352" s="251">
        <v>491</v>
      </c>
      <c r="G352" s="251">
        <v>446</v>
      </c>
      <c r="H352" s="251">
        <v>406</v>
      </c>
      <c r="I352" s="251">
        <v>353</v>
      </c>
      <c r="J352" s="251">
        <v>56</v>
      </c>
      <c r="K352" s="251">
        <v>120</v>
      </c>
      <c r="L352" s="251" t="s">
        <v>34</v>
      </c>
      <c r="M352" s="251">
        <v>0.151</v>
      </c>
      <c r="N352" s="251" t="s">
        <v>35</v>
      </c>
      <c r="O352" s="251">
        <v>18.2</v>
      </c>
      <c r="P352" s="251" t="s">
        <v>84</v>
      </c>
      <c r="Q352" s="251">
        <f t="shared" ca="1" si="10"/>
        <v>0</v>
      </c>
      <c r="R352" s="251">
        <f t="shared" ca="1" si="11"/>
        <v>0</v>
      </c>
      <c r="S352" s="96"/>
    </row>
    <row r="353" spans="1:19" s="97" customFormat="1" ht="15" customHeight="1">
      <c r="A353" s="205" t="s">
        <v>635</v>
      </c>
      <c r="B353" s="205" t="s">
        <v>1648</v>
      </c>
      <c r="C353" s="251">
        <v>4</v>
      </c>
      <c r="D353" s="251"/>
      <c r="E353" s="251">
        <v>770</v>
      </c>
      <c r="F353" s="251">
        <v>465</v>
      </c>
      <c r="G353" s="251">
        <v>422</v>
      </c>
      <c r="H353" s="251">
        <v>383</v>
      </c>
      <c r="I353" s="251">
        <v>333</v>
      </c>
      <c r="J353" s="251">
        <v>56</v>
      </c>
      <c r="K353" s="251">
        <v>120</v>
      </c>
      <c r="L353" s="251" t="s">
        <v>34</v>
      </c>
      <c r="M353" s="251">
        <v>0.151</v>
      </c>
      <c r="N353" s="251" t="s">
        <v>35</v>
      </c>
      <c r="O353" s="251">
        <v>18.2</v>
      </c>
      <c r="P353" s="251" t="s">
        <v>84</v>
      </c>
      <c r="Q353" s="251">
        <f t="shared" ca="1" si="10"/>
        <v>0</v>
      </c>
      <c r="R353" s="251">
        <f t="shared" ca="1" si="11"/>
        <v>0</v>
      </c>
      <c r="S353" s="96"/>
    </row>
    <row r="354" spans="1:19" s="97" customFormat="1" ht="15" customHeight="1">
      <c r="A354" s="205" t="s">
        <v>636</v>
      </c>
      <c r="B354" s="205" t="s">
        <v>1655</v>
      </c>
      <c r="C354" s="251">
        <v>4</v>
      </c>
      <c r="D354" s="251"/>
      <c r="E354" s="251">
        <v>770</v>
      </c>
      <c r="F354" s="251">
        <v>465</v>
      </c>
      <c r="G354" s="251">
        <v>422</v>
      </c>
      <c r="H354" s="251">
        <v>383</v>
      </c>
      <c r="I354" s="251">
        <v>333</v>
      </c>
      <c r="J354" s="251">
        <v>56</v>
      </c>
      <c r="K354" s="251">
        <v>120</v>
      </c>
      <c r="L354" s="251" t="s">
        <v>34</v>
      </c>
      <c r="M354" s="251">
        <v>0.151</v>
      </c>
      <c r="N354" s="251" t="s">
        <v>35</v>
      </c>
      <c r="O354" s="251">
        <v>18.2</v>
      </c>
      <c r="P354" s="251" t="s">
        <v>84</v>
      </c>
      <c r="Q354" s="251">
        <f t="shared" ca="1" si="10"/>
        <v>0</v>
      </c>
      <c r="R354" s="251">
        <f t="shared" ca="1" si="11"/>
        <v>0</v>
      </c>
      <c r="S354" s="96"/>
    </row>
    <row r="355" spans="1:19" s="97" customFormat="1" ht="15" customHeight="1">
      <c r="A355" s="205" t="s">
        <v>637</v>
      </c>
      <c r="B355" s="205" t="s">
        <v>1650</v>
      </c>
      <c r="C355" s="251">
        <v>4</v>
      </c>
      <c r="D355" s="251"/>
      <c r="E355" s="251">
        <v>770</v>
      </c>
      <c r="F355" s="251">
        <v>465</v>
      </c>
      <c r="G355" s="251">
        <v>422</v>
      </c>
      <c r="H355" s="251">
        <v>383</v>
      </c>
      <c r="I355" s="251">
        <v>333</v>
      </c>
      <c r="J355" s="251">
        <v>56</v>
      </c>
      <c r="K355" s="251">
        <v>120</v>
      </c>
      <c r="L355" s="251" t="s">
        <v>34</v>
      </c>
      <c r="M355" s="251">
        <v>0.151</v>
      </c>
      <c r="N355" s="251" t="s">
        <v>35</v>
      </c>
      <c r="O355" s="251">
        <v>18.2</v>
      </c>
      <c r="P355" s="251" t="s">
        <v>84</v>
      </c>
      <c r="Q355" s="251">
        <f t="shared" ca="1" si="10"/>
        <v>0</v>
      </c>
      <c r="R355" s="251">
        <f t="shared" ca="1" si="11"/>
        <v>0</v>
      </c>
      <c r="S355" s="96"/>
    </row>
    <row r="356" spans="1:19" s="97" customFormat="1" ht="15" customHeight="1">
      <c r="A356" s="193" t="s">
        <v>638</v>
      </c>
      <c r="B356" s="193" t="s">
        <v>1652</v>
      </c>
      <c r="C356" s="250">
        <v>4</v>
      </c>
      <c r="D356" s="250"/>
      <c r="E356" s="250">
        <v>770</v>
      </c>
      <c r="F356" s="250">
        <v>465</v>
      </c>
      <c r="G356" s="250">
        <v>422</v>
      </c>
      <c r="H356" s="250">
        <v>383</v>
      </c>
      <c r="I356" s="250">
        <v>333</v>
      </c>
      <c r="J356" s="250">
        <v>56</v>
      </c>
      <c r="K356" s="250">
        <v>120</v>
      </c>
      <c r="L356" s="250" t="s">
        <v>34</v>
      </c>
      <c r="M356" s="250">
        <v>0.151</v>
      </c>
      <c r="N356" s="250" t="s">
        <v>35</v>
      </c>
      <c r="O356" s="250">
        <v>18.2</v>
      </c>
      <c r="P356" s="250" t="s">
        <v>84</v>
      </c>
      <c r="Q356" s="250">
        <f t="shared" ca="1" si="10"/>
        <v>0</v>
      </c>
      <c r="R356" s="250">
        <f t="shared" ca="1" si="11"/>
        <v>0</v>
      </c>
      <c r="S356" s="96"/>
    </row>
    <row r="357" spans="1:19" s="97" customFormat="1" ht="15" customHeight="1">
      <c r="A357" s="223" t="s">
        <v>478</v>
      </c>
      <c r="B357" s="223" t="s">
        <v>1518</v>
      </c>
      <c r="C357" s="252">
        <v>4</v>
      </c>
      <c r="D357" s="252"/>
      <c r="E357" s="252">
        <v>1030</v>
      </c>
      <c r="F357" s="252">
        <v>622</v>
      </c>
      <c r="G357" s="252">
        <v>565</v>
      </c>
      <c r="H357" s="252">
        <v>513</v>
      </c>
      <c r="I357" s="252">
        <v>446</v>
      </c>
      <c r="J357" s="252">
        <v>0</v>
      </c>
      <c r="K357" s="252">
        <v>60</v>
      </c>
      <c r="L357" s="252" t="s">
        <v>34</v>
      </c>
      <c r="M357" s="252">
        <v>0.128</v>
      </c>
      <c r="N357" s="252" t="s">
        <v>35</v>
      </c>
      <c r="O357" s="252">
        <v>14.7</v>
      </c>
      <c r="P357" s="252" t="s">
        <v>84</v>
      </c>
      <c r="Q357" s="252">
        <f t="shared" ca="1" si="10"/>
        <v>0</v>
      </c>
      <c r="R357" s="252">
        <f t="shared" ca="1" si="11"/>
        <v>0</v>
      </c>
      <c r="S357" s="96"/>
    </row>
    <row r="358" spans="1:19" s="97" customFormat="1" ht="15" customHeight="1">
      <c r="A358" s="205" t="s">
        <v>1862</v>
      </c>
      <c r="B358" s="205" t="s">
        <v>1531</v>
      </c>
      <c r="C358" s="251">
        <v>4</v>
      </c>
      <c r="D358" s="251"/>
      <c r="E358" s="251">
        <v>1176</v>
      </c>
      <c r="F358" s="251">
        <v>711</v>
      </c>
      <c r="G358" s="251">
        <v>646</v>
      </c>
      <c r="H358" s="251">
        <v>587</v>
      </c>
      <c r="I358" s="251">
        <v>510</v>
      </c>
      <c r="J358" s="251">
        <v>112</v>
      </c>
      <c r="K358" s="251">
        <v>60</v>
      </c>
      <c r="L358" s="251" t="s">
        <v>34</v>
      </c>
      <c r="M358" s="251">
        <v>0.20499999999999999</v>
      </c>
      <c r="N358" s="251" t="s">
        <v>35</v>
      </c>
      <c r="O358" s="251">
        <v>12.3</v>
      </c>
      <c r="P358" s="251" t="s">
        <v>84</v>
      </c>
      <c r="Q358" s="251">
        <f t="shared" ca="1" si="10"/>
        <v>0</v>
      </c>
      <c r="R358" s="251">
        <f t="shared" ca="1" si="11"/>
        <v>0</v>
      </c>
      <c r="S358" s="96"/>
    </row>
    <row r="359" spans="1:19" s="97" customFormat="1" ht="15" customHeight="1">
      <c r="A359" s="205" t="s">
        <v>479</v>
      </c>
      <c r="B359" s="205" t="s">
        <v>1521</v>
      </c>
      <c r="C359" s="251">
        <v>4</v>
      </c>
      <c r="D359" s="251"/>
      <c r="E359" s="251">
        <v>1030</v>
      </c>
      <c r="F359" s="251">
        <v>622</v>
      </c>
      <c r="G359" s="251">
        <v>565</v>
      </c>
      <c r="H359" s="251">
        <v>513</v>
      </c>
      <c r="I359" s="251">
        <v>446</v>
      </c>
      <c r="J359" s="251">
        <v>0</v>
      </c>
      <c r="K359" s="251">
        <v>60</v>
      </c>
      <c r="L359" s="251" t="s">
        <v>34</v>
      </c>
      <c r="M359" s="251">
        <v>0.128</v>
      </c>
      <c r="N359" s="251" t="s">
        <v>35</v>
      </c>
      <c r="O359" s="251">
        <v>14.7</v>
      </c>
      <c r="P359" s="251" t="s">
        <v>84</v>
      </c>
      <c r="Q359" s="251">
        <f t="shared" ca="1" si="10"/>
        <v>0</v>
      </c>
      <c r="R359" s="251">
        <f t="shared" ca="1" si="11"/>
        <v>0</v>
      </c>
      <c r="S359" s="96"/>
    </row>
    <row r="360" spans="1:19" s="97" customFormat="1" ht="15" customHeight="1">
      <c r="A360" s="205" t="s">
        <v>480</v>
      </c>
      <c r="B360" s="205" t="s">
        <v>1519</v>
      </c>
      <c r="C360" s="251">
        <v>4</v>
      </c>
      <c r="D360" s="251"/>
      <c r="E360" s="251">
        <v>1030</v>
      </c>
      <c r="F360" s="251">
        <v>622</v>
      </c>
      <c r="G360" s="251">
        <v>565</v>
      </c>
      <c r="H360" s="251">
        <v>513</v>
      </c>
      <c r="I360" s="251">
        <v>446</v>
      </c>
      <c r="J360" s="251">
        <v>0</v>
      </c>
      <c r="K360" s="251">
        <v>60</v>
      </c>
      <c r="L360" s="251" t="s">
        <v>34</v>
      </c>
      <c r="M360" s="251">
        <v>0.128</v>
      </c>
      <c r="N360" s="251" t="s">
        <v>35</v>
      </c>
      <c r="O360" s="251">
        <v>12.3</v>
      </c>
      <c r="P360" s="251" t="s">
        <v>84</v>
      </c>
      <c r="Q360" s="251">
        <f t="shared" ca="1" si="10"/>
        <v>0</v>
      </c>
      <c r="R360" s="251">
        <f t="shared" ca="1" si="11"/>
        <v>0</v>
      </c>
      <c r="S360" s="96"/>
    </row>
    <row r="361" spans="1:19" s="97" customFormat="1" ht="15" customHeight="1">
      <c r="A361" s="205" t="s">
        <v>428</v>
      </c>
      <c r="B361" s="205" t="s">
        <v>1522</v>
      </c>
      <c r="C361" s="251">
        <v>4</v>
      </c>
      <c r="D361" s="251"/>
      <c r="E361" s="251">
        <v>1030</v>
      </c>
      <c r="F361" s="251">
        <v>622</v>
      </c>
      <c r="G361" s="251">
        <v>565</v>
      </c>
      <c r="H361" s="251">
        <v>513</v>
      </c>
      <c r="I361" s="251">
        <v>446</v>
      </c>
      <c r="J361" s="251">
        <v>0</v>
      </c>
      <c r="K361" s="251">
        <v>60</v>
      </c>
      <c r="L361" s="251" t="s">
        <v>34</v>
      </c>
      <c r="M361" s="251">
        <v>0.128</v>
      </c>
      <c r="N361" s="251" t="s">
        <v>35</v>
      </c>
      <c r="O361" s="251">
        <v>14.7</v>
      </c>
      <c r="P361" s="251" t="s">
        <v>84</v>
      </c>
      <c r="Q361" s="251">
        <f t="shared" ca="1" si="10"/>
        <v>0</v>
      </c>
      <c r="R361" s="251">
        <f t="shared" ca="1" si="11"/>
        <v>0</v>
      </c>
      <c r="S361" s="96"/>
    </row>
    <row r="362" spans="1:19" s="97" customFormat="1" ht="15" customHeight="1">
      <c r="A362" s="205" t="s">
        <v>1857</v>
      </c>
      <c r="B362" s="205" t="s">
        <v>1858</v>
      </c>
      <c r="C362" s="251">
        <v>4</v>
      </c>
      <c r="D362" s="251"/>
      <c r="E362" s="251">
        <v>1176</v>
      </c>
      <c r="F362" s="251">
        <v>711</v>
      </c>
      <c r="G362" s="251">
        <v>646</v>
      </c>
      <c r="H362" s="251">
        <v>587</v>
      </c>
      <c r="I362" s="251">
        <v>510</v>
      </c>
      <c r="J362" s="251">
        <v>0</v>
      </c>
      <c r="K362" s="251">
        <v>60</v>
      </c>
      <c r="L362" s="251" t="s">
        <v>34</v>
      </c>
      <c r="M362" s="251">
        <v>0.20499999999999999</v>
      </c>
      <c r="N362" s="251" t="s">
        <v>35</v>
      </c>
      <c r="O362" s="251">
        <v>12.3</v>
      </c>
      <c r="P362" s="251" t="s">
        <v>84</v>
      </c>
      <c r="Q362" s="251">
        <f t="shared" ca="1" si="10"/>
        <v>0</v>
      </c>
      <c r="R362" s="251">
        <f t="shared" ca="1" si="11"/>
        <v>0</v>
      </c>
      <c r="S362" s="96"/>
    </row>
    <row r="363" spans="1:19" s="97" customFormat="1" ht="15" customHeight="1">
      <c r="A363" s="193" t="s">
        <v>534</v>
      </c>
      <c r="B363" s="193" t="s">
        <v>1516</v>
      </c>
      <c r="C363" s="250">
        <v>4</v>
      </c>
      <c r="D363" s="250"/>
      <c r="E363" s="250">
        <v>1176</v>
      </c>
      <c r="F363" s="250">
        <v>711</v>
      </c>
      <c r="G363" s="250">
        <v>646</v>
      </c>
      <c r="H363" s="250">
        <v>587</v>
      </c>
      <c r="I363" s="250">
        <v>510</v>
      </c>
      <c r="J363" s="250">
        <v>0</v>
      </c>
      <c r="K363" s="250">
        <v>60</v>
      </c>
      <c r="L363" s="250" t="s">
        <v>34</v>
      </c>
      <c r="M363" s="250">
        <v>0.128</v>
      </c>
      <c r="N363" s="250" t="s">
        <v>35</v>
      </c>
      <c r="O363" s="250">
        <v>12.3</v>
      </c>
      <c r="P363" s="250" t="s">
        <v>84</v>
      </c>
      <c r="Q363" s="250">
        <f t="shared" ca="1" si="10"/>
        <v>0</v>
      </c>
      <c r="R363" s="250">
        <f t="shared" ca="1" si="11"/>
        <v>0</v>
      </c>
      <c r="S363" s="96"/>
    </row>
    <row r="364" spans="1:19" s="97" customFormat="1" ht="15" customHeight="1">
      <c r="A364" s="205" t="s">
        <v>489</v>
      </c>
      <c r="B364" s="205" t="s">
        <v>1625</v>
      </c>
      <c r="C364" s="251">
        <v>4</v>
      </c>
      <c r="D364" s="251"/>
      <c r="E364" s="251">
        <v>788</v>
      </c>
      <c r="F364" s="251">
        <v>476</v>
      </c>
      <c r="G364" s="251">
        <v>432</v>
      </c>
      <c r="H364" s="251">
        <v>392</v>
      </c>
      <c r="I364" s="251">
        <v>342</v>
      </c>
      <c r="J364" s="251">
        <v>56</v>
      </c>
      <c r="K364" s="251">
        <v>120</v>
      </c>
      <c r="L364" s="251" t="s">
        <v>34</v>
      </c>
      <c r="M364" s="251">
        <v>6.4000000000000001E-2</v>
      </c>
      <c r="N364" s="251" t="s">
        <v>35</v>
      </c>
      <c r="O364" s="251">
        <v>17</v>
      </c>
      <c r="P364" s="251" t="s">
        <v>84</v>
      </c>
      <c r="Q364" s="251">
        <f t="shared" ca="1" si="10"/>
        <v>0</v>
      </c>
      <c r="R364" s="251">
        <f t="shared" ca="1" si="11"/>
        <v>0</v>
      </c>
      <c r="S364" s="96"/>
    </row>
    <row r="365" spans="1:19" s="97" customFormat="1" ht="15" customHeight="1">
      <c r="A365" s="205" t="s">
        <v>1399</v>
      </c>
      <c r="B365" s="205" t="s">
        <v>1257</v>
      </c>
      <c r="C365" s="251">
        <v>4</v>
      </c>
      <c r="D365" s="251"/>
      <c r="E365" s="251">
        <v>991</v>
      </c>
      <c r="F365" s="251">
        <v>599</v>
      </c>
      <c r="G365" s="251">
        <v>544</v>
      </c>
      <c r="H365" s="251">
        <v>494</v>
      </c>
      <c r="I365" s="251">
        <v>430</v>
      </c>
      <c r="J365" s="251">
        <v>0</v>
      </c>
      <c r="K365" s="251">
        <v>120</v>
      </c>
      <c r="L365" s="251" t="s">
        <v>34</v>
      </c>
      <c r="M365" s="251">
        <v>6.4000000000000001E-2</v>
      </c>
      <c r="N365" s="251" t="s">
        <v>35</v>
      </c>
      <c r="O365" s="251">
        <v>17</v>
      </c>
      <c r="P365" s="251" t="s">
        <v>84</v>
      </c>
      <c r="Q365" s="251">
        <f t="shared" ca="1" si="10"/>
        <v>0</v>
      </c>
      <c r="R365" s="251">
        <f t="shared" ca="1" si="11"/>
        <v>0</v>
      </c>
      <c r="S365" s="96"/>
    </row>
    <row r="366" spans="1:19" s="97" customFormat="1" ht="15" customHeight="1">
      <c r="A366" s="205" t="s">
        <v>545</v>
      </c>
      <c r="B366" s="205" t="s">
        <v>1620</v>
      </c>
      <c r="C366" s="251">
        <v>4</v>
      </c>
      <c r="D366" s="251"/>
      <c r="E366" s="251">
        <v>991</v>
      </c>
      <c r="F366" s="251">
        <v>599</v>
      </c>
      <c r="G366" s="251">
        <v>544</v>
      </c>
      <c r="H366" s="251">
        <v>494</v>
      </c>
      <c r="I366" s="251">
        <v>430</v>
      </c>
      <c r="J366" s="251">
        <v>0</v>
      </c>
      <c r="K366" s="251">
        <v>120</v>
      </c>
      <c r="L366" s="251" t="s">
        <v>34</v>
      </c>
      <c r="M366" s="251">
        <v>6.4000000000000001E-2</v>
      </c>
      <c r="N366" s="251" t="s">
        <v>35</v>
      </c>
      <c r="O366" s="251">
        <v>17</v>
      </c>
      <c r="P366" s="251" t="s">
        <v>84</v>
      </c>
      <c r="Q366" s="251">
        <f t="shared" ca="1" si="10"/>
        <v>0</v>
      </c>
      <c r="R366" s="251">
        <f t="shared" ca="1" si="11"/>
        <v>0</v>
      </c>
      <c r="S366" s="96"/>
    </row>
    <row r="367" spans="1:19" s="97" customFormat="1" ht="15" customHeight="1">
      <c r="A367" s="192" t="s">
        <v>496</v>
      </c>
      <c r="B367" s="192" t="s">
        <v>1647</v>
      </c>
      <c r="C367" s="249">
        <v>4</v>
      </c>
      <c r="D367" s="249"/>
      <c r="E367" s="249">
        <v>788</v>
      </c>
      <c r="F367" s="249">
        <v>476</v>
      </c>
      <c r="G367" s="249">
        <v>432</v>
      </c>
      <c r="H367" s="249">
        <v>392</v>
      </c>
      <c r="I367" s="249">
        <v>342</v>
      </c>
      <c r="J367" s="249">
        <v>56</v>
      </c>
      <c r="K367" s="249">
        <v>120</v>
      </c>
      <c r="L367" s="249" t="s">
        <v>34</v>
      </c>
      <c r="M367" s="249">
        <v>0.13800000000000001</v>
      </c>
      <c r="N367" s="249" t="s">
        <v>10</v>
      </c>
      <c r="O367" s="249">
        <v>17</v>
      </c>
      <c r="P367" s="249" t="s">
        <v>84</v>
      </c>
      <c r="Q367" s="249">
        <f t="shared" ca="1" si="10"/>
        <v>0</v>
      </c>
      <c r="R367" s="249">
        <f t="shared" ca="1" si="11"/>
        <v>0</v>
      </c>
      <c r="S367" s="96"/>
    </row>
    <row r="368" spans="1:19" s="97" customFormat="1" ht="15" customHeight="1">
      <c r="A368" s="193" t="s">
        <v>497</v>
      </c>
      <c r="B368" s="193" t="s">
        <v>1646</v>
      </c>
      <c r="C368" s="250">
        <v>4</v>
      </c>
      <c r="D368" s="250"/>
      <c r="E368" s="250">
        <v>788</v>
      </c>
      <c r="F368" s="250">
        <v>476</v>
      </c>
      <c r="G368" s="250">
        <v>432</v>
      </c>
      <c r="H368" s="250">
        <v>392</v>
      </c>
      <c r="I368" s="250">
        <v>342</v>
      </c>
      <c r="J368" s="250">
        <v>56</v>
      </c>
      <c r="K368" s="250">
        <v>120</v>
      </c>
      <c r="L368" s="250" t="s">
        <v>34</v>
      </c>
      <c r="M368" s="250">
        <v>0.13800000000000001</v>
      </c>
      <c r="N368" s="250" t="s">
        <v>11</v>
      </c>
      <c r="O368" s="250">
        <v>17</v>
      </c>
      <c r="P368" s="250" t="s">
        <v>84</v>
      </c>
      <c r="Q368" s="250">
        <f t="shared" ca="1" si="10"/>
        <v>0</v>
      </c>
      <c r="R368" s="250">
        <f t="shared" ca="1" si="11"/>
        <v>0</v>
      </c>
      <c r="S368" s="96"/>
    </row>
    <row r="369" spans="1:19" ht="15" customHeight="1">
      <c r="A369" s="205" t="s">
        <v>429</v>
      </c>
      <c r="B369" s="205" t="s">
        <v>1529</v>
      </c>
      <c r="C369" s="251">
        <v>4</v>
      </c>
      <c r="D369" s="251"/>
      <c r="E369" s="251">
        <v>991</v>
      </c>
      <c r="F369" s="251">
        <v>599</v>
      </c>
      <c r="G369" s="251">
        <v>544</v>
      </c>
      <c r="H369" s="251">
        <v>494</v>
      </c>
      <c r="I369" s="251">
        <v>430</v>
      </c>
      <c r="J369" s="251">
        <v>0</v>
      </c>
      <c r="K369" s="251">
        <v>60</v>
      </c>
      <c r="L369" s="251" t="s">
        <v>34</v>
      </c>
      <c r="M369" s="251">
        <v>0.11600000000000001</v>
      </c>
      <c r="N369" s="251" t="s">
        <v>35</v>
      </c>
      <c r="O369" s="251">
        <v>12.2</v>
      </c>
      <c r="P369" s="251" t="s">
        <v>84</v>
      </c>
      <c r="Q369" s="251">
        <f t="shared" ca="1" si="10"/>
        <v>0</v>
      </c>
      <c r="R369" s="251">
        <f t="shared" ca="1" si="11"/>
        <v>0</v>
      </c>
      <c r="S369" s="96"/>
    </row>
    <row r="370" spans="1:19" s="97" customFormat="1" ht="15" customHeight="1">
      <c r="A370" s="205" t="s">
        <v>537</v>
      </c>
      <c r="B370" s="205" t="s">
        <v>1524</v>
      </c>
      <c r="C370" s="251">
        <v>4</v>
      </c>
      <c r="D370" s="251"/>
      <c r="E370" s="251">
        <v>1164</v>
      </c>
      <c r="F370" s="251">
        <v>704</v>
      </c>
      <c r="G370" s="251">
        <v>639</v>
      </c>
      <c r="H370" s="251">
        <v>582</v>
      </c>
      <c r="I370" s="251">
        <v>505</v>
      </c>
      <c r="J370" s="251">
        <v>0</v>
      </c>
      <c r="K370" s="251">
        <v>60</v>
      </c>
      <c r="L370" s="251" t="s">
        <v>34</v>
      </c>
      <c r="M370" s="251">
        <v>0.11600000000000001</v>
      </c>
      <c r="N370" s="251" t="s">
        <v>35</v>
      </c>
      <c r="O370" s="251">
        <v>12.3</v>
      </c>
      <c r="P370" s="251" t="s">
        <v>84</v>
      </c>
      <c r="Q370" s="251">
        <f t="shared" ca="1" si="10"/>
        <v>0</v>
      </c>
      <c r="R370" s="251">
        <f t="shared" ca="1" si="11"/>
        <v>0</v>
      </c>
      <c r="S370" s="96"/>
    </row>
    <row r="371" spans="1:19" s="97" customFormat="1" ht="15" customHeight="1">
      <c r="A371" s="205" t="s">
        <v>430</v>
      </c>
      <c r="B371" s="205" t="s">
        <v>1520</v>
      </c>
      <c r="C371" s="251">
        <v>4</v>
      </c>
      <c r="D371" s="251"/>
      <c r="E371" s="251">
        <v>991</v>
      </c>
      <c r="F371" s="251">
        <v>599</v>
      </c>
      <c r="G371" s="251">
        <v>544</v>
      </c>
      <c r="H371" s="251">
        <v>494</v>
      </c>
      <c r="I371" s="251">
        <v>430</v>
      </c>
      <c r="J371" s="251">
        <v>0</v>
      </c>
      <c r="K371" s="251">
        <v>60</v>
      </c>
      <c r="L371" s="251" t="s">
        <v>34</v>
      </c>
      <c r="M371" s="251">
        <v>0.11600000000000001</v>
      </c>
      <c r="N371" s="251" t="s">
        <v>35</v>
      </c>
      <c r="O371" s="251">
        <v>12.2</v>
      </c>
      <c r="P371" s="251" t="s">
        <v>84</v>
      </c>
      <c r="Q371" s="251">
        <f t="shared" ca="1" si="10"/>
        <v>0</v>
      </c>
      <c r="R371" s="251">
        <f t="shared" ca="1" si="11"/>
        <v>0</v>
      </c>
      <c r="S371" s="96"/>
    </row>
    <row r="372" spans="1:19" s="97" customFormat="1" ht="15" customHeight="1">
      <c r="A372" s="205" t="s">
        <v>432</v>
      </c>
      <c r="B372" s="205" t="s">
        <v>1528</v>
      </c>
      <c r="C372" s="251">
        <v>4</v>
      </c>
      <c r="D372" s="251"/>
      <c r="E372" s="251">
        <v>991</v>
      </c>
      <c r="F372" s="251">
        <v>599</v>
      </c>
      <c r="G372" s="251">
        <v>544</v>
      </c>
      <c r="H372" s="251">
        <v>494</v>
      </c>
      <c r="I372" s="251">
        <v>430</v>
      </c>
      <c r="J372" s="251">
        <v>112</v>
      </c>
      <c r="K372" s="251">
        <v>60</v>
      </c>
      <c r="L372" s="251" t="s">
        <v>34</v>
      </c>
      <c r="M372" s="251">
        <v>0.11600000000000001</v>
      </c>
      <c r="N372" s="251" t="s">
        <v>35</v>
      </c>
      <c r="O372" s="251">
        <v>12.3</v>
      </c>
      <c r="P372" s="251" t="s">
        <v>84</v>
      </c>
      <c r="Q372" s="251">
        <f t="shared" ca="1" si="10"/>
        <v>0</v>
      </c>
      <c r="R372" s="251">
        <f t="shared" ca="1" si="11"/>
        <v>0</v>
      </c>
      <c r="S372" s="96"/>
    </row>
    <row r="373" spans="1:19" s="97" customFormat="1" ht="15" customHeight="1">
      <c r="A373" s="193" t="s">
        <v>538</v>
      </c>
      <c r="B373" s="193" t="s">
        <v>1516</v>
      </c>
      <c r="C373" s="250">
        <v>4</v>
      </c>
      <c r="D373" s="250"/>
      <c r="E373" s="250">
        <v>1164</v>
      </c>
      <c r="F373" s="250">
        <v>704</v>
      </c>
      <c r="G373" s="250">
        <v>639</v>
      </c>
      <c r="H373" s="250">
        <v>582</v>
      </c>
      <c r="I373" s="250">
        <v>505</v>
      </c>
      <c r="J373" s="250">
        <v>0</v>
      </c>
      <c r="K373" s="250">
        <v>60</v>
      </c>
      <c r="L373" s="250" t="s">
        <v>34</v>
      </c>
      <c r="M373" s="250">
        <v>0.11600000000000001</v>
      </c>
      <c r="N373" s="250" t="s">
        <v>35</v>
      </c>
      <c r="O373" s="250">
        <v>12.3</v>
      </c>
      <c r="P373" s="250" t="s">
        <v>84</v>
      </c>
      <c r="Q373" s="250">
        <f t="shared" ca="1" si="10"/>
        <v>0</v>
      </c>
      <c r="R373" s="250">
        <f t="shared" ca="1" si="11"/>
        <v>0</v>
      </c>
      <c r="S373" s="96"/>
    </row>
    <row r="374" spans="1:19" s="97" customFormat="1" ht="15" customHeight="1">
      <c r="A374" s="205" t="s">
        <v>437</v>
      </c>
      <c r="B374" s="205" t="s">
        <v>1632</v>
      </c>
      <c r="C374" s="251">
        <v>4</v>
      </c>
      <c r="D374" s="251"/>
      <c r="E374" s="251">
        <v>753</v>
      </c>
      <c r="F374" s="251">
        <v>454</v>
      </c>
      <c r="G374" s="251">
        <v>413</v>
      </c>
      <c r="H374" s="251">
        <v>375</v>
      </c>
      <c r="I374" s="251">
        <v>326</v>
      </c>
      <c r="J374" s="251">
        <v>0</v>
      </c>
      <c r="K374" s="251">
        <v>120</v>
      </c>
      <c r="L374" s="251" t="s">
        <v>34</v>
      </c>
      <c r="M374" s="251">
        <v>9.2999999999999999E-2</v>
      </c>
      <c r="N374" s="251" t="s">
        <v>35</v>
      </c>
      <c r="O374" s="251">
        <v>12.2</v>
      </c>
      <c r="P374" s="251" t="s">
        <v>84</v>
      </c>
      <c r="Q374" s="251">
        <f t="shared" ca="1" si="10"/>
        <v>0</v>
      </c>
      <c r="R374" s="251">
        <f t="shared" ca="1" si="11"/>
        <v>0</v>
      </c>
      <c r="S374" s="96"/>
    </row>
    <row r="375" spans="1:19" s="97" customFormat="1" ht="15" customHeight="1">
      <c r="A375" s="205" t="s">
        <v>547</v>
      </c>
      <c r="B375" s="205" t="s">
        <v>1628</v>
      </c>
      <c r="C375" s="251">
        <v>4</v>
      </c>
      <c r="D375" s="251"/>
      <c r="E375" s="251">
        <v>969</v>
      </c>
      <c r="F375" s="251">
        <v>586</v>
      </c>
      <c r="G375" s="251">
        <v>533</v>
      </c>
      <c r="H375" s="251">
        <v>484</v>
      </c>
      <c r="I375" s="251">
        <v>421</v>
      </c>
      <c r="J375" s="251">
        <v>0</v>
      </c>
      <c r="K375" s="251">
        <v>120</v>
      </c>
      <c r="L375" s="251" t="s">
        <v>34</v>
      </c>
      <c r="M375" s="251">
        <v>9.2999999999999999E-2</v>
      </c>
      <c r="N375" s="251" t="s">
        <v>35</v>
      </c>
      <c r="O375" s="251">
        <v>12.2</v>
      </c>
      <c r="P375" s="251" t="s">
        <v>84</v>
      </c>
      <c r="Q375" s="251">
        <f t="shared" ca="1" si="10"/>
        <v>0</v>
      </c>
      <c r="R375" s="251">
        <f t="shared" ca="1" si="11"/>
        <v>0</v>
      </c>
      <c r="S375" s="96"/>
    </row>
    <row r="376" spans="1:19" s="97" customFormat="1" ht="15" customHeight="1">
      <c r="A376" s="205" t="s">
        <v>439</v>
      </c>
      <c r="B376" s="205" t="s">
        <v>1626</v>
      </c>
      <c r="C376" s="251">
        <v>4</v>
      </c>
      <c r="D376" s="251"/>
      <c r="E376" s="251">
        <v>753</v>
      </c>
      <c r="F376" s="251">
        <v>454</v>
      </c>
      <c r="G376" s="251">
        <v>413</v>
      </c>
      <c r="H376" s="251">
        <v>375</v>
      </c>
      <c r="I376" s="251">
        <v>326</v>
      </c>
      <c r="J376" s="251">
        <v>0</v>
      </c>
      <c r="K376" s="251">
        <v>120</v>
      </c>
      <c r="L376" s="251" t="s">
        <v>34</v>
      </c>
      <c r="M376" s="251">
        <v>9.2999999999999999E-2</v>
      </c>
      <c r="N376" s="251" t="s">
        <v>35</v>
      </c>
      <c r="O376" s="251">
        <v>12.2</v>
      </c>
      <c r="P376" s="251" t="s">
        <v>84</v>
      </c>
      <c r="Q376" s="251">
        <f t="shared" ca="1" si="10"/>
        <v>0</v>
      </c>
      <c r="R376" s="251">
        <f t="shared" ca="1" si="11"/>
        <v>0</v>
      </c>
      <c r="S376" s="96"/>
    </row>
    <row r="377" spans="1:19" s="97" customFormat="1" ht="15" customHeight="1">
      <c r="A377" s="193" t="s">
        <v>548</v>
      </c>
      <c r="B377" s="193" t="s">
        <v>1621</v>
      </c>
      <c r="C377" s="250">
        <v>4</v>
      </c>
      <c r="D377" s="250"/>
      <c r="E377" s="250">
        <v>969</v>
      </c>
      <c r="F377" s="250">
        <v>586</v>
      </c>
      <c r="G377" s="250">
        <v>533</v>
      </c>
      <c r="H377" s="250">
        <v>484</v>
      </c>
      <c r="I377" s="250">
        <v>421</v>
      </c>
      <c r="J377" s="250">
        <v>0</v>
      </c>
      <c r="K377" s="250">
        <v>120</v>
      </c>
      <c r="L377" s="250" t="s">
        <v>34</v>
      </c>
      <c r="M377" s="250">
        <v>9.2999999999999999E-2</v>
      </c>
      <c r="N377" s="250" t="s">
        <v>35</v>
      </c>
      <c r="O377" s="250">
        <v>12.2</v>
      </c>
      <c r="P377" s="250" t="s">
        <v>84</v>
      </c>
      <c r="Q377" s="250">
        <f t="shared" ca="1" si="10"/>
        <v>0</v>
      </c>
      <c r="R377" s="250">
        <f t="shared" ca="1" si="11"/>
        <v>0</v>
      </c>
      <c r="S377" s="96"/>
    </row>
    <row r="378" spans="1:19" s="2" customFormat="1" ht="15" customHeight="1">
      <c r="A378" s="238" t="s">
        <v>442</v>
      </c>
      <c r="B378" s="238" t="s">
        <v>1654</v>
      </c>
      <c r="C378" s="253">
        <v>4</v>
      </c>
      <c r="D378" s="253"/>
      <c r="E378" s="253">
        <v>753</v>
      </c>
      <c r="F378" s="253">
        <v>454</v>
      </c>
      <c r="G378" s="253">
        <v>413</v>
      </c>
      <c r="H378" s="253">
        <v>375</v>
      </c>
      <c r="I378" s="253">
        <v>326</v>
      </c>
      <c r="J378" s="253">
        <v>56</v>
      </c>
      <c r="K378" s="253">
        <v>120</v>
      </c>
      <c r="L378" s="253" t="s">
        <v>34</v>
      </c>
      <c r="M378" s="253">
        <v>9.6000000000000002E-2</v>
      </c>
      <c r="N378" s="253" t="s">
        <v>35</v>
      </c>
      <c r="O378" s="253">
        <v>12.2</v>
      </c>
      <c r="P378" s="253" t="s">
        <v>84</v>
      </c>
      <c r="Q378" s="253">
        <f t="shared" ca="1" si="10"/>
        <v>0</v>
      </c>
      <c r="R378" s="253">
        <f t="shared" ca="1" si="11"/>
        <v>0</v>
      </c>
      <c r="S378" s="96"/>
    </row>
    <row r="379" spans="1:19" s="97" customFormat="1" ht="15" customHeight="1">
      <c r="A379" s="202" t="s">
        <v>4745</v>
      </c>
      <c r="B379" s="247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  <c r="P379" s="248"/>
      <c r="Q379" s="248"/>
      <c r="R379" s="248"/>
      <c r="S379" s="96"/>
    </row>
    <row r="380" spans="1:19" s="97" customFormat="1" ht="15" customHeight="1">
      <c r="A380" s="205" t="s">
        <v>4746</v>
      </c>
      <c r="B380" s="205" t="s">
        <v>5245</v>
      </c>
      <c r="C380" s="251">
        <v>4</v>
      </c>
      <c r="D380" s="251"/>
      <c r="E380" s="251">
        <v>1292</v>
      </c>
      <c r="F380" s="251">
        <v>780</v>
      </c>
      <c r="G380" s="251">
        <v>709</v>
      </c>
      <c r="H380" s="251">
        <v>645</v>
      </c>
      <c r="I380" s="251">
        <v>560</v>
      </c>
      <c r="J380" s="251">
        <v>0</v>
      </c>
      <c r="K380" s="251">
        <v>20</v>
      </c>
      <c r="L380" s="251" t="s">
        <v>4771</v>
      </c>
      <c r="M380" s="251">
        <v>0.51</v>
      </c>
      <c r="N380" s="251" t="s">
        <v>4772</v>
      </c>
      <c r="O380" s="251">
        <v>11.6</v>
      </c>
      <c r="P380" s="251" t="s">
        <v>82</v>
      </c>
      <c r="Q380" s="251">
        <f t="shared" ca="1" si="10"/>
        <v>0</v>
      </c>
      <c r="R380" s="251">
        <f t="shared" ca="1" si="11"/>
        <v>0</v>
      </c>
      <c r="S380" s="96"/>
    </row>
    <row r="381" spans="1:19" s="97" customFormat="1" ht="15" customHeight="1">
      <c r="A381" s="205" t="s">
        <v>4747</v>
      </c>
      <c r="B381" s="205" t="s">
        <v>5246</v>
      </c>
      <c r="C381" s="251">
        <v>4</v>
      </c>
      <c r="D381" s="251"/>
      <c r="E381" s="251">
        <v>1292</v>
      </c>
      <c r="F381" s="251">
        <v>780</v>
      </c>
      <c r="G381" s="251">
        <v>709</v>
      </c>
      <c r="H381" s="251">
        <v>645</v>
      </c>
      <c r="I381" s="251">
        <v>560</v>
      </c>
      <c r="J381" s="251">
        <v>554</v>
      </c>
      <c r="K381" s="251">
        <v>20</v>
      </c>
      <c r="L381" s="251" t="s">
        <v>4771</v>
      </c>
      <c r="M381" s="251">
        <v>0.51</v>
      </c>
      <c r="N381" s="251" t="s">
        <v>4772</v>
      </c>
      <c r="O381" s="251">
        <v>11.6</v>
      </c>
      <c r="P381" s="251" t="s">
        <v>82</v>
      </c>
      <c r="Q381" s="251">
        <f t="shared" ca="1" si="10"/>
        <v>0</v>
      </c>
      <c r="R381" s="251">
        <f t="shared" ca="1" si="11"/>
        <v>0</v>
      </c>
      <c r="S381" s="96"/>
    </row>
    <row r="382" spans="1:19" s="97" customFormat="1" ht="15" customHeight="1">
      <c r="A382" s="205" t="s">
        <v>4748</v>
      </c>
      <c r="B382" s="205" t="s">
        <v>5247</v>
      </c>
      <c r="C382" s="251">
        <v>4</v>
      </c>
      <c r="D382" s="251"/>
      <c r="E382" s="251">
        <v>1292</v>
      </c>
      <c r="F382" s="251">
        <v>780</v>
      </c>
      <c r="G382" s="251">
        <v>709</v>
      </c>
      <c r="H382" s="251">
        <v>645</v>
      </c>
      <c r="I382" s="251">
        <v>560</v>
      </c>
      <c r="J382" s="251">
        <v>0</v>
      </c>
      <c r="K382" s="251">
        <v>20</v>
      </c>
      <c r="L382" s="251" t="s">
        <v>4771</v>
      </c>
      <c r="M382" s="251">
        <v>0.51</v>
      </c>
      <c r="N382" s="251" t="s">
        <v>4772</v>
      </c>
      <c r="O382" s="251">
        <v>11.6</v>
      </c>
      <c r="P382" s="251" t="s">
        <v>82</v>
      </c>
      <c r="Q382" s="251">
        <f t="shared" ca="1" si="10"/>
        <v>0</v>
      </c>
      <c r="R382" s="251">
        <f t="shared" ca="1" si="11"/>
        <v>0</v>
      </c>
      <c r="S382" s="96"/>
    </row>
    <row r="383" spans="1:19" s="97" customFormat="1" ht="15" customHeight="1">
      <c r="A383" s="193" t="s">
        <v>4858</v>
      </c>
      <c r="B383" s="193" t="s">
        <v>5248</v>
      </c>
      <c r="C383" s="250">
        <v>4</v>
      </c>
      <c r="D383" s="250"/>
      <c r="E383" s="250">
        <v>1292</v>
      </c>
      <c r="F383" s="250">
        <v>780</v>
      </c>
      <c r="G383" s="250">
        <v>709</v>
      </c>
      <c r="H383" s="250">
        <v>645</v>
      </c>
      <c r="I383" s="250">
        <v>560</v>
      </c>
      <c r="J383" s="250">
        <v>0</v>
      </c>
      <c r="K383" s="250">
        <v>20</v>
      </c>
      <c r="L383" s="250" t="s">
        <v>4771</v>
      </c>
      <c r="M383" s="250">
        <v>0.51</v>
      </c>
      <c r="N383" s="250" t="s">
        <v>4772</v>
      </c>
      <c r="O383" s="250">
        <v>11.6</v>
      </c>
      <c r="P383" s="250" t="s">
        <v>82</v>
      </c>
      <c r="Q383" s="250">
        <f t="shared" ca="1" si="10"/>
        <v>0</v>
      </c>
      <c r="R383" s="250">
        <f t="shared" ca="1" si="11"/>
        <v>0</v>
      </c>
      <c r="S383" s="96"/>
    </row>
    <row r="384" spans="1:19" s="97" customFormat="1" ht="15" customHeight="1">
      <c r="A384" s="205" t="s">
        <v>4749</v>
      </c>
      <c r="B384" s="205" t="s">
        <v>5249</v>
      </c>
      <c r="C384" s="251">
        <v>4</v>
      </c>
      <c r="D384" s="251"/>
      <c r="E384" s="251">
        <v>1387</v>
      </c>
      <c r="F384" s="251">
        <v>838</v>
      </c>
      <c r="G384" s="251">
        <v>761</v>
      </c>
      <c r="H384" s="251">
        <v>692</v>
      </c>
      <c r="I384" s="251">
        <v>602</v>
      </c>
      <c r="J384" s="251">
        <v>0</v>
      </c>
      <c r="K384" s="251">
        <v>20</v>
      </c>
      <c r="L384" s="251" t="s">
        <v>4771</v>
      </c>
      <c r="M384" s="251">
        <v>0.57999999999999996</v>
      </c>
      <c r="N384" s="251" t="s">
        <v>4772</v>
      </c>
      <c r="O384" s="251">
        <v>13</v>
      </c>
      <c r="P384" s="251" t="s">
        <v>82</v>
      </c>
      <c r="Q384" s="251">
        <f t="shared" ca="1" si="10"/>
        <v>0</v>
      </c>
      <c r="R384" s="251">
        <f t="shared" ca="1" si="11"/>
        <v>0</v>
      </c>
      <c r="S384" s="96"/>
    </row>
    <row r="385" spans="1:19" s="97" customFormat="1" ht="15" customHeight="1">
      <c r="A385" s="205" t="s">
        <v>4750</v>
      </c>
      <c r="B385" s="205" t="s">
        <v>5250</v>
      </c>
      <c r="C385" s="251">
        <v>4</v>
      </c>
      <c r="D385" s="251"/>
      <c r="E385" s="251">
        <v>1387</v>
      </c>
      <c r="F385" s="251">
        <v>838</v>
      </c>
      <c r="G385" s="251">
        <v>761</v>
      </c>
      <c r="H385" s="251">
        <v>692</v>
      </c>
      <c r="I385" s="251">
        <v>602</v>
      </c>
      <c r="J385" s="251">
        <v>554</v>
      </c>
      <c r="K385" s="251">
        <v>20</v>
      </c>
      <c r="L385" s="251" t="s">
        <v>4771</v>
      </c>
      <c r="M385" s="251">
        <v>0.57999999999999996</v>
      </c>
      <c r="N385" s="251" t="s">
        <v>4772</v>
      </c>
      <c r="O385" s="251">
        <v>13</v>
      </c>
      <c r="P385" s="251" t="s">
        <v>82</v>
      </c>
      <c r="Q385" s="251">
        <f t="shared" ca="1" si="10"/>
        <v>0</v>
      </c>
      <c r="R385" s="251">
        <f t="shared" ca="1" si="11"/>
        <v>0</v>
      </c>
      <c r="S385" s="96"/>
    </row>
    <row r="386" spans="1:19" s="97" customFormat="1" ht="15" customHeight="1">
      <c r="A386" s="205" t="s">
        <v>4751</v>
      </c>
      <c r="B386" s="205" t="s">
        <v>5251</v>
      </c>
      <c r="C386" s="251">
        <v>4</v>
      </c>
      <c r="D386" s="251"/>
      <c r="E386" s="251">
        <v>1387</v>
      </c>
      <c r="F386" s="251">
        <v>838</v>
      </c>
      <c r="G386" s="251">
        <v>761</v>
      </c>
      <c r="H386" s="251">
        <v>692</v>
      </c>
      <c r="I386" s="251">
        <v>602</v>
      </c>
      <c r="J386" s="251">
        <v>554</v>
      </c>
      <c r="K386" s="251">
        <v>20</v>
      </c>
      <c r="L386" s="251" t="s">
        <v>4771</v>
      </c>
      <c r="M386" s="251">
        <v>0.57999999999999996</v>
      </c>
      <c r="N386" s="251" t="s">
        <v>4772</v>
      </c>
      <c r="O386" s="251">
        <v>13</v>
      </c>
      <c r="P386" s="251" t="s">
        <v>82</v>
      </c>
      <c r="Q386" s="251">
        <f t="shared" ca="1" si="10"/>
        <v>0</v>
      </c>
      <c r="R386" s="251">
        <f t="shared" ca="1" si="11"/>
        <v>0</v>
      </c>
      <c r="S386" s="96"/>
    </row>
    <row r="387" spans="1:19" s="97" customFormat="1" ht="15" customHeight="1">
      <c r="A387" s="193" t="s">
        <v>4859</v>
      </c>
      <c r="B387" s="193" t="s">
        <v>5252</v>
      </c>
      <c r="C387" s="250">
        <v>4</v>
      </c>
      <c r="D387" s="250"/>
      <c r="E387" s="250">
        <v>1387</v>
      </c>
      <c r="F387" s="250">
        <v>838</v>
      </c>
      <c r="G387" s="250">
        <v>761</v>
      </c>
      <c r="H387" s="250">
        <v>692</v>
      </c>
      <c r="I387" s="250">
        <v>602</v>
      </c>
      <c r="J387" s="250">
        <v>0</v>
      </c>
      <c r="K387" s="250">
        <v>20</v>
      </c>
      <c r="L387" s="250" t="s">
        <v>4771</v>
      </c>
      <c r="M387" s="250">
        <v>0.57999999999999996</v>
      </c>
      <c r="N387" s="250" t="s">
        <v>4772</v>
      </c>
      <c r="O387" s="250">
        <v>13</v>
      </c>
      <c r="P387" s="250" t="s">
        <v>82</v>
      </c>
      <c r="Q387" s="250">
        <f t="shared" ca="1" si="10"/>
        <v>0</v>
      </c>
      <c r="R387" s="250">
        <f t="shared" ca="1" si="11"/>
        <v>0</v>
      </c>
      <c r="S387" s="96"/>
    </row>
    <row r="388" spans="1:19" s="97" customFormat="1" ht="15" customHeight="1">
      <c r="A388" s="205" t="s">
        <v>4752</v>
      </c>
      <c r="B388" s="205" t="s">
        <v>5253</v>
      </c>
      <c r="C388" s="251">
        <v>4</v>
      </c>
      <c r="D388" s="251"/>
      <c r="E388" s="251">
        <v>1391</v>
      </c>
      <c r="F388" s="251">
        <v>840</v>
      </c>
      <c r="G388" s="251">
        <v>764</v>
      </c>
      <c r="H388" s="251">
        <v>694</v>
      </c>
      <c r="I388" s="251">
        <v>604</v>
      </c>
      <c r="J388" s="251">
        <v>554</v>
      </c>
      <c r="K388" s="251">
        <v>20</v>
      </c>
      <c r="L388" s="251" t="s">
        <v>4771</v>
      </c>
      <c r="M388" s="251">
        <v>0.54</v>
      </c>
      <c r="N388" s="251" t="s">
        <v>4772</v>
      </c>
      <c r="O388" s="251">
        <v>12.2</v>
      </c>
      <c r="P388" s="251" t="s">
        <v>82</v>
      </c>
      <c r="Q388" s="251">
        <f t="shared" ca="1" si="10"/>
        <v>0</v>
      </c>
      <c r="R388" s="251">
        <f t="shared" ca="1" si="11"/>
        <v>0</v>
      </c>
      <c r="S388" s="96"/>
    </row>
    <row r="389" spans="1:19" s="97" customFormat="1" ht="15" customHeight="1">
      <c r="A389" s="205" t="s">
        <v>4753</v>
      </c>
      <c r="B389" s="205" t="s">
        <v>5254</v>
      </c>
      <c r="C389" s="251">
        <v>4</v>
      </c>
      <c r="D389" s="251"/>
      <c r="E389" s="251">
        <v>1391</v>
      </c>
      <c r="F389" s="251">
        <v>840</v>
      </c>
      <c r="G389" s="251">
        <v>764</v>
      </c>
      <c r="H389" s="251">
        <v>694</v>
      </c>
      <c r="I389" s="251">
        <v>604</v>
      </c>
      <c r="J389" s="251">
        <v>554</v>
      </c>
      <c r="K389" s="251">
        <v>20</v>
      </c>
      <c r="L389" s="251" t="s">
        <v>4771</v>
      </c>
      <c r="M389" s="251">
        <v>0.54</v>
      </c>
      <c r="N389" s="251" t="s">
        <v>4772</v>
      </c>
      <c r="O389" s="251">
        <v>12.2</v>
      </c>
      <c r="P389" s="251" t="s">
        <v>82</v>
      </c>
      <c r="Q389" s="251">
        <f t="shared" ref="Q389:Q452" ca="1" si="12">VLOOKUP(A389,INDIRECT("'"&amp;P389&amp;"'!A:l",TRUE),12,0)</f>
        <v>0</v>
      </c>
      <c r="R389" s="251">
        <f t="shared" ref="R389:R452" ca="1" si="13">IFERROR(IF(J389&lt;&gt;$J$5,J389*Q389,IF($I$5=$F$6,F389*Q389,IF($I$5=$G$6,G389*Q389,IF($I$5=$H$6,H389*Q389,IF($I$5=$I$6,I389*Q389,""))))),"")</f>
        <v>0</v>
      </c>
      <c r="S389" s="96"/>
    </row>
    <row r="390" spans="1:19" s="97" customFormat="1" ht="15" customHeight="1">
      <c r="A390" s="205" t="s">
        <v>4754</v>
      </c>
      <c r="B390" s="205" t="s">
        <v>5255</v>
      </c>
      <c r="C390" s="251">
        <v>4</v>
      </c>
      <c r="D390" s="251"/>
      <c r="E390" s="251">
        <v>1391</v>
      </c>
      <c r="F390" s="251">
        <v>840</v>
      </c>
      <c r="G390" s="251">
        <v>764</v>
      </c>
      <c r="H390" s="251">
        <v>694</v>
      </c>
      <c r="I390" s="251">
        <v>604</v>
      </c>
      <c r="J390" s="251">
        <v>554</v>
      </c>
      <c r="K390" s="251">
        <v>20</v>
      </c>
      <c r="L390" s="251" t="s">
        <v>4771</v>
      </c>
      <c r="M390" s="251">
        <v>0.54</v>
      </c>
      <c r="N390" s="251" t="s">
        <v>4772</v>
      </c>
      <c r="O390" s="251">
        <v>12.2</v>
      </c>
      <c r="P390" s="251" t="s">
        <v>82</v>
      </c>
      <c r="Q390" s="251">
        <f t="shared" ca="1" si="12"/>
        <v>0</v>
      </c>
      <c r="R390" s="251">
        <f t="shared" ca="1" si="13"/>
        <v>0</v>
      </c>
      <c r="S390" s="96"/>
    </row>
    <row r="391" spans="1:19" s="97" customFormat="1" ht="15" customHeight="1">
      <c r="A391" s="193" t="s">
        <v>4860</v>
      </c>
      <c r="B391" s="193" t="s">
        <v>5256</v>
      </c>
      <c r="C391" s="250">
        <v>4</v>
      </c>
      <c r="D391" s="250"/>
      <c r="E391" s="250">
        <v>1391</v>
      </c>
      <c r="F391" s="250">
        <v>840</v>
      </c>
      <c r="G391" s="250">
        <v>764</v>
      </c>
      <c r="H391" s="250">
        <v>694</v>
      </c>
      <c r="I391" s="250">
        <v>604</v>
      </c>
      <c r="J391" s="250">
        <v>0</v>
      </c>
      <c r="K391" s="250">
        <v>20</v>
      </c>
      <c r="L391" s="250" t="s">
        <v>4771</v>
      </c>
      <c r="M391" s="250">
        <v>0.54</v>
      </c>
      <c r="N391" s="250" t="s">
        <v>4772</v>
      </c>
      <c r="O391" s="250">
        <v>12.2</v>
      </c>
      <c r="P391" s="250" t="s">
        <v>82</v>
      </c>
      <c r="Q391" s="250">
        <f t="shared" ca="1" si="12"/>
        <v>0</v>
      </c>
      <c r="R391" s="250">
        <f t="shared" ca="1" si="13"/>
        <v>0</v>
      </c>
      <c r="S391" s="96"/>
    </row>
    <row r="392" spans="1:19" s="97" customFormat="1" ht="15" customHeight="1">
      <c r="A392" s="205" t="s">
        <v>5020</v>
      </c>
      <c r="B392" s="205" t="s">
        <v>5257</v>
      </c>
      <c r="C392" s="251">
        <v>4</v>
      </c>
      <c r="D392" s="251" t="s">
        <v>1464</v>
      </c>
      <c r="E392" s="251">
        <v>1384</v>
      </c>
      <c r="F392" s="251">
        <v>836</v>
      </c>
      <c r="G392" s="251">
        <v>760</v>
      </c>
      <c r="H392" s="251">
        <v>691</v>
      </c>
      <c r="I392" s="251">
        <v>601</v>
      </c>
      <c r="J392" s="251">
        <v>0</v>
      </c>
      <c r="K392" s="251">
        <v>20</v>
      </c>
      <c r="L392" s="251" t="s">
        <v>4771</v>
      </c>
      <c r="M392" s="251">
        <v>0.55000000000000004</v>
      </c>
      <c r="N392" s="251" t="s">
        <v>4772</v>
      </c>
      <c r="O392" s="251">
        <v>12</v>
      </c>
      <c r="P392" s="251" t="s">
        <v>82</v>
      </c>
      <c r="Q392" s="251">
        <f t="shared" ca="1" si="12"/>
        <v>0</v>
      </c>
      <c r="R392" s="251">
        <f t="shared" ca="1" si="13"/>
        <v>0</v>
      </c>
      <c r="S392" s="96"/>
    </row>
    <row r="393" spans="1:19" s="97" customFormat="1" ht="15" customHeight="1">
      <c r="A393" s="205" t="s">
        <v>5021</v>
      </c>
      <c r="B393" s="205" t="s">
        <v>5258</v>
      </c>
      <c r="C393" s="251">
        <v>4</v>
      </c>
      <c r="D393" s="251" t="s">
        <v>1464</v>
      </c>
      <c r="E393" s="251">
        <v>1384</v>
      </c>
      <c r="F393" s="251">
        <v>836</v>
      </c>
      <c r="G393" s="251">
        <v>760</v>
      </c>
      <c r="H393" s="251">
        <v>691</v>
      </c>
      <c r="I393" s="251">
        <v>601</v>
      </c>
      <c r="J393" s="251">
        <v>0</v>
      </c>
      <c r="K393" s="251">
        <v>20</v>
      </c>
      <c r="L393" s="251" t="s">
        <v>4771</v>
      </c>
      <c r="M393" s="251">
        <v>0.55000000000000004</v>
      </c>
      <c r="N393" s="251" t="s">
        <v>4772</v>
      </c>
      <c r="O393" s="251">
        <v>12</v>
      </c>
      <c r="P393" s="251" t="s">
        <v>82</v>
      </c>
      <c r="Q393" s="251">
        <f t="shared" ca="1" si="12"/>
        <v>0</v>
      </c>
      <c r="R393" s="251">
        <f t="shared" ca="1" si="13"/>
        <v>0</v>
      </c>
      <c r="S393" s="96"/>
    </row>
    <row r="394" spans="1:19" ht="15" customHeight="1">
      <c r="A394" s="193" t="s">
        <v>5022</v>
      </c>
      <c r="B394" s="193" t="s">
        <v>5259</v>
      </c>
      <c r="C394" s="250">
        <v>4</v>
      </c>
      <c r="D394" s="250" t="s">
        <v>1464</v>
      </c>
      <c r="E394" s="250">
        <v>1384</v>
      </c>
      <c r="F394" s="250">
        <v>836</v>
      </c>
      <c r="G394" s="250">
        <v>760</v>
      </c>
      <c r="H394" s="250">
        <v>691</v>
      </c>
      <c r="I394" s="250">
        <v>601</v>
      </c>
      <c r="J394" s="250">
        <v>0</v>
      </c>
      <c r="K394" s="250">
        <v>20</v>
      </c>
      <c r="L394" s="250" t="s">
        <v>4771</v>
      </c>
      <c r="M394" s="250">
        <v>0.55000000000000004</v>
      </c>
      <c r="N394" s="250" t="s">
        <v>4772</v>
      </c>
      <c r="O394" s="250">
        <v>12</v>
      </c>
      <c r="P394" s="250" t="s">
        <v>82</v>
      </c>
      <c r="Q394" s="250">
        <f t="shared" ca="1" si="12"/>
        <v>0</v>
      </c>
      <c r="R394" s="250">
        <f t="shared" ca="1" si="13"/>
        <v>0</v>
      </c>
      <c r="S394" s="96"/>
    </row>
    <row r="395" spans="1:19" s="97" customFormat="1" ht="15" customHeight="1">
      <c r="A395" s="223" t="s">
        <v>5023</v>
      </c>
      <c r="B395" s="223" t="s">
        <v>5260</v>
      </c>
      <c r="C395" s="252">
        <v>3</v>
      </c>
      <c r="D395" s="252" t="s">
        <v>1464</v>
      </c>
      <c r="E395" s="252">
        <v>1184</v>
      </c>
      <c r="F395" s="252">
        <v>715</v>
      </c>
      <c r="G395" s="252">
        <v>650</v>
      </c>
      <c r="H395" s="252">
        <v>591</v>
      </c>
      <c r="I395" s="252">
        <v>514</v>
      </c>
      <c r="J395" s="252">
        <v>0</v>
      </c>
      <c r="K395" s="252">
        <v>20</v>
      </c>
      <c r="L395" s="252" t="s">
        <v>4771</v>
      </c>
      <c r="M395" s="252">
        <v>0.45</v>
      </c>
      <c r="N395" s="252" t="s">
        <v>4772</v>
      </c>
      <c r="O395" s="252">
        <v>10</v>
      </c>
      <c r="P395" s="252" t="s">
        <v>82</v>
      </c>
      <c r="Q395" s="252">
        <f t="shared" ca="1" si="12"/>
        <v>0</v>
      </c>
      <c r="R395" s="252">
        <f t="shared" ca="1" si="13"/>
        <v>0</v>
      </c>
      <c r="S395" s="96"/>
    </row>
    <row r="396" spans="1:19" s="97" customFormat="1" ht="15" customHeight="1">
      <c r="A396" s="205" t="s">
        <v>5024</v>
      </c>
      <c r="B396" s="205" t="s">
        <v>5261</v>
      </c>
      <c r="C396" s="251">
        <v>4</v>
      </c>
      <c r="D396" s="251" t="s">
        <v>1464</v>
      </c>
      <c r="E396" s="251">
        <v>1184</v>
      </c>
      <c r="F396" s="251">
        <v>715</v>
      </c>
      <c r="G396" s="251">
        <v>650</v>
      </c>
      <c r="H396" s="251">
        <v>591</v>
      </c>
      <c r="I396" s="251">
        <v>514</v>
      </c>
      <c r="J396" s="251">
        <v>0</v>
      </c>
      <c r="K396" s="251">
        <v>20</v>
      </c>
      <c r="L396" s="251" t="s">
        <v>4771</v>
      </c>
      <c r="M396" s="251">
        <v>0.45</v>
      </c>
      <c r="N396" s="251" t="s">
        <v>4772</v>
      </c>
      <c r="O396" s="251">
        <v>10</v>
      </c>
      <c r="P396" s="251" t="s">
        <v>82</v>
      </c>
      <c r="Q396" s="251">
        <f t="shared" ca="1" si="12"/>
        <v>0</v>
      </c>
      <c r="R396" s="251">
        <f t="shared" ca="1" si="13"/>
        <v>0</v>
      </c>
      <c r="S396" s="96"/>
    </row>
    <row r="397" spans="1:19" s="97" customFormat="1" ht="15" customHeight="1">
      <c r="A397" s="193" t="s">
        <v>5025</v>
      </c>
      <c r="B397" s="193" t="s">
        <v>5262</v>
      </c>
      <c r="C397" s="250">
        <v>4</v>
      </c>
      <c r="D397" s="250" t="s">
        <v>1464</v>
      </c>
      <c r="E397" s="250">
        <v>1184</v>
      </c>
      <c r="F397" s="250">
        <v>715</v>
      </c>
      <c r="G397" s="250">
        <v>650</v>
      </c>
      <c r="H397" s="250">
        <v>591</v>
      </c>
      <c r="I397" s="250">
        <v>514</v>
      </c>
      <c r="J397" s="250">
        <v>0</v>
      </c>
      <c r="K397" s="250">
        <v>20</v>
      </c>
      <c r="L397" s="250" t="s">
        <v>4771</v>
      </c>
      <c r="M397" s="250">
        <v>0.45</v>
      </c>
      <c r="N397" s="250" t="s">
        <v>4772</v>
      </c>
      <c r="O397" s="250">
        <v>10</v>
      </c>
      <c r="P397" s="250" t="s">
        <v>82</v>
      </c>
      <c r="Q397" s="250">
        <f t="shared" ca="1" si="12"/>
        <v>0</v>
      </c>
      <c r="R397" s="250">
        <f t="shared" ca="1" si="13"/>
        <v>0</v>
      </c>
      <c r="S397" s="96"/>
    </row>
    <row r="398" spans="1:19" s="97" customFormat="1" ht="15" customHeight="1">
      <c r="A398" s="223" t="s">
        <v>4755</v>
      </c>
      <c r="B398" s="223" t="s">
        <v>4763</v>
      </c>
      <c r="C398" s="252">
        <v>4</v>
      </c>
      <c r="D398" s="252"/>
      <c r="E398" s="252">
        <v>894</v>
      </c>
      <c r="F398" s="252">
        <v>540</v>
      </c>
      <c r="G398" s="252">
        <v>491</v>
      </c>
      <c r="H398" s="252">
        <v>446</v>
      </c>
      <c r="I398" s="252">
        <v>388</v>
      </c>
      <c r="J398" s="252">
        <v>0</v>
      </c>
      <c r="K398" s="252">
        <v>100</v>
      </c>
      <c r="L398" s="252" t="s">
        <v>4010</v>
      </c>
      <c r="M398" s="252">
        <v>0.14000000000000001</v>
      </c>
      <c r="N398" s="252" t="s">
        <v>44</v>
      </c>
      <c r="O398" s="252">
        <v>15.3</v>
      </c>
      <c r="P398" s="252" t="s">
        <v>5106</v>
      </c>
      <c r="Q398" s="252">
        <f t="shared" ca="1" si="12"/>
        <v>0</v>
      </c>
      <c r="R398" s="252">
        <f t="shared" ca="1" si="13"/>
        <v>0</v>
      </c>
      <c r="S398" s="96"/>
    </row>
    <row r="399" spans="1:19" s="97" customFormat="1" ht="15" customHeight="1">
      <c r="A399" s="205" t="s">
        <v>4756</v>
      </c>
      <c r="B399" s="205" t="s">
        <v>4764</v>
      </c>
      <c r="C399" s="251">
        <v>4</v>
      </c>
      <c r="D399" s="251"/>
      <c r="E399" s="251">
        <v>894</v>
      </c>
      <c r="F399" s="251">
        <v>540</v>
      </c>
      <c r="G399" s="251">
        <v>491</v>
      </c>
      <c r="H399" s="251">
        <v>446</v>
      </c>
      <c r="I399" s="251">
        <v>388</v>
      </c>
      <c r="J399" s="251">
        <v>0</v>
      </c>
      <c r="K399" s="251">
        <v>100</v>
      </c>
      <c r="L399" s="251" t="s">
        <v>4010</v>
      </c>
      <c r="M399" s="251">
        <v>0.14000000000000001</v>
      </c>
      <c r="N399" s="251" t="s">
        <v>44</v>
      </c>
      <c r="O399" s="251">
        <v>15.3</v>
      </c>
      <c r="P399" s="251" t="s">
        <v>5106</v>
      </c>
      <c r="Q399" s="251">
        <f t="shared" ca="1" si="12"/>
        <v>0</v>
      </c>
      <c r="R399" s="251">
        <f t="shared" ca="1" si="13"/>
        <v>0</v>
      </c>
      <c r="S399" s="96"/>
    </row>
    <row r="400" spans="1:19" s="96" customFormat="1" ht="15" customHeight="1">
      <c r="A400" s="205" t="s">
        <v>4757</v>
      </c>
      <c r="B400" s="205" t="s">
        <v>4765</v>
      </c>
      <c r="C400" s="251">
        <v>4</v>
      </c>
      <c r="D400" s="251"/>
      <c r="E400" s="251">
        <v>894</v>
      </c>
      <c r="F400" s="251">
        <v>540</v>
      </c>
      <c r="G400" s="251">
        <v>491</v>
      </c>
      <c r="H400" s="251">
        <v>446</v>
      </c>
      <c r="I400" s="251">
        <v>388</v>
      </c>
      <c r="J400" s="251">
        <v>0</v>
      </c>
      <c r="K400" s="251">
        <v>100</v>
      </c>
      <c r="L400" s="251" t="s">
        <v>4010</v>
      </c>
      <c r="M400" s="251">
        <v>0.14000000000000001</v>
      </c>
      <c r="N400" s="251" t="s">
        <v>44</v>
      </c>
      <c r="O400" s="251">
        <v>15.3</v>
      </c>
      <c r="P400" s="251" t="s">
        <v>5106</v>
      </c>
      <c r="Q400" s="251">
        <f t="shared" ca="1" si="12"/>
        <v>0</v>
      </c>
      <c r="R400" s="251">
        <f t="shared" ca="1" si="13"/>
        <v>0</v>
      </c>
    </row>
    <row r="401" spans="1:19" s="97" customFormat="1" ht="15" customHeight="1">
      <c r="A401" s="205" t="s">
        <v>4758</v>
      </c>
      <c r="B401" s="205" t="s">
        <v>4766</v>
      </c>
      <c r="C401" s="251">
        <v>4</v>
      </c>
      <c r="D401" s="251"/>
      <c r="E401" s="251">
        <v>894</v>
      </c>
      <c r="F401" s="251">
        <v>540</v>
      </c>
      <c r="G401" s="251">
        <v>491</v>
      </c>
      <c r="H401" s="251">
        <v>446</v>
      </c>
      <c r="I401" s="251">
        <v>388</v>
      </c>
      <c r="J401" s="251">
        <v>0</v>
      </c>
      <c r="K401" s="251">
        <v>100</v>
      </c>
      <c r="L401" s="251" t="s">
        <v>4010</v>
      </c>
      <c r="M401" s="251">
        <v>0.14000000000000001</v>
      </c>
      <c r="N401" s="251" t="s">
        <v>44</v>
      </c>
      <c r="O401" s="251">
        <v>15.3</v>
      </c>
      <c r="P401" s="251" t="s">
        <v>5106</v>
      </c>
      <c r="Q401" s="251">
        <f t="shared" ca="1" si="12"/>
        <v>0</v>
      </c>
      <c r="R401" s="251">
        <f t="shared" ca="1" si="13"/>
        <v>0</v>
      </c>
      <c r="S401" s="96"/>
    </row>
    <row r="402" spans="1:19" s="96" customFormat="1" ht="15" customHeight="1">
      <c r="A402" s="193" t="s">
        <v>4867</v>
      </c>
      <c r="B402" s="193" t="s">
        <v>4875</v>
      </c>
      <c r="C402" s="250">
        <v>4</v>
      </c>
      <c r="D402" s="250"/>
      <c r="E402" s="250">
        <v>894</v>
      </c>
      <c r="F402" s="250">
        <v>540</v>
      </c>
      <c r="G402" s="250">
        <v>491</v>
      </c>
      <c r="H402" s="250">
        <v>446</v>
      </c>
      <c r="I402" s="250">
        <v>388</v>
      </c>
      <c r="J402" s="250">
        <v>0</v>
      </c>
      <c r="K402" s="250">
        <v>100</v>
      </c>
      <c r="L402" s="250" t="s">
        <v>4010</v>
      </c>
      <c r="M402" s="250">
        <v>0.14000000000000001</v>
      </c>
      <c r="N402" s="250" t="s">
        <v>44</v>
      </c>
      <c r="O402" s="250">
        <v>15.3</v>
      </c>
      <c r="P402" s="250" t="s">
        <v>5106</v>
      </c>
      <c r="Q402" s="250">
        <f t="shared" ca="1" si="12"/>
        <v>0</v>
      </c>
      <c r="R402" s="250">
        <f t="shared" ca="1" si="13"/>
        <v>0</v>
      </c>
    </row>
    <row r="403" spans="1:19" s="97" customFormat="1" ht="15" customHeight="1">
      <c r="A403" s="205" t="s">
        <v>4759</v>
      </c>
      <c r="B403" s="205" t="s">
        <v>4767</v>
      </c>
      <c r="C403" s="251">
        <v>4</v>
      </c>
      <c r="D403" s="251"/>
      <c r="E403" s="251">
        <v>739</v>
      </c>
      <c r="F403" s="251">
        <v>446</v>
      </c>
      <c r="G403" s="251">
        <v>406</v>
      </c>
      <c r="H403" s="251">
        <v>369</v>
      </c>
      <c r="I403" s="251">
        <v>321</v>
      </c>
      <c r="J403" s="251">
        <v>0</v>
      </c>
      <c r="K403" s="251">
        <v>100</v>
      </c>
      <c r="L403" s="251" t="s">
        <v>4011</v>
      </c>
      <c r="M403" s="251">
        <v>7.0000000000000007E-2</v>
      </c>
      <c r="N403" s="251" t="s">
        <v>4936</v>
      </c>
      <c r="O403" s="251">
        <v>8</v>
      </c>
      <c r="P403" s="251" t="s">
        <v>5106</v>
      </c>
      <c r="Q403" s="251">
        <f t="shared" ca="1" si="12"/>
        <v>0</v>
      </c>
      <c r="R403" s="251">
        <f t="shared" ca="1" si="13"/>
        <v>0</v>
      </c>
      <c r="S403" s="96"/>
    </row>
    <row r="404" spans="1:19" s="97" customFormat="1" ht="15" customHeight="1">
      <c r="A404" s="205" t="s">
        <v>4760</v>
      </c>
      <c r="B404" s="205" t="s">
        <v>4768</v>
      </c>
      <c r="C404" s="251">
        <v>4</v>
      </c>
      <c r="D404" s="251"/>
      <c r="E404" s="251">
        <v>739</v>
      </c>
      <c r="F404" s="251">
        <v>446</v>
      </c>
      <c r="G404" s="251">
        <v>406</v>
      </c>
      <c r="H404" s="251">
        <v>369</v>
      </c>
      <c r="I404" s="251">
        <v>321</v>
      </c>
      <c r="J404" s="251">
        <v>0</v>
      </c>
      <c r="K404" s="251">
        <v>100</v>
      </c>
      <c r="L404" s="251" t="s">
        <v>4011</v>
      </c>
      <c r="M404" s="251">
        <v>7.0000000000000007E-2</v>
      </c>
      <c r="N404" s="251" t="s">
        <v>4937</v>
      </c>
      <c r="O404" s="251">
        <v>8</v>
      </c>
      <c r="P404" s="251" t="s">
        <v>5106</v>
      </c>
      <c r="Q404" s="251">
        <f t="shared" ca="1" si="12"/>
        <v>0</v>
      </c>
      <c r="R404" s="251">
        <f t="shared" ca="1" si="13"/>
        <v>0</v>
      </c>
      <c r="S404" s="96"/>
    </row>
    <row r="405" spans="1:19" ht="15" customHeight="1">
      <c r="A405" s="205" t="s">
        <v>4761</v>
      </c>
      <c r="B405" s="205" t="s">
        <v>4769</v>
      </c>
      <c r="C405" s="251">
        <v>4</v>
      </c>
      <c r="D405" s="251"/>
      <c r="E405" s="251">
        <v>739</v>
      </c>
      <c r="F405" s="251">
        <v>446</v>
      </c>
      <c r="G405" s="251">
        <v>406</v>
      </c>
      <c r="H405" s="251">
        <v>369</v>
      </c>
      <c r="I405" s="251">
        <v>321</v>
      </c>
      <c r="J405" s="251">
        <v>0</v>
      </c>
      <c r="K405" s="251">
        <v>100</v>
      </c>
      <c r="L405" s="251" t="s">
        <v>4011</v>
      </c>
      <c r="M405" s="251">
        <v>7.0000000000000007E-2</v>
      </c>
      <c r="N405" s="251" t="s">
        <v>4938</v>
      </c>
      <c r="O405" s="251">
        <v>8</v>
      </c>
      <c r="P405" s="251" t="s">
        <v>5106</v>
      </c>
      <c r="Q405" s="251">
        <f t="shared" ca="1" si="12"/>
        <v>0</v>
      </c>
      <c r="R405" s="251">
        <f t="shared" ca="1" si="13"/>
        <v>0</v>
      </c>
      <c r="S405" s="96"/>
    </row>
    <row r="406" spans="1:19" s="97" customFormat="1" ht="15" customHeight="1">
      <c r="A406" s="205" t="s">
        <v>4762</v>
      </c>
      <c r="B406" s="205" t="s">
        <v>4770</v>
      </c>
      <c r="C406" s="251">
        <v>4</v>
      </c>
      <c r="D406" s="251"/>
      <c r="E406" s="251">
        <v>739</v>
      </c>
      <c r="F406" s="251">
        <v>446</v>
      </c>
      <c r="G406" s="251">
        <v>406</v>
      </c>
      <c r="H406" s="251">
        <v>369</v>
      </c>
      <c r="I406" s="251">
        <v>321</v>
      </c>
      <c r="J406" s="251">
        <v>0</v>
      </c>
      <c r="K406" s="251">
        <v>100</v>
      </c>
      <c r="L406" s="251" t="s">
        <v>4011</v>
      </c>
      <c r="M406" s="251">
        <v>7.0000000000000007E-2</v>
      </c>
      <c r="N406" s="251" t="s">
        <v>4939</v>
      </c>
      <c r="O406" s="251">
        <v>8</v>
      </c>
      <c r="P406" s="251" t="s">
        <v>5106</v>
      </c>
      <c r="Q406" s="251">
        <f t="shared" ca="1" si="12"/>
        <v>0</v>
      </c>
      <c r="R406" s="251">
        <f t="shared" ca="1" si="13"/>
        <v>0</v>
      </c>
      <c r="S406" s="96"/>
    </row>
    <row r="407" spans="1:19" s="97" customFormat="1" ht="15" customHeight="1">
      <c r="A407" s="193" t="s">
        <v>4868</v>
      </c>
      <c r="B407" s="193" t="s">
        <v>4876</v>
      </c>
      <c r="C407" s="250">
        <v>4</v>
      </c>
      <c r="D407" s="250"/>
      <c r="E407" s="250">
        <v>739</v>
      </c>
      <c r="F407" s="250">
        <v>446</v>
      </c>
      <c r="G407" s="250">
        <v>406</v>
      </c>
      <c r="H407" s="250">
        <v>369</v>
      </c>
      <c r="I407" s="250">
        <v>321</v>
      </c>
      <c r="J407" s="250">
        <v>0</v>
      </c>
      <c r="K407" s="250">
        <v>100</v>
      </c>
      <c r="L407" s="250" t="s">
        <v>4011</v>
      </c>
      <c r="M407" s="250">
        <v>7.0000000000000007E-2</v>
      </c>
      <c r="N407" s="250" t="s">
        <v>4940</v>
      </c>
      <c r="O407" s="250">
        <v>8</v>
      </c>
      <c r="P407" s="250" t="s">
        <v>5106</v>
      </c>
      <c r="Q407" s="250">
        <f t="shared" ca="1" si="12"/>
        <v>0</v>
      </c>
      <c r="R407" s="250">
        <f t="shared" ca="1" si="13"/>
        <v>0</v>
      </c>
      <c r="S407" s="96"/>
    </row>
    <row r="408" spans="1:19" s="97" customFormat="1" ht="15" customHeight="1">
      <c r="A408" s="202" t="s">
        <v>4977</v>
      </c>
      <c r="B408" s="247"/>
      <c r="C408" s="248"/>
      <c r="D408" s="248"/>
      <c r="E408" s="248"/>
      <c r="F408" s="248"/>
      <c r="G408" s="248"/>
      <c r="H408" s="248"/>
      <c r="I408" s="248"/>
      <c r="J408" s="248"/>
      <c r="K408" s="248"/>
      <c r="L408" s="248"/>
      <c r="M408" s="248"/>
      <c r="N408" s="248"/>
      <c r="O408" s="248"/>
      <c r="P408" s="248"/>
      <c r="Q408" s="248"/>
      <c r="R408" s="248"/>
      <c r="S408" s="96"/>
    </row>
    <row r="409" spans="1:19" s="2" customFormat="1" ht="15" customHeight="1">
      <c r="A409" s="205" t="s">
        <v>4443</v>
      </c>
      <c r="B409" s="205" t="s">
        <v>5263</v>
      </c>
      <c r="C409" s="251">
        <v>1</v>
      </c>
      <c r="D409" s="251"/>
      <c r="E409" s="251">
        <v>1181</v>
      </c>
      <c r="F409" s="251">
        <v>714</v>
      </c>
      <c r="G409" s="251">
        <v>649</v>
      </c>
      <c r="H409" s="251">
        <v>590</v>
      </c>
      <c r="I409" s="251">
        <v>512</v>
      </c>
      <c r="J409" s="251">
        <v>0</v>
      </c>
      <c r="K409" s="251">
        <v>20</v>
      </c>
      <c r="L409" s="251" t="s">
        <v>41</v>
      </c>
      <c r="M409" s="251">
        <v>0.45300000000000001</v>
      </c>
      <c r="N409" s="251" t="s">
        <v>42</v>
      </c>
      <c r="O409" s="251">
        <v>10</v>
      </c>
      <c r="P409" s="251" t="s">
        <v>82</v>
      </c>
      <c r="Q409" s="251">
        <f t="shared" ca="1" si="12"/>
        <v>0</v>
      </c>
      <c r="R409" s="251">
        <f t="shared" ca="1" si="13"/>
        <v>0</v>
      </c>
      <c r="S409" s="96"/>
    </row>
    <row r="410" spans="1:19" s="97" customFormat="1" ht="15" customHeight="1">
      <c r="A410" s="205" t="s">
        <v>4444</v>
      </c>
      <c r="B410" s="205" t="s">
        <v>5264</v>
      </c>
      <c r="C410" s="251">
        <v>4</v>
      </c>
      <c r="D410" s="251"/>
      <c r="E410" s="251">
        <v>1181</v>
      </c>
      <c r="F410" s="251">
        <v>714</v>
      </c>
      <c r="G410" s="251">
        <v>649</v>
      </c>
      <c r="H410" s="251">
        <v>590</v>
      </c>
      <c r="I410" s="251">
        <v>512</v>
      </c>
      <c r="J410" s="251">
        <v>451</v>
      </c>
      <c r="K410" s="251">
        <v>20</v>
      </c>
      <c r="L410" s="251" t="s">
        <v>41</v>
      </c>
      <c r="M410" s="251">
        <v>0.45300000000000001</v>
      </c>
      <c r="N410" s="251" t="s">
        <v>42</v>
      </c>
      <c r="O410" s="251">
        <v>10</v>
      </c>
      <c r="P410" s="251" t="s">
        <v>82</v>
      </c>
      <c r="Q410" s="251">
        <f t="shared" ca="1" si="12"/>
        <v>0</v>
      </c>
      <c r="R410" s="251">
        <f t="shared" ca="1" si="13"/>
        <v>0</v>
      </c>
      <c r="S410" s="96"/>
    </row>
    <row r="411" spans="1:19" s="97" customFormat="1" ht="15" customHeight="1">
      <c r="A411" s="205" t="s">
        <v>4445</v>
      </c>
      <c r="B411" s="205" t="s">
        <v>5265</v>
      </c>
      <c r="C411" s="251">
        <v>4</v>
      </c>
      <c r="D411" s="251"/>
      <c r="E411" s="251">
        <v>1181</v>
      </c>
      <c r="F411" s="251">
        <v>714</v>
      </c>
      <c r="G411" s="251">
        <v>649</v>
      </c>
      <c r="H411" s="251">
        <v>590</v>
      </c>
      <c r="I411" s="251">
        <v>512</v>
      </c>
      <c r="J411" s="251">
        <v>451</v>
      </c>
      <c r="K411" s="251">
        <v>20</v>
      </c>
      <c r="L411" s="251" t="s">
        <v>41</v>
      </c>
      <c r="M411" s="251">
        <v>0.45300000000000001</v>
      </c>
      <c r="N411" s="251" t="s">
        <v>42</v>
      </c>
      <c r="O411" s="251">
        <v>10</v>
      </c>
      <c r="P411" s="251" t="s">
        <v>82</v>
      </c>
      <c r="Q411" s="251">
        <f t="shared" ca="1" si="12"/>
        <v>0</v>
      </c>
      <c r="R411" s="251">
        <f t="shared" ca="1" si="13"/>
        <v>0</v>
      </c>
      <c r="S411" s="96"/>
    </row>
    <row r="412" spans="1:19" s="97" customFormat="1" ht="15" customHeight="1">
      <c r="A412" s="193" t="s">
        <v>4446</v>
      </c>
      <c r="B412" s="193" t="s">
        <v>5266</v>
      </c>
      <c r="C412" s="250">
        <v>4</v>
      </c>
      <c r="D412" s="250"/>
      <c r="E412" s="250">
        <v>1181</v>
      </c>
      <c r="F412" s="250">
        <v>714</v>
      </c>
      <c r="G412" s="250">
        <v>649</v>
      </c>
      <c r="H412" s="250">
        <v>590</v>
      </c>
      <c r="I412" s="250">
        <v>512</v>
      </c>
      <c r="J412" s="250">
        <v>451</v>
      </c>
      <c r="K412" s="250">
        <v>20</v>
      </c>
      <c r="L412" s="250" t="s">
        <v>41</v>
      </c>
      <c r="M412" s="250">
        <v>0.45300000000000001</v>
      </c>
      <c r="N412" s="250" t="s">
        <v>42</v>
      </c>
      <c r="O412" s="250">
        <v>10</v>
      </c>
      <c r="P412" s="250" t="s">
        <v>82</v>
      </c>
      <c r="Q412" s="250">
        <f t="shared" ca="1" si="12"/>
        <v>0</v>
      </c>
      <c r="R412" s="250">
        <f t="shared" ca="1" si="13"/>
        <v>0</v>
      </c>
      <c r="S412" s="96"/>
    </row>
    <row r="413" spans="1:19" s="97" customFormat="1" ht="15" customHeight="1">
      <c r="A413" s="205" t="s">
        <v>4450</v>
      </c>
      <c r="B413" s="205" t="s">
        <v>5267</v>
      </c>
      <c r="C413" s="251">
        <v>4</v>
      </c>
      <c r="D413" s="251"/>
      <c r="E413" s="251">
        <v>1181</v>
      </c>
      <c r="F413" s="251">
        <v>714</v>
      </c>
      <c r="G413" s="251">
        <v>649</v>
      </c>
      <c r="H413" s="251">
        <v>590</v>
      </c>
      <c r="I413" s="251">
        <v>512</v>
      </c>
      <c r="J413" s="251">
        <v>0</v>
      </c>
      <c r="K413" s="251">
        <v>20</v>
      </c>
      <c r="L413" s="251" t="s">
        <v>41</v>
      </c>
      <c r="M413" s="251">
        <v>0.45300000000000001</v>
      </c>
      <c r="N413" s="251" t="s">
        <v>42</v>
      </c>
      <c r="O413" s="251">
        <v>10</v>
      </c>
      <c r="P413" s="251" t="s">
        <v>82</v>
      </c>
      <c r="Q413" s="251">
        <f t="shared" ca="1" si="12"/>
        <v>0</v>
      </c>
      <c r="R413" s="251">
        <f t="shared" ca="1" si="13"/>
        <v>0</v>
      </c>
      <c r="S413" s="96"/>
    </row>
    <row r="414" spans="1:19" s="97" customFormat="1" ht="15" customHeight="1">
      <c r="A414" s="205" t="s">
        <v>4451</v>
      </c>
      <c r="B414" s="205" t="s">
        <v>5268</v>
      </c>
      <c r="C414" s="251">
        <v>4</v>
      </c>
      <c r="D414" s="251"/>
      <c r="E414" s="251">
        <v>1181</v>
      </c>
      <c r="F414" s="251">
        <v>714</v>
      </c>
      <c r="G414" s="251">
        <v>649</v>
      </c>
      <c r="H414" s="251">
        <v>590</v>
      </c>
      <c r="I414" s="251">
        <v>512</v>
      </c>
      <c r="J414" s="251">
        <v>451</v>
      </c>
      <c r="K414" s="251">
        <v>20</v>
      </c>
      <c r="L414" s="251" t="s">
        <v>41</v>
      </c>
      <c r="M414" s="251">
        <v>0.45300000000000001</v>
      </c>
      <c r="N414" s="251" t="s">
        <v>42</v>
      </c>
      <c r="O414" s="251">
        <v>10</v>
      </c>
      <c r="P414" s="251" t="s">
        <v>82</v>
      </c>
      <c r="Q414" s="251">
        <f t="shared" ca="1" si="12"/>
        <v>0</v>
      </c>
      <c r="R414" s="251">
        <f t="shared" ca="1" si="13"/>
        <v>0</v>
      </c>
      <c r="S414" s="96"/>
    </row>
    <row r="415" spans="1:19" s="2" customFormat="1" ht="15" customHeight="1">
      <c r="A415" s="193" t="s">
        <v>4452</v>
      </c>
      <c r="B415" s="193" t="s">
        <v>5269</v>
      </c>
      <c r="C415" s="250">
        <v>4</v>
      </c>
      <c r="D415" s="250"/>
      <c r="E415" s="250">
        <v>1181</v>
      </c>
      <c r="F415" s="250">
        <v>714</v>
      </c>
      <c r="G415" s="250">
        <v>649</v>
      </c>
      <c r="H415" s="250">
        <v>590</v>
      </c>
      <c r="I415" s="250">
        <v>512</v>
      </c>
      <c r="J415" s="250">
        <v>451</v>
      </c>
      <c r="K415" s="250">
        <v>20</v>
      </c>
      <c r="L415" s="250" t="s">
        <v>41</v>
      </c>
      <c r="M415" s="250">
        <v>0.45300000000000001</v>
      </c>
      <c r="N415" s="250" t="s">
        <v>42</v>
      </c>
      <c r="O415" s="250">
        <v>10</v>
      </c>
      <c r="P415" s="250" t="s">
        <v>82</v>
      </c>
      <c r="Q415" s="250">
        <f t="shared" ca="1" si="12"/>
        <v>0</v>
      </c>
      <c r="R415" s="250">
        <f t="shared" ca="1" si="13"/>
        <v>0</v>
      </c>
      <c r="S415" s="96"/>
    </row>
    <row r="416" spans="1:19" s="97" customFormat="1" ht="15" customHeight="1">
      <c r="A416" s="205" t="s">
        <v>4447</v>
      </c>
      <c r="B416" s="205" t="s">
        <v>5270</v>
      </c>
      <c r="C416" s="251">
        <v>4</v>
      </c>
      <c r="D416" s="251"/>
      <c r="E416" s="251">
        <v>1222</v>
      </c>
      <c r="F416" s="251">
        <v>738</v>
      </c>
      <c r="G416" s="251">
        <v>671</v>
      </c>
      <c r="H416" s="251">
        <v>610</v>
      </c>
      <c r="I416" s="251">
        <v>531</v>
      </c>
      <c r="J416" s="251">
        <v>0</v>
      </c>
      <c r="K416" s="251">
        <v>20</v>
      </c>
      <c r="L416" s="251" t="s">
        <v>41</v>
      </c>
      <c r="M416" s="251">
        <v>0.45300000000000001</v>
      </c>
      <c r="N416" s="251" t="s">
        <v>42</v>
      </c>
      <c r="O416" s="251">
        <v>10</v>
      </c>
      <c r="P416" s="251" t="s">
        <v>82</v>
      </c>
      <c r="Q416" s="251">
        <f t="shared" ca="1" si="12"/>
        <v>0</v>
      </c>
      <c r="R416" s="251">
        <f t="shared" ca="1" si="13"/>
        <v>0</v>
      </c>
      <c r="S416" s="96"/>
    </row>
    <row r="417" spans="1:19" s="97" customFormat="1" ht="15" customHeight="1">
      <c r="A417" s="205" t="s">
        <v>4448</v>
      </c>
      <c r="B417" s="205" t="s">
        <v>5271</v>
      </c>
      <c r="C417" s="251">
        <v>4</v>
      </c>
      <c r="D417" s="251"/>
      <c r="E417" s="251">
        <v>1222</v>
      </c>
      <c r="F417" s="251">
        <v>738</v>
      </c>
      <c r="G417" s="251">
        <v>671</v>
      </c>
      <c r="H417" s="251">
        <v>610</v>
      </c>
      <c r="I417" s="251">
        <v>531</v>
      </c>
      <c r="J417" s="251">
        <v>0</v>
      </c>
      <c r="K417" s="251">
        <v>20</v>
      </c>
      <c r="L417" s="251" t="s">
        <v>41</v>
      </c>
      <c r="M417" s="251">
        <v>0.45300000000000001</v>
      </c>
      <c r="N417" s="251" t="s">
        <v>42</v>
      </c>
      <c r="O417" s="251">
        <v>10</v>
      </c>
      <c r="P417" s="251" t="s">
        <v>82</v>
      </c>
      <c r="Q417" s="251">
        <f t="shared" ca="1" si="12"/>
        <v>0</v>
      </c>
      <c r="R417" s="251">
        <f t="shared" ca="1" si="13"/>
        <v>0</v>
      </c>
      <c r="S417" s="96"/>
    </row>
    <row r="418" spans="1:19" s="97" customFormat="1" ht="15" customHeight="1">
      <c r="A418" s="193" t="s">
        <v>4449</v>
      </c>
      <c r="B418" s="193" t="s">
        <v>5272</v>
      </c>
      <c r="C418" s="250">
        <v>4</v>
      </c>
      <c r="D418" s="250"/>
      <c r="E418" s="250">
        <v>1222</v>
      </c>
      <c r="F418" s="250">
        <v>738</v>
      </c>
      <c r="G418" s="250">
        <v>671</v>
      </c>
      <c r="H418" s="250">
        <v>610</v>
      </c>
      <c r="I418" s="250">
        <v>531</v>
      </c>
      <c r="J418" s="250">
        <v>0</v>
      </c>
      <c r="K418" s="250">
        <v>20</v>
      </c>
      <c r="L418" s="250" t="s">
        <v>41</v>
      </c>
      <c r="M418" s="250">
        <v>0.45300000000000001</v>
      </c>
      <c r="N418" s="250" t="s">
        <v>42</v>
      </c>
      <c r="O418" s="250">
        <v>10</v>
      </c>
      <c r="P418" s="250" t="s">
        <v>82</v>
      </c>
      <c r="Q418" s="250">
        <f t="shared" ca="1" si="12"/>
        <v>0</v>
      </c>
      <c r="R418" s="250">
        <f t="shared" ca="1" si="13"/>
        <v>0</v>
      </c>
      <c r="S418" s="96"/>
    </row>
    <row r="419" spans="1:19" s="97" customFormat="1" ht="15" customHeight="1">
      <c r="A419" s="205" t="s">
        <v>4457</v>
      </c>
      <c r="B419" s="205" t="s">
        <v>5273</v>
      </c>
      <c r="C419" s="251">
        <v>4</v>
      </c>
      <c r="D419" s="251"/>
      <c r="E419" s="251">
        <v>1214</v>
      </c>
      <c r="F419" s="251">
        <v>733</v>
      </c>
      <c r="G419" s="251">
        <v>666</v>
      </c>
      <c r="H419" s="251">
        <v>605</v>
      </c>
      <c r="I419" s="251">
        <v>526</v>
      </c>
      <c r="J419" s="251">
        <v>451</v>
      </c>
      <c r="K419" s="251">
        <v>20</v>
      </c>
      <c r="L419" s="251" t="s">
        <v>41</v>
      </c>
      <c r="M419" s="251">
        <v>0.45300000000000001</v>
      </c>
      <c r="N419" s="251" t="s">
        <v>42</v>
      </c>
      <c r="O419" s="251">
        <v>10</v>
      </c>
      <c r="P419" s="251" t="s">
        <v>82</v>
      </c>
      <c r="Q419" s="251">
        <f t="shared" ca="1" si="12"/>
        <v>0</v>
      </c>
      <c r="R419" s="251">
        <f t="shared" ca="1" si="13"/>
        <v>0</v>
      </c>
      <c r="S419" s="96"/>
    </row>
    <row r="420" spans="1:19" s="97" customFormat="1" ht="15" customHeight="1">
      <c r="A420" s="205" t="s">
        <v>4458</v>
      </c>
      <c r="B420" s="205" t="s">
        <v>5274</v>
      </c>
      <c r="C420" s="251">
        <v>4</v>
      </c>
      <c r="D420" s="251"/>
      <c r="E420" s="251">
        <v>1214</v>
      </c>
      <c r="F420" s="251">
        <v>733</v>
      </c>
      <c r="G420" s="251">
        <v>666</v>
      </c>
      <c r="H420" s="251">
        <v>605</v>
      </c>
      <c r="I420" s="251">
        <v>526</v>
      </c>
      <c r="J420" s="251">
        <v>506</v>
      </c>
      <c r="K420" s="251">
        <v>20</v>
      </c>
      <c r="L420" s="251" t="s">
        <v>41</v>
      </c>
      <c r="M420" s="251">
        <v>0.45300000000000001</v>
      </c>
      <c r="N420" s="251" t="s">
        <v>42</v>
      </c>
      <c r="O420" s="251">
        <v>10</v>
      </c>
      <c r="P420" s="251" t="s">
        <v>82</v>
      </c>
      <c r="Q420" s="251">
        <f t="shared" ca="1" si="12"/>
        <v>0</v>
      </c>
      <c r="R420" s="251">
        <f t="shared" ca="1" si="13"/>
        <v>0</v>
      </c>
      <c r="S420" s="96"/>
    </row>
    <row r="421" spans="1:19" s="97" customFormat="1" ht="15" customHeight="1">
      <c r="A421" s="193" t="s">
        <v>4459</v>
      </c>
      <c r="B421" s="193" t="s">
        <v>5275</v>
      </c>
      <c r="C421" s="250">
        <v>4</v>
      </c>
      <c r="D421" s="250"/>
      <c r="E421" s="250">
        <v>1214</v>
      </c>
      <c r="F421" s="250">
        <v>733</v>
      </c>
      <c r="G421" s="250">
        <v>666</v>
      </c>
      <c r="H421" s="250">
        <v>605</v>
      </c>
      <c r="I421" s="250">
        <v>526</v>
      </c>
      <c r="J421" s="250">
        <v>451</v>
      </c>
      <c r="K421" s="250">
        <v>20</v>
      </c>
      <c r="L421" s="250" t="s">
        <v>41</v>
      </c>
      <c r="M421" s="250">
        <v>0.45300000000000001</v>
      </c>
      <c r="N421" s="250" t="s">
        <v>42</v>
      </c>
      <c r="O421" s="250">
        <v>10</v>
      </c>
      <c r="P421" s="250" t="s">
        <v>82</v>
      </c>
      <c r="Q421" s="250">
        <f t="shared" ca="1" si="12"/>
        <v>0</v>
      </c>
      <c r="R421" s="250">
        <f t="shared" ca="1" si="13"/>
        <v>0</v>
      </c>
      <c r="S421" s="96"/>
    </row>
    <row r="422" spans="1:19" s="97" customFormat="1" ht="15" customHeight="1">
      <c r="A422" s="205" t="s">
        <v>4460</v>
      </c>
      <c r="B422" s="205" t="s">
        <v>5276</v>
      </c>
      <c r="C422" s="251">
        <v>4</v>
      </c>
      <c r="D422" s="251"/>
      <c r="E422" s="251">
        <v>1136</v>
      </c>
      <c r="F422" s="251">
        <v>686</v>
      </c>
      <c r="G422" s="251">
        <v>624</v>
      </c>
      <c r="H422" s="251">
        <v>567</v>
      </c>
      <c r="I422" s="251">
        <v>493</v>
      </c>
      <c r="J422" s="251">
        <v>0</v>
      </c>
      <c r="K422" s="251">
        <v>20</v>
      </c>
      <c r="L422" s="251" t="s">
        <v>41</v>
      </c>
      <c r="M422" s="251">
        <v>0.45300000000000001</v>
      </c>
      <c r="N422" s="251" t="s">
        <v>42</v>
      </c>
      <c r="O422" s="251">
        <v>10</v>
      </c>
      <c r="P422" s="251" t="s">
        <v>82</v>
      </c>
      <c r="Q422" s="251">
        <f t="shared" ca="1" si="12"/>
        <v>0</v>
      </c>
      <c r="R422" s="251">
        <f t="shared" ca="1" si="13"/>
        <v>0</v>
      </c>
      <c r="S422" s="96"/>
    </row>
    <row r="423" spans="1:19" s="97" customFormat="1" ht="15" customHeight="1">
      <c r="A423" s="205" t="s">
        <v>4461</v>
      </c>
      <c r="B423" s="205" t="s">
        <v>5277</v>
      </c>
      <c r="C423" s="251">
        <v>4</v>
      </c>
      <c r="D423" s="251"/>
      <c r="E423" s="251">
        <v>1136</v>
      </c>
      <c r="F423" s="251">
        <v>686</v>
      </c>
      <c r="G423" s="251">
        <v>624</v>
      </c>
      <c r="H423" s="251">
        <v>567</v>
      </c>
      <c r="I423" s="251">
        <v>493</v>
      </c>
      <c r="J423" s="251">
        <v>0</v>
      </c>
      <c r="K423" s="251">
        <v>20</v>
      </c>
      <c r="L423" s="251" t="s">
        <v>41</v>
      </c>
      <c r="M423" s="251">
        <v>0.45300000000000001</v>
      </c>
      <c r="N423" s="251" t="s">
        <v>42</v>
      </c>
      <c r="O423" s="251">
        <v>10</v>
      </c>
      <c r="P423" s="251" t="s">
        <v>82</v>
      </c>
      <c r="Q423" s="251">
        <f t="shared" ca="1" si="12"/>
        <v>0</v>
      </c>
      <c r="R423" s="251">
        <f t="shared" ca="1" si="13"/>
        <v>0</v>
      </c>
      <c r="S423" s="96"/>
    </row>
    <row r="424" spans="1:19" ht="15" customHeight="1">
      <c r="A424" s="193" t="s">
        <v>4462</v>
      </c>
      <c r="B424" s="193" t="s">
        <v>5278</v>
      </c>
      <c r="C424" s="250">
        <v>4</v>
      </c>
      <c r="D424" s="250"/>
      <c r="E424" s="250">
        <v>1136</v>
      </c>
      <c r="F424" s="250">
        <v>686</v>
      </c>
      <c r="G424" s="250">
        <v>624</v>
      </c>
      <c r="H424" s="250">
        <v>567</v>
      </c>
      <c r="I424" s="250">
        <v>493</v>
      </c>
      <c r="J424" s="250">
        <v>493</v>
      </c>
      <c r="K424" s="250">
        <v>20</v>
      </c>
      <c r="L424" s="250" t="s">
        <v>41</v>
      </c>
      <c r="M424" s="250">
        <v>0.45300000000000001</v>
      </c>
      <c r="N424" s="250" t="s">
        <v>42</v>
      </c>
      <c r="O424" s="250">
        <v>10</v>
      </c>
      <c r="P424" s="250" t="s">
        <v>82</v>
      </c>
      <c r="Q424" s="250">
        <f t="shared" ca="1" si="12"/>
        <v>0</v>
      </c>
      <c r="R424" s="250">
        <f t="shared" ca="1" si="13"/>
        <v>0</v>
      </c>
      <c r="S424" s="96"/>
    </row>
    <row r="425" spans="1:19" ht="15" customHeight="1">
      <c r="A425" s="205" t="s">
        <v>4453</v>
      </c>
      <c r="B425" s="205" t="s">
        <v>5279</v>
      </c>
      <c r="C425" s="251">
        <v>0</v>
      </c>
      <c r="D425" s="251"/>
      <c r="E425" s="251">
        <v>1269</v>
      </c>
      <c r="F425" s="251">
        <v>767</v>
      </c>
      <c r="G425" s="251">
        <v>696</v>
      </c>
      <c r="H425" s="251">
        <v>633</v>
      </c>
      <c r="I425" s="251">
        <v>551</v>
      </c>
      <c r="J425" s="251">
        <v>0</v>
      </c>
      <c r="K425" s="251">
        <v>20</v>
      </c>
      <c r="L425" s="251" t="s">
        <v>41</v>
      </c>
      <c r="M425" s="251">
        <v>0.45300000000000001</v>
      </c>
      <c r="N425" s="251" t="s">
        <v>42</v>
      </c>
      <c r="O425" s="251">
        <v>10</v>
      </c>
      <c r="P425" s="251" t="s">
        <v>82</v>
      </c>
      <c r="Q425" s="251">
        <f t="shared" ca="1" si="12"/>
        <v>0</v>
      </c>
      <c r="R425" s="251">
        <f t="shared" ca="1" si="13"/>
        <v>0</v>
      </c>
      <c r="S425" s="96"/>
    </row>
    <row r="426" spans="1:19" s="97" customFormat="1" ht="15" customHeight="1">
      <c r="A426" s="205" t="s">
        <v>4454</v>
      </c>
      <c r="B426" s="205" t="s">
        <v>5280</v>
      </c>
      <c r="C426" s="251">
        <v>4</v>
      </c>
      <c r="D426" s="251"/>
      <c r="E426" s="251">
        <v>1269</v>
      </c>
      <c r="F426" s="251">
        <v>767</v>
      </c>
      <c r="G426" s="251">
        <v>696</v>
      </c>
      <c r="H426" s="251">
        <v>633</v>
      </c>
      <c r="I426" s="251">
        <v>551</v>
      </c>
      <c r="J426" s="251">
        <v>451</v>
      </c>
      <c r="K426" s="251">
        <v>20</v>
      </c>
      <c r="L426" s="251" t="s">
        <v>41</v>
      </c>
      <c r="M426" s="251">
        <v>0.45300000000000001</v>
      </c>
      <c r="N426" s="251" t="s">
        <v>42</v>
      </c>
      <c r="O426" s="251">
        <v>10</v>
      </c>
      <c r="P426" s="251" t="s">
        <v>82</v>
      </c>
      <c r="Q426" s="251">
        <f t="shared" ca="1" si="12"/>
        <v>0</v>
      </c>
      <c r="R426" s="251">
        <f t="shared" ca="1" si="13"/>
        <v>0</v>
      </c>
      <c r="S426" s="96"/>
    </row>
    <row r="427" spans="1:19" s="97" customFormat="1" ht="15" customHeight="1">
      <c r="A427" s="205" t="s">
        <v>4455</v>
      </c>
      <c r="B427" s="205" t="s">
        <v>5281</v>
      </c>
      <c r="C427" s="251">
        <v>4</v>
      </c>
      <c r="D427" s="251"/>
      <c r="E427" s="251">
        <v>1269</v>
      </c>
      <c r="F427" s="251">
        <v>767</v>
      </c>
      <c r="G427" s="251">
        <v>696</v>
      </c>
      <c r="H427" s="251">
        <v>633</v>
      </c>
      <c r="I427" s="251">
        <v>551</v>
      </c>
      <c r="J427" s="251">
        <v>451</v>
      </c>
      <c r="K427" s="251">
        <v>20</v>
      </c>
      <c r="L427" s="251" t="s">
        <v>41</v>
      </c>
      <c r="M427" s="251">
        <v>0.45300000000000001</v>
      </c>
      <c r="N427" s="251" t="s">
        <v>42</v>
      </c>
      <c r="O427" s="251">
        <v>10</v>
      </c>
      <c r="P427" s="251" t="s">
        <v>82</v>
      </c>
      <c r="Q427" s="251">
        <f t="shared" ca="1" si="12"/>
        <v>0</v>
      </c>
      <c r="R427" s="251">
        <f t="shared" ca="1" si="13"/>
        <v>0</v>
      </c>
      <c r="S427" s="96"/>
    </row>
    <row r="428" spans="1:19" s="97" customFormat="1" ht="15" customHeight="1">
      <c r="A428" s="193" t="s">
        <v>4456</v>
      </c>
      <c r="B428" s="193" t="s">
        <v>5282</v>
      </c>
      <c r="C428" s="250">
        <v>4</v>
      </c>
      <c r="D428" s="250"/>
      <c r="E428" s="250">
        <v>1269</v>
      </c>
      <c r="F428" s="250">
        <v>767</v>
      </c>
      <c r="G428" s="250">
        <v>696</v>
      </c>
      <c r="H428" s="250">
        <v>633</v>
      </c>
      <c r="I428" s="250">
        <v>551</v>
      </c>
      <c r="J428" s="250">
        <v>506</v>
      </c>
      <c r="K428" s="250">
        <v>20</v>
      </c>
      <c r="L428" s="250" t="s">
        <v>41</v>
      </c>
      <c r="M428" s="250">
        <v>0.45300000000000001</v>
      </c>
      <c r="N428" s="250" t="s">
        <v>42</v>
      </c>
      <c r="O428" s="250">
        <v>10</v>
      </c>
      <c r="P428" s="250" t="s">
        <v>82</v>
      </c>
      <c r="Q428" s="250">
        <f t="shared" ca="1" si="12"/>
        <v>0</v>
      </c>
      <c r="R428" s="250">
        <f t="shared" ca="1" si="13"/>
        <v>0</v>
      </c>
      <c r="S428" s="96"/>
    </row>
    <row r="429" spans="1:19" s="97" customFormat="1" ht="15" customHeight="1">
      <c r="A429" s="223" t="s">
        <v>3466</v>
      </c>
      <c r="B429" s="223" t="s">
        <v>3837</v>
      </c>
      <c r="C429" s="252">
        <v>4</v>
      </c>
      <c r="D429" s="252"/>
      <c r="E429" s="252">
        <v>1214</v>
      </c>
      <c r="F429" s="252">
        <v>733</v>
      </c>
      <c r="G429" s="252">
        <v>666</v>
      </c>
      <c r="H429" s="252">
        <v>605</v>
      </c>
      <c r="I429" s="252">
        <v>526</v>
      </c>
      <c r="J429" s="252">
        <v>0</v>
      </c>
      <c r="K429" s="252">
        <v>20</v>
      </c>
      <c r="L429" s="252" t="s">
        <v>41</v>
      </c>
      <c r="M429" s="252">
        <v>0.47</v>
      </c>
      <c r="N429" s="252" t="s">
        <v>42</v>
      </c>
      <c r="O429" s="252">
        <v>10.4</v>
      </c>
      <c r="P429" s="252" t="s">
        <v>82</v>
      </c>
      <c r="Q429" s="252">
        <f t="shared" ca="1" si="12"/>
        <v>0</v>
      </c>
      <c r="R429" s="252">
        <f t="shared" ca="1" si="13"/>
        <v>0</v>
      </c>
      <c r="S429" s="96"/>
    </row>
    <row r="430" spans="1:19" s="97" customFormat="1" ht="15" customHeight="1">
      <c r="A430" s="205" t="s">
        <v>3465</v>
      </c>
      <c r="B430" s="205" t="s">
        <v>3838</v>
      </c>
      <c r="C430" s="251">
        <v>1</v>
      </c>
      <c r="D430" s="251"/>
      <c r="E430" s="251">
        <v>1214</v>
      </c>
      <c r="F430" s="251">
        <v>733</v>
      </c>
      <c r="G430" s="251">
        <v>666</v>
      </c>
      <c r="H430" s="251">
        <v>605</v>
      </c>
      <c r="I430" s="251">
        <v>526</v>
      </c>
      <c r="J430" s="251">
        <v>0</v>
      </c>
      <c r="K430" s="251">
        <v>20</v>
      </c>
      <c r="L430" s="251" t="s">
        <v>41</v>
      </c>
      <c r="M430" s="251">
        <v>0.47</v>
      </c>
      <c r="N430" s="251" t="s">
        <v>42</v>
      </c>
      <c r="O430" s="251">
        <v>10.4</v>
      </c>
      <c r="P430" s="251" t="s">
        <v>82</v>
      </c>
      <c r="Q430" s="251">
        <f t="shared" ca="1" si="12"/>
        <v>0</v>
      </c>
      <c r="R430" s="251">
        <f t="shared" ca="1" si="13"/>
        <v>0</v>
      </c>
      <c r="S430" s="96"/>
    </row>
    <row r="431" spans="1:19" s="97" customFormat="1" ht="15" customHeight="1">
      <c r="A431" s="205" t="s">
        <v>3464</v>
      </c>
      <c r="B431" s="205" t="s">
        <v>3839</v>
      </c>
      <c r="C431" s="251">
        <v>4</v>
      </c>
      <c r="D431" s="251"/>
      <c r="E431" s="251">
        <v>1214</v>
      </c>
      <c r="F431" s="251">
        <v>733</v>
      </c>
      <c r="G431" s="251">
        <v>666</v>
      </c>
      <c r="H431" s="251">
        <v>605</v>
      </c>
      <c r="I431" s="251">
        <v>526</v>
      </c>
      <c r="J431" s="251">
        <v>0</v>
      </c>
      <c r="K431" s="251">
        <v>20</v>
      </c>
      <c r="L431" s="251" t="s">
        <v>41</v>
      </c>
      <c r="M431" s="251">
        <v>0.47</v>
      </c>
      <c r="N431" s="251" t="s">
        <v>42</v>
      </c>
      <c r="O431" s="251">
        <v>10.4</v>
      </c>
      <c r="P431" s="251" t="s">
        <v>82</v>
      </c>
      <c r="Q431" s="251">
        <f t="shared" ca="1" si="12"/>
        <v>0</v>
      </c>
      <c r="R431" s="251">
        <f t="shared" ca="1" si="13"/>
        <v>0</v>
      </c>
      <c r="S431" s="96"/>
    </row>
    <row r="432" spans="1:19" s="97" customFormat="1" ht="15" customHeight="1">
      <c r="A432" s="205" t="s">
        <v>3463</v>
      </c>
      <c r="B432" s="205" t="s">
        <v>3840</v>
      </c>
      <c r="C432" s="251">
        <v>4</v>
      </c>
      <c r="D432" s="251"/>
      <c r="E432" s="251">
        <v>1214</v>
      </c>
      <c r="F432" s="251">
        <v>733</v>
      </c>
      <c r="G432" s="251">
        <v>666</v>
      </c>
      <c r="H432" s="251">
        <v>605</v>
      </c>
      <c r="I432" s="251">
        <v>526</v>
      </c>
      <c r="J432" s="251">
        <v>0</v>
      </c>
      <c r="K432" s="251">
        <v>20</v>
      </c>
      <c r="L432" s="251" t="s">
        <v>41</v>
      </c>
      <c r="M432" s="251">
        <v>0.47</v>
      </c>
      <c r="N432" s="251" t="s">
        <v>42</v>
      </c>
      <c r="O432" s="251">
        <v>10.4</v>
      </c>
      <c r="P432" s="251" t="s">
        <v>82</v>
      </c>
      <c r="Q432" s="251">
        <f t="shared" ca="1" si="12"/>
        <v>0</v>
      </c>
      <c r="R432" s="251">
        <f t="shared" ca="1" si="13"/>
        <v>0</v>
      </c>
      <c r="S432" s="96"/>
    </row>
    <row r="433" spans="1:19" s="97" customFormat="1" ht="15" customHeight="1">
      <c r="A433" s="193" t="s">
        <v>4861</v>
      </c>
      <c r="B433" s="193" t="s">
        <v>4869</v>
      </c>
      <c r="C433" s="250">
        <v>4</v>
      </c>
      <c r="D433" s="250"/>
      <c r="E433" s="250">
        <v>1214</v>
      </c>
      <c r="F433" s="250">
        <v>733</v>
      </c>
      <c r="G433" s="250">
        <v>666</v>
      </c>
      <c r="H433" s="250">
        <v>605</v>
      </c>
      <c r="I433" s="250">
        <v>526</v>
      </c>
      <c r="J433" s="250">
        <v>0</v>
      </c>
      <c r="K433" s="250">
        <v>20</v>
      </c>
      <c r="L433" s="250" t="s">
        <v>41</v>
      </c>
      <c r="M433" s="250">
        <v>0.47</v>
      </c>
      <c r="N433" s="250" t="s">
        <v>42</v>
      </c>
      <c r="O433" s="250">
        <v>10.4</v>
      </c>
      <c r="P433" s="250" t="s">
        <v>82</v>
      </c>
      <c r="Q433" s="250">
        <f t="shared" ca="1" si="12"/>
        <v>0</v>
      </c>
      <c r="R433" s="250">
        <f t="shared" ca="1" si="13"/>
        <v>0</v>
      </c>
      <c r="S433" s="96"/>
    </row>
    <row r="434" spans="1:19" s="97" customFormat="1" ht="15" customHeight="1">
      <c r="A434" s="223" t="s">
        <v>3462</v>
      </c>
      <c r="B434" s="223" t="s">
        <v>3841</v>
      </c>
      <c r="C434" s="252">
        <v>4</v>
      </c>
      <c r="D434" s="252"/>
      <c r="E434" s="252">
        <v>1136</v>
      </c>
      <c r="F434" s="252">
        <v>686</v>
      </c>
      <c r="G434" s="252">
        <v>624</v>
      </c>
      <c r="H434" s="252">
        <v>567</v>
      </c>
      <c r="I434" s="252">
        <v>493</v>
      </c>
      <c r="J434" s="252">
        <v>0</v>
      </c>
      <c r="K434" s="252">
        <v>20</v>
      </c>
      <c r="L434" s="252" t="s">
        <v>41</v>
      </c>
      <c r="M434" s="252">
        <v>0.45300000000000001</v>
      </c>
      <c r="N434" s="252" t="s">
        <v>42</v>
      </c>
      <c r="O434" s="252">
        <v>10</v>
      </c>
      <c r="P434" s="252" t="s">
        <v>82</v>
      </c>
      <c r="Q434" s="252">
        <f t="shared" ca="1" si="12"/>
        <v>0</v>
      </c>
      <c r="R434" s="252">
        <f t="shared" ca="1" si="13"/>
        <v>0</v>
      </c>
      <c r="S434" s="96"/>
    </row>
    <row r="435" spans="1:19" s="97" customFormat="1" ht="15" customHeight="1">
      <c r="A435" s="205" t="s">
        <v>3461</v>
      </c>
      <c r="B435" s="205" t="s">
        <v>3842</v>
      </c>
      <c r="C435" s="251">
        <v>4</v>
      </c>
      <c r="D435" s="251"/>
      <c r="E435" s="251">
        <v>1136</v>
      </c>
      <c r="F435" s="251">
        <v>686</v>
      </c>
      <c r="G435" s="251">
        <v>624</v>
      </c>
      <c r="H435" s="251">
        <v>567</v>
      </c>
      <c r="I435" s="251">
        <v>493</v>
      </c>
      <c r="J435" s="251">
        <v>0</v>
      </c>
      <c r="K435" s="251">
        <v>20</v>
      </c>
      <c r="L435" s="251" t="s">
        <v>41</v>
      </c>
      <c r="M435" s="251">
        <v>0.45300000000000001</v>
      </c>
      <c r="N435" s="251" t="s">
        <v>42</v>
      </c>
      <c r="O435" s="251">
        <v>10</v>
      </c>
      <c r="P435" s="251" t="s">
        <v>82</v>
      </c>
      <c r="Q435" s="251">
        <f t="shared" ca="1" si="12"/>
        <v>0</v>
      </c>
      <c r="R435" s="251">
        <f t="shared" ca="1" si="13"/>
        <v>0</v>
      </c>
      <c r="S435" s="96"/>
    </row>
    <row r="436" spans="1:19" s="97" customFormat="1" ht="15" customHeight="1">
      <c r="A436" s="205" t="s">
        <v>3460</v>
      </c>
      <c r="B436" s="205" t="s">
        <v>3843</v>
      </c>
      <c r="C436" s="251">
        <v>1</v>
      </c>
      <c r="D436" s="251"/>
      <c r="E436" s="251">
        <v>1136</v>
      </c>
      <c r="F436" s="251">
        <v>686</v>
      </c>
      <c r="G436" s="251">
        <v>624</v>
      </c>
      <c r="H436" s="251">
        <v>567</v>
      </c>
      <c r="I436" s="251">
        <v>493</v>
      </c>
      <c r="J436" s="251">
        <v>0</v>
      </c>
      <c r="K436" s="251">
        <v>20</v>
      </c>
      <c r="L436" s="251" t="s">
        <v>41</v>
      </c>
      <c r="M436" s="251">
        <v>0.45300000000000001</v>
      </c>
      <c r="N436" s="251" t="s">
        <v>42</v>
      </c>
      <c r="O436" s="251">
        <v>10</v>
      </c>
      <c r="P436" s="251" t="s">
        <v>82</v>
      </c>
      <c r="Q436" s="251">
        <f t="shared" ca="1" si="12"/>
        <v>0</v>
      </c>
      <c r="R436" s="251">
        <f t="shared" ca="1" si="13"/>
        <v>0</v>
      </c>
      <c r="S436" s="96"/>
    </row>
    <row r="437" spans="1:19" s="2" customFormat="1" ht="15" customHeight="1">
      <c r="A437" s="205" t="s">
        <v>3459</v>
      </c>
      <c r="B437" s="205" t="s">
        <v>3844</v>
      </c>
      <c r="C437" s="251">
        <v>1</v>
      </c>
      <c r="D437" s="251"/>
      <c r="E437" s="251">
        <v>1136</v>
      </c>
      <c r="F437" s="251">
        <v>686</v>
      </c>
      <c r="G437" s="251">
        <v>624</v>
      </c>
      <c r="H437" s="251">
        <v>567</v>
      </c>
      <c r="I437" s="251">
        <v>493</v>
      </c>
      <c r="J437" s="251">
        <v>0</v>
      </c>
      <c r="K437" s="251">
        <v>20</v>
      </c>
      <c r="L437" s="251" t="s">
        <v>41</v>
      </c>
      <c r="M437" s="251">
        <v>0.45300000000000001</v>
      </c>
      <c r="N437" s="251" t="s">
        <v>42</v>
      </c>
      <c r="O437" s="251">
        <v>10</v>
      </c>
      <c r="P437" s="251" t="s">
        <v>82</v>
      </c>
      <c r="Q437" s="251">
        <f t="shared" ca="1" si="12"/>
        <v>0</v>
      </c>
      <c r="R437" s="251">
        <f t="shared" ca="1" si="13"/>
        <v>0</v>
      </c>
      <c r="S437" s="96"/>
    </row>
    <row r="438" spans="1:19" s="2" customFormat="1" ht="15" customHeight="1">
      <c r="A438" s="205" t="s">
        <v>3458</v>
      </c>
      <c r="B438" s="205" t="s">
        <v>3845</v>
      </c>
      <c r="C438" s="251">
        <v>4</v>
      </c>
      <c r="D438" s="251"/>
      <c r="E438" s="251">
        <v>1136</v>
      </c>
      <c r="F438" s="251">
        <v>686</v>
      </c>
      <c r="G438" s="251">
        <v>624</v>
      </c>
      <c r="H438" s="251">
        <v>567</v>
      </c>
      <c r="I438" s="251">
        <v>493</v>
      </c>
      <c r="J438" s="251">
        <v>0</v>
      </c>
      <c r="K438" s="251">
        <v>20</v>
      </c>
      <c r="L438" s="251" t="s">
        <v>41</v>
      </c>
      <c r="M438" s="251">
        <v>0.45300000000000001</v>
      </c>
      <c r="N438" s="251" t="s">
        <v>42</v>
      </c>
      <c r="O438" s="251">
        <v>10</v>
      </c>
      <c r="P438" s="251" t="s">
        <v>82</v>
      </c>
      <c r="Q438" s="251">
        <f t="shared" ca="1" si="12"/>
        <v>0</v>
      </c>
      <c r="R438" s="251">
        <f t="shared" ca="1" si="13"/>
        <v>0</v>
      </c>
      <c r="S438" s="96"/>
    </row>
    <row r="439" spans="1:19" ht="15" customHeight="1">
      <c r="A439" s="193" t="s">
        <v>4862</v>
      </c>
      <c r="B439" s="193" t="s">
        <v>4870</v>
      </c>
      <c r="C439" s="250">
        <v>4</v>
      </c>
      <c r="D439" s="250"/>
      <c r="E439" s="250">
        <v>1136</v>
      </c>
      <c r="F439" s="250">
        <v>686</v>
      </c>
      <c r="G439" s="250">
        <v>624</v>
      </c>
      <c r="H439" s="250">
        <v>567</v>
      </c>
      <c r="I439" s="250">
        <v>493</v>
      </c>
      <c r="J439" s="250">
        <v>0</v>
      </c>
      <c r="K439" s="250">
        <v>20</v>
      </c>
      <c r="L439" s="250" t="s">
        <v>41</v>
      </c>
      <c r="M439" s="250">
        <v>0.45300000000000001</v>
      </c>
      <c r="N439" s="250" t="s">
        <v>42</v>
      </c>
      <c r="O439" s="250">
        <v>10</v>
      </c>
      <c r="P439" s="250" t="s">
        <v>82</v>
      </c>
      <c r="Q439" s="250">
        <f t="shared" ca="1" si="12"/>
        <v>0</v>
      </c>
      <c r="R439" s="250">
        <f t="shared" ca="1" si="13"/>
        <v>0</v>
      </c>
      <c r="S439" s="96"/>
    </row>
    <row r="440" spans="1:19" ht="15" customHeight="1">
      <c r="A440" s="223" t="s">
        <v>3455</v>
      </c>
      <c r="B440" s="223" t="s">
        <v>3846</v>
      </c>
      <c r="C440" s="252">
        <v>4</v>
      </c>
      <c r="D440" s="252"/>
      <c r="E440" s="252">
        <v>1152</v>
      </c>
      <c r="F440" s="252">
        <v>695</v>
      </c>
      <c r="G440" s="252">
        <v>632</v>
      </c>
      <c r="H440" s="252">
        <v>574</v>
      </c>
      <c r="I440" s="252">
        <v>499</v>
      </c>
      <c r="J440" s="252">
        <v>0</v>
      </c>
      <c r="K440" s="252">
        <v>20</v>
      </c>
      <c r="L440" s="252" t="s">
        <v>41</v>
      </c>
      <c r="M440" s="252">
        <v>0.45300000000000001</v>
      </c>
      <c r="N440" s="252" t="s">
        <v>42</v>
      </c>
      <c r="O440" s="252">
        <v>10</v>
      </c>
      <c r="P440" s="252" t="s">
        <v>82</v>
      </c>
      <c r="Q440" s="252">
        <f t="shared" ca="1" si="12"/>
        <v>0</v>
      </c>
      <c r="R440" s="252">
        <f t="shared" ca="1" si="13"/>
        <v>0</v>
      </c>
      <c r="S440" s="96"/>
    </row>
    <row r="441" spans="1:19" ht="15" customHeight="1">
      <c r="A441" s="205" t="s">
        <v>3454</v>
      </c>
      <c r="B441" s="205" t="s">
        <v>3847</v>
      </c>
      <c r="C441" s="251">
        <v>2</v>
      </c>
      <c r="D441" s="251"/>
      <c r="E441" s="251">
        <v>1152</v>
      </c>
      <c r="F441" s="251">
        <v>695</v>
      </c>
      <c r="G441" s="251">
        <v>632</v>
      </c>
      <c r="H441" s="251">
        <v>574</v>
      </c>
      <c r="I441" s="251">
        <v>499</v>
      </c>
      <c r="J441" s="251">
        <v>0</v>
      </c>
      <c r="K441" s="251">
        <v>20</v>
      </c>
      <c r="L441" s="251" t="s">
        <v>41</v>
      </c>
      <c r="M441" s="251">
        <v>0.45300000000000001</v>
      </c>
      <c r="N441" s="251" t="s">
        <v>42</v>
      </c>
      <c r="O441" s="251">
        <v>10</v>
      </c>
      <c r="P441" s="251" t="s">
        <v>82</v>
      </c>
      <c r="Q441" s="251">
        <f t="shared" ca="1" si="12"/>
        <v>0</v>
      </c>
      <c r="R441" s="251">
        <f t="shared" ca="1" si="13"/>
        <v>0</v>
      </c>
      <c r="S441" s="96"/>
    </row>
    <row r="442" spans="1:19" ht="15" customHeight="1">
      <c r="A442" s="205" t="s">
        <v>3453</v>
      </c>
      <c r="B442" s="205" t="s">
        <v>3848</v>
      </c>
      <c r="C442" s="251">
        <v>2</v>
      </c>
      <c r="D442" s="251"/>
      <c r="E442" s="251">
        <v>1152</v>
      </c>
      <c r="F442" s="251">
        <v>695</v>
      </c>
      <c r="G442" s="251">
        <v>632</v>
      </c>
      <c r="H442" s="251">
        <v>574</v>
      </c>
      <c r="I442" s="251">
        <v>499</v>
      </c>
      <c r="J442" s="251">
        <v>0</v>
      </c>
      <c r="K442" s="251">
        <v>20</v>
      </c>
      <c r="L442" s="251" t="s">
        <v>41</v>
      </c>
      <c r="M442" s="251">
        <v>0.45300000000000001</v>
      </c>
      <c r="N442" s="251" t="s">
        <v>42</v>
      </c>
      <c r="O442" s="251">
        <v>10</v>
      </c>
      <c r="P442" s="251" t="s">
        <v>82</v>
      </c>
      <c r="Q442" s="251">
        <f t="shared" ca="1" si="12"/>
        <v>0</v>
      </c>
      <c r="R442" s="251">
        <f t="shared" ca="1" si="13"/>
        <v>0</v>
      </c>
      <c r="S442" s="96"/>
    </row>
    <row r="443" spans="1:19" ht="15" customHeight="1">
      <c r="A443" s="205" t="s">
        <v>3452</v>
      </c>
      <c r="B443" s="205" t="s">
        <v>3849</v>
      </c>
      <c r="C443" s="251">
        <v>4</v>
      </c>
      <c r="D443" s="251"/>
      <c r="E443" s="251">
        <v>1152</v>
      </c>
      <c r="F443" s="251">
        <v>695</v>
      </c>
      <c r="G443" s="251">
        <v>632</v>
      </c>
      <c r="H443" s="251">
        <v>574</v>
      </c>
      <c r="I443" s="251">
        <v>499</v>
      </c>
      <c r="J443" s="251">
        <v>0</v>
      </c>
      <c r="K443" s="251">
        <v>20</v>
      </c>
      <c r="L443" s="251" t="s">
        <v>41</v>
      </c>
      <c r="M443" s="251">
        <v>0.45300000000000001</v>
      </c>
      <c r="N443" s="251" t="s">
        <v>42</v>
      </c>
      <c r="O443" s="251">
        <v>10</v>
      </c>
      <c r="P443" s="251" t="s">
        <v>82</v>
      </c>
      <c r="Q443" s="251">
        <f t="shared" ca="1" si="12"/>
        <v>0</v>
      </c>
      <c r="R443" s="251">
        <f t="shared" ca="1" si="13"/>
        <v>0</v>
      </c>
      <c r="S443" s="96"/>
    </row>
    <row r="444" spans="1:19" ht="15" customHeight="1">
      <c r="A444" s="205" t="s">
        <v>4773</v>
      </c>
      <c r="B444" s="205" t="s">
        <v>4800</v>
      </c>
      <c r="C444" s="251">
        <v>0</v>
      </c>
      <c r="D444" s="251"/>
      <c r="E444" s="251">
        <v>1155</v>
      </c>
      <c r="F444" s="251">
        <v>697</v>
      </c>
      <c r="G444" s="251">
        <v>634</v>
      </c>
      <c r="H444" s="251">
        <v>576</v>
      </c>
      <c r="I444" s="251">
        <v>501</v>
      </c>
      <c r="J444" s="251">
        <v>0</v>
      </c>
      <c r="K444" s="251" t="s">
        <v>4836</v>
      </c>
      <c r="L444" s="251" t="s">
        <v>4835</v>
      </c>
      <c r="M444" s="251">
        <v>0.45300000000000001</v>
      </c>
      <c r="N444" s="251" t="s">
        <v>42</v>
      </c>
      <c r="O444" s="251">
        <v>10</v>
      </c>
      <c r="P444" s="251" t="s">
        <v>82</v>
      </c>
      <c r="Q444" s="251">
        <f t="shared" ca="1" si="12"/>
        <v>0</v>
      </c>
      <c r="R444" s="251">
        <f t="shared" ca="1" si="13"/>
        <v>0</v>
      </c>
      <c r="S444" s="96"/>
    </row>
    <row r="445" spans="1:19" ht="15" customHeight="1">
      <c r="A445" s="205" t="s">
        <v>3451</v>
      </c>
      <c r="B445" s="205" t="s">
        <v>3850</v>
      </c>
      <c r="C445" s="251">
        <v>1</v>
      </c>
      <c r="D445" s="251"/>
      <c r="E445" s="251">
        <v>1152</v>
      </c>
      <c r="F445" s="251">
        <v>695</v>
      </c>
      <c r="G445" s="251">
        <v>632</v>
      </c>
      <c r="H445" s="251">
        <v>574</v>
      </c>
      <c r="I445" s="251">
        <v>499</v>
      </c>
      <c r="J445" s="251">
        <v>0</v>
      </c>
      <c r="K445" s="251">
        <v>20</v>
      </c>
      <c r="L445" s="251" t="s">
        <v>41</v>
      </c>
      <c r="M445" s="251">
        <v>0.45300000000000001</v>
      </c>
      <c r="N445" s="251" t="s">
        <v>42</v>
      </c>
      <c r="O445" s="251">
        <v>10</v>
      </c>
      <c r="P445" s="251" t="s">
        <v>82</v>
      </c>
      <c r="Q445" s="251">
        <f t="shared" ca="1" si="12"/>
        <v>0</v>
      </c>
      <c r="R445" s="251">
        <f t="shared" ca="1" si="13"/>
        <v>0</v>
      </c>
      <c r="S445" s="96"/>
    </row>
    <row r="446" spans="1:19" ht="15" customHeight="1">
      <c r="A446" s="193" t="s">
        <v>4863</v>
      </c>
      <c r="B446" s="193" t="s">
        <v>4871</v>
      </c>
      <c r="C446" s="250">
        <v>4</v>
      </c>
      <c r="D446" s="250"/>
      <c r="E446" s="250">
        <v>1152</v>
      </c>
      <c r="F446" s="250">
        <v>695</v>
      </c>
      <c r="G446" s="250">
        <v>632</v>
      </c>
      <c r="H446" s="250">
        <v>574</v>
      </c>
      <c r="I446" s="250">
        <v>499</v>
      </c>
      <c r="J446" s="250">
        <v>0</v>
      </c>
      <c r="K446" s="250">
        <v>20</v>
      </c>
      <c r="L446" s="250" t="s">
        <v>41</v>
      </c>
      <c r="M446" s="250">
        <v>0.45300000000000001</v>
      </c>
      <c r="N446" s="250" t="s">
        <v>42</v>
      </c>
      <c r="O446" s="250">
        <v>10</v>
      </c>
      <c r="P446" s="250" t="s">
        <v>82</v>
      </c>
      <c r="Q446" s="250">
        <f t="shared" ca="1" si="12"/>
        <v>0</v>
      </c>
      <c r="R446" s="250">
        <f t="shared" ca="1" si="13"/>
        <v>0</v>
      </c>
      <c r="S446" s="96"/>
    </row>
    <row r="447" spans="1:19" ht="15" customHeight="1">
      <c r="A447" s="223" t="s">
        <v>3450</v>
      </c>
      <c r="B447" s="223" t="s">
        <v>3851</v>
      </c>
      <c r="C447" s="252">
        <v>4</v>
      </c>
      <c r="D447" s="252"/>
      <c r="E447" s="252">
        <v>1160</v>
      </c>
      <c r="F447" s="252">
        <v>700</v>
      </c>
      <c r="G447" s="252">
        <v>636</v>
      </c>
      <c r="H447" s="252">
        <v>578</v>
      </c>
      <c r="I447" s="252">
        <v>503</v>
      </c>
      <c r="J447" s="252">
        <v>0</v>
      </c>
      <c r="K447" s="252">
        <v>20</v>
      </c>
      <c r="L447" s="252" t="s">
        <v>41</v>
      </c>
      <c r="M447" s="252">
        <v>0.45300000000000001</v>
      </c>
      <c r="N447" s="252" t="s">
        <v>42</v>
      </c>
      <c r="O447" s="252">
        <v>10</v>
      </c>
      <c r="P447" s="252" t="s">
        <v>82</v>
      </c>
      <c r="Q447" s="252">
        <f t="shared" ca="1" si="12"/>
        <v>0</v>
      </c>
      <c r="R447" s="252">
        <f t="shared" ca="1" si="13"/>
        <v>0</v>
      </c>
      <c r="S447" s="96"/>
    </row>
    <row r="448" spans="1:19" ht="15" customHeight="1">
      <c r="A448" s="205" t="s">
        <v>3449</v>
      </c>
      <c r="B448" s="205" t="s">
        <v>3852</v>
      </c>
      <c r="C448" s="251">
        <v>4</v>
      </c>
      <c r="D448" s="251"/>
      <c r="E448" s="251">
        <v>1160</v>
      </c>
      <c r="F448" s="251">
        <v>700</v>
      </c>
      <c r="G448" s="251">
        <v>636</v>
      </c>
      <c r="H448" s="251">
        <v>578</v>
      </c>
      <c r="I448" s="251">
        <v>503</v>
      </c>
      <c r="J448" s="251">
        <v>0</v>
      </c>
      <c r="K448" s="251">
        <v>20</v>
      </c>
      <c r="L448" s="251" t="s">
        <v>41</v>
      </c>
      <c r="M448" s="251">
        <v>0.45300000000000001</v>
      </c>
      <c r="N448" s="251" t="s">
        <v>42</v>
      </c>
      <c r="O448" s="251">
        <v>10</v>
      </c>
      <c r="P448" s="251" t="s">
        <v>82</v>
      </c>
      <c r="Q448" s="251">
        <f t="shared" ca="1" si="12"/>
        <v>0</v>
      </c>
      <c r="R448" s="251">
        <f t="shared" ca="1" si="13"/>
        <v>0</v>
      </c>
      <c r="S448" s="96"/>
    </row>
    <row r="449" spans="1:19" ht="15" customHeight="1">
      <c r="A449" s="205" t="s">
        <v>3448</v>
      </c>
      <c r="B449" s="205" t="s">
        <v>3853</v>
      </c>
      <c r="C449" s="251">
        <v>0</v>
      </c>
      <c r="D449" s="251"/>
      <c r="E449" s="251">
        <v>1160</v>
      </c>
      <c r="F449" s="251">
        <v>700</v>
      </c>
      <c r="G449" s="251">
        <v>636</v>
      </c>
      <c r="H449" s="251">
        <v>578</v>
      </c>
      <c r="I449" s="251">
        <v>503</v>
      </c>
      <c r="J449" s="251">
        <v>0</v>
      </c>
      <c r="K449" s="251">
        <v>20</v>
      </c>
      <c r="L449" s="251" t="s">
        <v>41</v>
      </c>
      <c r="M449" s="251">
        <v>0.45300000000000001</v>
      </c>
      <c r="N449" s="251" t="s">
        <v>42</v>
      </c>
      <c r="O449" s="251">
        <v>10</v>
      </c>
      <c r="P449" s="251" t="s">
        <v>82</v>
      </c>
      <c r="Q449" s="251">
        <f t="shared" ca="1" si="12"/>
        <v>0</v>
      </c>
      <c r="R449" s="251">
        <f t="shared" ca="1" si="13"/>
        <v>0</v>
      </c>
      <c r="S449" s="96"/>
    </row>
    <row r="450" spans="1:19" ht="15" customHeight="1">
      <c r="A450" s="205" t="s">
        <v>3447</v>
      </c>
      <c r="B450" s="205" t="s">
        <v>3854</v>
      </c>
      <c r="C450" s="251">
        <v>4</v>
      </c>
      <c r="D450" s="251"/>
      <c r="E450" s="251">
        <v>1160</v>
      </c>
      <c r="F450" s="251">
        <v>700</v>
      </c>
      <c r="G450" s="251">
        <v>636</v>
      </c>
      <c r="H450" s="251">
        <v>578</v>
      </c>
      <c r="I450" s="251">
        <v>503</v>
      </c>
      <c r="J450" s="251">
        <v>394</v>
      </c>
      <c r="K450" s="251">
        <v>20</v>
      </c>
      <c r="L450" s="251" t="s">
        <v>41</v>
      </c>
      <c r="M450" s="251">
        <v>0.45300000000000001</v>
      </c>
      <c r="N450" s="251" t="s">
        <v>42</v>
      </c>
      <c r="O450" s="251">
        <v>10</v>
      </c>
      <c r="P450" s="251" t="s">
        <v>82</v>
      </c>
      <c r="Q450" s="251">
        <f t="shared" ca="1" si="12"/>
        <v>0</v>
      </c>
      <c r="R450" s="251">
        <f t="shared" ca="1" si="13"/>
        <v>0</v>
      </c>
      <c r="S450" s="96"/>
    </row>
    <row r="451" spans="1:19" ht="15" customHeight="1">
      <c r="A451" s="193" t="s">
        <v>4864</v>
      </c>
      <c r="B451" s="193" t="s">
        <v>4872</v>
      </c>
      <c r="C451" s="250">
        <v>4</v>
      </c>
      <c r="D451" s="250"/>
      <c r="E451" s="250">
        <v>1160</v>
      </c>
      <c r="F451" s="250">
        <v>700</v>
      </c>
      <c r="G451" s="250">
        <v>636</v>
      </c>
      <c r="H451" s="250">
        <v>578</v>
      </c>
      <c r="I451" s="250">
        <v>503</v>
      </c>
      <c r="J451" s="250">
        <v>0</v>
      </c>
      <c r="K451" s="250">
        <v>20</v>
      </c>
      <c r="L451" s="250" t="s">
        <v>41</v>
      </c>
      <c r="M451" s="250">
        <v>0.45300000000000001</v>
      </c>
      <c r="N451" s="250" t="s">
        <v>42</v>
      </c>
      <c r="O451" s="250">
        <v>10</v>
      </c>
      <c r="P451" s="250" t="s">
        <v>82</v>
      </c>
      <c r="Q451" s="250">
        <f t="shared" ca="1" si="12"/>
        <v>0</v>
      </c>
      <c r="R451" s="250">
        <f t="shared" ca="1" si="13"/>
        <v>0</v>
      </c>
      <c r="S451" s="96"/>
    </row>
    <row r="452" spans="1:19" ht="15" customHeight="1">
      <c r="A452" s="223" t="s">
        <v>4117</v>
      </c>
      <c r="B452" s="223" t="s">
        <v>4182</v>
      </c>
      <c r="C452" s="252">
        <v>4</v>
      </c>
      <c r="D452" s="252"/>
      <c r="E452" s="252">
        <v>1124</v>
      </c>
      <c r="F452" s="252">
        <v>678</v>
      </c>
      <c r="G452" s="252">
        <v>616</v>
      </c>
      <c r="H452" s="252">
        <v>560</v>
      </c>
      <c r="I452" s="252">
        <v>487</v>
      </c>
      <c r="J452" s="252">
        <v>0</v>
      </c>
      <c r="K452" s="252">
        <v>20</v>
      </c>
      <c r="L452" s="252" t="s">
        <v>41</v>
      </c>
      <c r="M452" s="252">
        <v>0.45300000000000001</v>
      </c>
      <c r="N452" s="252" t="s">
        <v>42</v>
      </c>
      <c r="O452" s="252">
        <v>10</v>
      </c>
      <c r="P452" s="252" t="s">
        <v>82</v>
      </c>
      <c r="Q452" s="252">
        <f t="shared" ca="1" si="12"/>
        <v>0</v>
      </c>
      <c r="R452" s="252">
        <f t="shared" ca="1" si="13"/>
        <v>0</v>
      </c>
      <c r="S452" s="96"/>
    </row>
    <row r="453" spans="1:19" s="97" customFormat="1" ht="15" customHeight="1">
      <c r="A453" s="205" t="s">
        <v>4118</v>
      </c>
      <c r="B453" s="205" t="s">
        <v>4183</v>
      </c>
      <c r="C453" s="251">
        <v>3</v>
      </c>
      <c r="D453" s="251"/>
      <c r="E453" s="251">
        <v>1124</v>
      </c>
      <c r="F453" s="251">
        <v>678</v>
      </c>
      <c r="G453" s="251">
        <v>616</v>
      </c>
      <c r="H453" s="251">
        <v>560</v>
      </c>
      <c r="I453" s="251">
        <v>487</v>
      </c>
      <c r="J453" s="251">
        <v>0</v>
      </c>
      <c r="K453" s="251">
        <v>20</v>
      </c>
      <c r="L453" s="251" t="s">
        <v>41</v>
      </c>
      <c r="M453" s="251">
        <v>0.45300000000000001</v>
      </c>
      <c r="N453" s="251" t="s">
        <v>42</v>
      </c>
      <c r="O453" s="251">
        <v>10</v>
      </c>
      <c r="P453" s="251" t="s">
        <v>82</v>
      </c>
      <c r="Q453" s="251">
        <f t="shared" ref="Q453:Q517" ca="1" si="14">VLOOKUP(A453,INDIRECT("'"&amp;P453&amp;"'!A:l",TRUE),12,0)</f>
        <v>0</v>
      </c>
      <c r="R453" s="251">
        <f t="shared" ref="R453:R517" ca="1" si="15">IFERROR(IF(J453&lt;&gt;$J$5,J453*Q453,IF($I$5=$F$6,F453*Q453,IF($I$5=$G$6,G453*Q453,IF($I$5=$H$6,H453*Q453,IF($I$5=$I$6,I453*Q453,""))))),"")</f>
        <v>0</v>
      </c>
      <c r="S453" s="96"/>
    </row>
    <row r="454" spans="1:19" ht="15" customHeight="1">
      <c r="A454" s="205" t="s">
        <v>4119</v>
      </c>
      <c r="B454" s="205" t="s">
        <v>4184</v>
      </c>
      <c r="C454" s="251">
        <v>4</v>
      </c>
      <c r="D454" s="251"/>
      <c r="E454" s="251">
        <v>1124</v>
      </c>
      <c r="F454" s="251">
        <v>678</v>
      </c>
      <c r="G454" s="251">
        <v>616</v>
      </c>
      <c r="H454" s="251">
        <v>560</v>
      </c>
      <c r="I454" s="251">
        <v>487</v>
      </c>
      <c r="J454" s="251">
        <v>0</v>
      </c>
      <c r="K454" s="251">
        <v>20</v>
      </c>
      <c r="L454" s="251" t="s">
        <v>41</v>
      </c>
      <c r="M454" s="251">
        <v>0.45300000000000001</v>
      </c>
      <c r="N454" s="251" t="s">
        <v>42</v>
      </c>
      <c r="O454" s="251">
        <v>10</v>
      </c>
      <c r="P454" s="251" t="s">
        <v>82</v>
      </c>
      <c r="Q454" s="251">
        <f t="shared" ca="1" si="14"/>
        <v>0</v>
      </c>
      <c r="R454" s="251">
        <f t="shared" ca="1" si="15"/>
        <v>0</v>
      </c>
      <c r="S454" s="96"/>
    </row>
    <row r="455" spans="1:19" ht="15" customHeight="1">
      <c r="A455" s="205" t="s">
        <v>4121</v>
      </c>
      <c r="B455" s="205" t="s">
        <v>4185</v>
      </c>
      <c r="C455" s="251">
        <v>4</v>
      </c>
      <c r="D455" s="251"/>
      <c r="E455" s="251">
        <v>1124</v>
      </c>
      <c r="F455" s="251">
        <v>678</v>
      </c>
      <c r="G455" s="251">
        <v>616</v>
      </c>
      <c r="H455" s="251">
        <v>560</v>
      </c>
      <c r="I455" s="251">
        <v>487</v>
      </c>
      <c r="J455" s="251">
        <v>332</v>
      </c>
      <c r="K455" s="251">
        <v>20</v>
      </c>
      <c r="L455" s="251" t="s">
        <v>41</v>
      </c>
      <c r="M455" s="251">
        <v>0.45300000000000001</v>
      </c>
      <c r="N455" s="251" t="s">
        <v>42</v>
      </c>
      <c r="O455" s="251">
        <v>10</v>
      </c>
      <c r="P455" s="251" t="s">
        <v>82</v>
      </c>
      <c r="Q455" s="251">
        <f t="shared" ca="1" si="14"/>
        <v>0</v>
      </c>
      <c r="R455" s="251">
        <f t="shared" ca="1" si="15"/>
        <v>0</v>
      </c>
      <c r="S455" s="96"/>
    </row>
    <row r="456" spans="1:19" ht="15" customHeight="1">
      <c r="A456" s="193" t="s">
        <v>4122</v>
      </c>
      <c r="B456" s="193" t="s">
        <v>4186</v>
      </c>
      <c r="C456" s="250">
        <v>4</v>
      </c>
      <c r="D456" s="250"/>
      <c r="E456" s="250">
        <v>1124</v>
      </c>
      <c r="F456" s="250">
        <v>678</v>
      </c>
      <c r="G456" s="250">
        <v>616</v>
      </c>
      <c r="H456" s="250">
        <v>560</v>
      </c>
      <c r="I456" s="250">
        <v>487</v>
      </c>
      <c r="J456" s="250">
        <v>451</v>
      </c>
      <c r="K456" s="250">
        <v>20</v>
      </c>
      <c r="L456" s="250" t="s">
        <v>41</v>
      </c>
      <c r="M456" s="250">
        <v>0.45300000000000001</v>
      </c>
      <c r="N456" s="250" t="s">
        <v>42</v>
      </c>
      <c r="O456" s="250">
        <v>10</v>
      </c>
      <c r="P456" s="250" t="s">
        <v>82</v>
      </c>
      <c r="Q456" s="250">
        <f t="shared" ca="1" si="14"/>
        <v>0</v>
      </c>
      <c r="R456" s="250">
        <f t="shared" ca="1" si="15"/>
        <v>0</v>
      </c>
      <c r="S456" s="96"/>
    </row>
    <row r="457" spans="1:19" ht="15" customHeight="1">
      <c r="A457" s="223" t="s">
        <v>4123</v>
      </c>
      <c r="B457" s="223" t="s">
        <v>4187</v>
      </c>
      <c r="C457" s="252">
        <v>4</v>
      </c>
      <c r="D457" s="252"/>
      <c r="E457" s="252">
        <v>1181</v>
      </c>
      <c r="F457" s="252">
        <v>714</v>
      </c>
      <c r="G457" s="252">
        <v>649</v>
      </c>
      <c r="H457" s="252">
        <v>590</v>
      </c>
      <c r="I457" s="252">
        <v>512</v>
      </c>
      <c r="J457" s="252">
        <v>0</v>
      </c>
      <c r="K457" s="252">
        <v>20</v>
      </c>
      <c r="L457" s="252" t="s">
        <v>41</v>
      </c>
      <c r="M457" s="252">
        <v>0.45300000000000001</v>
      </c>
      <c r="N457" s="252" t="s">
        <v>42</v>
      </c>
      <c r="O457" s="252">
        <v>10</v>
      </c>
      <c r="P457" s="252" t="s">
        <v>82</v>
      </c>
      <c r="Q457" s="252">
        <f t="shared" ca="1" si="14"/>
        <v>0</v>
      </c>
      <c r="R457" s="252">
        <f t="shared" ca="1" si="15"/>
        <v>0</v>
      </c>
      <c r="S457" s="96"/>
    </row>
    <row r="458" spans="1:19" s="97" customFormat="1" ht="15" customHeight="1">
      <c r="A458" s="205" t="s">
        <v>4124</v>
      </c>
      <c r="B458" s="205" t="s">
        <v>4188</v>
      </c>
      <c r="C458" s="251">
        <v>4</v>
      </c>
      <c r="D458" s="251"/>
      <c r="E458" s="251">
        <v>1181</v>
      </c>
      <c r="F458" s="251">
        <v>714</v>
      </c>
      <c r="G458" s="251">
        <v>649</v>
      </c>
      <c r="H458" s="251">
        <v>590</v>
      </c>
      <c r="I458" s="251">
        <v>512</v>
      </c>
      <c r="J458" s="251">
        <v>0</v>
      </c>
      <c r="K458" s="251">
        <v>20</v>
      </c>
      <c r="L458" s="251" t="s">
        <v>41</v>
      </c>
      <c r="M458" s="251">
        <v>0.45300000000000001</v>
      </c>
      <c r="N458" s="251" t="s">
        <v>42</v>
      </c>
      <c r="O458" s="251">
        <v>10</v>
      </c>
      <c r="P458" s="251" t="s">
        <v>82</v>
      </c>
      <c r="Q458" s="251">
        <f t="shared" ca="1" si="14"/>
        <v>0</v>
      </c>
      <c r="R458" s="251">
        <f t="shared" ca="1" si="15"/>
        <v>0</v>
      </c>
      <c r="S458" s="96"/>
    </row>
    <row r="459" spans="1:19" s="97" customFormat="1" ht="15" customHeight="1">
      <c r="A459" s="205" t="s">
        <v>4125</v>
      </c>
      <c r="B459" s="205" t="s">
        <v>4189</v>
      </c>
      <c r="C459" s="251">
        <v>4</v>
      </c>
      <c r="D459" s="251"/>
      <c r="E459" s="251">
        <v>1181</v>
      </c>
      <c r="F459" s="251">
        <v>714</v>
      </c>
      <c r="G459" s="251">
        <v>649</v>
      </c>
      <c r="H459" s="251">
        <v>590</v>
      </c>
      <c r="I459" s="251">
        <v>512</v>
      </c>
      <c r="J459" s="251">
        <v>0</v>
      </c>
      <c r="K459" s="251">
        <v>20</v>
      </c>
      <c r="L459" s="251" t="s">
        <v>41</v>
      </c>
      <c r="M459" s="251">
        <v>0.45300000000000001</v>
      </c>
      <c r="N459" s="251" t="s">
        <v>42</v>
      </c>
      <c r="O459" s="251">
        <v>10</v>
      </c>
      <c r="P459" s="251" t="s">
        <v>82</v>
      </c>
      <c r="Q459" s="251">
        <f t="shared" ca="1" si="14"/>
        <v>0</v>
      </c>
      <c r="R459" s="251">
        <f t="shared" ca="1" si="15"/>
        <v>0</v>
      </c>
      <c r="S459" s="96"/>
    </row>
    <row r="460" spans="1:19" s="97" customFormat="1" ht="15" customHeight="1">
      <c r="A460" s="205" t="s">
        <v>4126</v>
      </c>
      <c r="B460" s="205" t="s">
        <v>4190</v>
      </c>
      <c r="C460" s="251">
        <v>4</v>
      </c>
      <c r="D460" s="251"/>
      <c r="E460" s="251">
        <v>1181</v>
      </c>
      <c r="F460" s="251">
        <v>714</v>
      </c>
      <c r="G460" s="251">
        <v>649</v>
      </c>
      <c r="H460" s="251">
        <v>590</v>
      </c>
      <c r="I460" s="251">
        <v>512</v>
      </c>
      <c r="J460" s="251">
        <v>451</v>
      </c>
      <c r="K460" s="251">
        <v>20</v>
      </c>
      <c r="L460" s="251" t="s">
        <v>41</v>
      </c>
      <c r="M460" s="251">
        <v>0.45300000000000001</v>
      </c>
      <c r="N460" s="251" t="s">
        <v>42</v>
      </c>
      <c r="O460" s="251">
        <v>10</v>
      </c>
      <c r="P460" s="251" t="s">
        <v>82</v>
      </c>
      <c r="Q460" s="251">
        <f t="shared" ca="1" si="14"/>
        <v>0</v>
      </c>
      <c r="R460" s="251">
        <f t="shared" ca="1" si="15"/>
        <v>0</v>
      </c>
      <c r="S460" s="96"/>
    </row>
    <row r="461" spans="1:19" s="97" customFormat="1" ht="15" customHeight="1">
      <c r="A461" s="205" t="s">
        <v>4127</v>
      </c>
      <c r="B461" s="205" t="s">
        <v>4191</v>
      </c>
      <c r="C461" s="251">
        <v>4</v>
      </c>
      <c r="D461" s="251"/>
      <c r="E461" s="251">
        <v>1181</v>
      </c>
      <c r="F461" s="251">
        <v>714</v>
      </c>
      <c r="G461" s="251">
        <v>649</v>
      </c>
      <c r="H461" s="251">
        <v>590</v>
      </c>
      <c r="I461" s="251">
        <v>512</v>
      </c>
      <c r="J461" s="251">
        <v>451</v>
      </c>
      <c r="K461" s="251">
        <v>20</v>
      </c>
      <c r="L461" s="251" t="s">
        <v>41</v>
      </c>
      <c r="M461" s="251">
        <v>0.45300000000000001</v>
      </c>
      <c r="N461" s="251" t="s">
        <v>42</v>
      </c>
      <c r="O461" s="251">
        <v>10</v>
      </c>
      <c r="P461" s="251" t="s">
        <v>82</v>
      </c>
      <c r="Q461" s="251">
        <f t="shared" ca="1" si="14"/>
        <v>0</v>
      </c>
      <c r="R461" s="251">
        <f t="shared" ca="1" si="15"/>
        <v>0</v>
      </c>
      <c r="S461" s="96"/>
    </row>
    <row r="462" spans="1:19" s="97" customFormat="1" ht="15" customHeight="1">
      <c r="A462" s="193" t="s">
        <v>4128</v>
      </c>
      <c r="B462" s="193" t="s">
        <v>4192</v>
      </c>
      <c r="C462" s="250">
        <v>4</v>
      </c>
      <c r="D462" s="250"/>
      <c r="E462" s="250">
        <v>1181</v>
      </c>
      <c r="F462" s="250">
        <v>714</v>
      </c>
      <c r="G462" s="250">
        <v>649</v>
      </c>
      <c r="H462" s="250">
        <v>590</v>
      </c>
      <c r="I462" s="250">
        <v>512</v>
      </c>
      <c r="J462" s="250">
        <v>0</v>
      </c>
      <c r="K462" s="250">
        <v>20</v>
      </c>
      <c r="L462" s="250" t="s">
        <v>41</v>
      </c>
      <c r="M462" s="250">
        <v>0.45300000000000001</v>
      </c>
      <c r="N462" s="250" t="s">
        <v>42</v>
      </c>
      <c r="O462" s="250">
        <v>10</v>
      </c>
      <c r="P462" s="250" t="s">
        <v>82</v>
      </c>
      <c r="Q462" s="250">
        <f t="shared" ca="1" si="14"/>
        <v>0</v>
      </c>
      <c r="R462" s="250">
        <f t="shared" ca="1" si="15"/>
        <v>0</v>
      </c>
      <c r="S462" s="96"/>
    </row>
    <row r="463" spans="1:19" ht="15" customHeight="1">
      <c r="A463" s="223" t="s">
        <v>4129</v>
      </c>
      <c r="B463" s="223" t="s">
        <v>4193</v>
      </c>
      <c r="C463" s="252">
        <v>4</v>
      </c>
      <c r="D463" s="252"/>
      <c r="E463" s="252">
        <v>1181</v>
      </c>
      <c r="F463" s="252">
        <v>714</v>
      </c>
      <c r="G463" s="252">
        <v>649</v>
      </c>
      <c r="H463" s="252">
        <v>590</v>
      </c>
      <c r="I463" s="252">
        <v>512</v>
      </c>
      <c r="J463" s="252">
        <v>506</v>
      </c>
      <c r="K463" s="252">
        <v>20</v>
      </c>
      <c r="L463" s="252" t="s">
        <v>41</v>
      </c>
      <c r="M463" s="252">
        <v>0.45300000000000001</v>
      </c>
      <c r="N463" s="252" t="s">
        <v>42</v>
      </c>
      <c r="O463" s="252">
        <v>10</v>
      </c>
      <c r="P463" s="252" t="s">
        <v>82</v>
      </c>
      <c r="Q463" s="252">
        <f t="shared" ca="1" si="14"/>
        <v>0</v>
      </c>
      <c r="R463" s="252">
        <f t="shared" ca="1" si="15"/>
        <v>0</v>
      </c>
      <c r="S463" s="96"/>
    </row>
    <row r="464" spans="1:19" s="97" customFormat="1" ht="15" customHeight="1">
      <c r="A464" s="205" t="s">
        <v>4130</v>
      </c>
      <c r="B464" s="205" t="s">
        <v>4194</v>
      </c>
      <c r="C464" s="251">
        <v>4</v>
      </c>
      <c r="D464" s="251"/>
      <c r="E464" s="251">
        <v>1181</v>
      </c>
      <c r="F464" s="251">
        <v>714</v>
      </c>
      <c r="G464" s="251">
        <v>649</v>
      </c>
      <c r="H464" s="251">
        <v>590</v>
      </c>
      <c r="I464" s="251">
        <v>512</v>
      </c>
      <c r="J464" s="251">
        <v>451</v>
      </c>
      <c r="K464" s="251">
        <v>20</v>
      </c>
      <c r="L464" s="251" t="s">
        <v>41</v>
      </c>
      <c r="M464" s="251">
        <v>0.45300000000000001</v>
      </c>
      <c r="N464" s="251" t="s">
        <v>42</v>
      </c>
      <c r="O464" s="251">
        <v>10</v>
      </c>
      <c r="P464" s="251" t="s">
        <v>82</v>
      </c>
      <c r="Q464" s="251">
        <f t="shared" ca="1" si="14"/>
        <v>0</v>
      </c>
      <c r="R464" s="251">
        <f t="shared" ca="1" si="15"/>
        <v>0</v>
      </c>
      <c r="S464" s="96"/>
    </row>
    <row r="465" spans="1:19" s="97" customFormat="1" ht="15" customHeight="1">
      <c r="A465" s="205" t="s">
        <v>4131</v>
      </c>
      <c r="B465" s="205" t="s">
        <v>4195</v>
      </c>
      <c r="C465" s="251">
        <v>4</v>
      </c>
      <c r="D465" s="251"/>
      <c r="E465" s="251">
        <v>1181</v>
      </c>
      <c r="F465" s="251">
        <v>714</v>
      </c>
      <c r="G465" s="251">
        <v>649</v>
      </c>
      <c r="H465" s="251">
        <v>590</v>
      </c>
      <c r="I465" s="251">
        <v>512</v>
      </c>
      <c r="J465" s="251">
        <v>332</v>
      </c>
      <c r="K465" s="251">
        <v>20</v>
      </c>
      <c r="L465" s="251" t="s">
        <v>41</v>
      </c>
      <c r="M465" s="251">
        <v>0.45300000000000001</v>
      </c>
      <c r="N465" s="251" t="s">
        <v>42</v>
      </c>
      <c r="O465" s="251">
        <v>10</v>
      </c>
      <c r="P465" s="251" t="s">
        <v>82</v>
      </c>
      <c r="Q465" s="251">
        <f t="shared" ca="1" si="14"/>
        <v>0</v>
      </c>
      <c r="R465" s="251">
        <f t="shared" ca="1" si="15"/>
        <v>0</v>
      </c>
      <c r="S465" s="96"/>
    </row>
    <row r="466" spans="1:19" s="97" customFormat="1" ht="15" customHeight="1">
      <c r="A466" s="205" t="s">
        <v>4132</v>
      </c>
      <c r="B466" s="205" t="s">
        <v>4196</v>
      </c>
      <c r="C466" s="251">
        <v>4</v>
      </c>
      <c r="D466" s="251"/>
      <c r="E466" s="251">
        <v>1181</v>
      </c>
      <c r="F466" s="251">
        <v>714</v>
      </c>
      <c r="G466" s="251">
        <v>649</v>
      </c>
      <c r="H466" s="251">
        <v>590</v>
      </c>
      <c r="I466" s="251">
        <v>512</v>
      </c>
      <c r="J466" s="251">
        <v>451</v>
      </c>
      <c r="K466" s="251">
        <v>20</v>
      </c>
      <c r="L466" s="251" t="s">
        <v>41</v>
      </c>
      <c r="M466" s="251">
        <v>0.45300000000000001</v>
      </c>
      <c r="N466" s="251" t="s">
        <v>42</v>
      </c>
      <c r="O466" s="251">
        <v>10</v>
      </c>
      <c r="P466" s="251" t="s">
        <v>82</v>
      </c>
      <c r="Q466" s="251">
        <f t="shared" ca="1" si="14"/>
        <v>0</v>
      </c>
      <c r="R466" s="251">
        <f t="shared" ca="1" si="15"/>
        <v>0</v>
      </c>
      <c r="S466" s="96"/>
    </row>
    <row r="467" spans="1:19" s="97" customFormat="1" ht="15" customHeight="1">
      <c r="A467" s="205" t="s">
        <v>4133</v>
      </c>
      <c r="B467" s="205" t="s">
        <v>4197</v>
      </c>
      <c r="C467" s="251">
        <v>4</v>
      </c>
      <c r="D467" s="251"/>
      <c r="E467" s="251">
        <v>1181</v>
      </c>
      <c r="F467" s="251">
        <v>714</v>
      </c>
      <c r="G467" s="251">
        <v>649</v>
      </c>
      <c r="H467" s="251">
        <v>590</v>
      </c>
      <c r="I467" s="251">
        <v>512</v>
      </c>
      <c r="J467" s="251">
        <v>332</v>
      </c>
      <c r="K467" s="251">
        <v>20</v>
      </c>
      <c r="L467" s="251" t="s">
        <v>41</v>
      </c>
      <c r="M467" s="251">
        <v>0.45300000000000001</v>
      </c>
      <c r="N467" s="251" t="s">
        <v>42</v>
      </c>
      <c r="O467" s="251">
        <v>10</v>
      </c>
      <c r="P467" s="251" t="s">
        <v>82</v>
      </c>
      <c r="Q467" s="251">
        <f t="shared" ca="1" si="14"/>
        <v>0</v>
      </c>
      <c r="R467" s="251">
        <f t="shared" ca="1" si="15"/>
        <v>0</v>
      </c>
      <c r="S467" s="96"/>
    </row>
    <row r="468" spans="1:19" s="97" customFormat="1" ht="15" customHeight="1">
      <c r="A468" s="193" t="s">
        <v>4134</v>
      </c>
      <c r="B468" s="193" t="s">
        <v>4198</v>
      </c>
      <c r="C468" s="250">
        <v>4</v>
      </c>
      <c r="D468" s="250"/>
      <c r="E468" s="250">
        <v>1181</v>
      </c>
      <c r="F468" s="250">
        <v>714</v>
      </c>
      <c r="G468" s="250">
        <v>649</v>
      </c>
      <c r="H468" s="250">
        <v>590</v>
      </c>
      <c r="I468" s="250">
        <v>512</v>
      </c>
      <c r="J468" s="250">
        <v>0</v>
      </c>
      <c r="K468" s="250">
        <v>20</v>
      </c>
      <c r="L468" s="250" t="s">
        <v>41</v>
      </c>
      <c r="M468" s="250">
        <v>0.45300000000000001</v>
      </c>
      <c r="N468" s="250" t="s">
        <v>42</v>
      </c>
      <c r="O468" s="250">
        <v>10</v>
      </c>
      <c r="P468" s="250" t="s">
        <v>82</v>
      </c>
      <c r="Q468" s="250">
        <f t="shared" ca="1" si="14"/>
        <v>0</v>
      </c>
      <c r="R468" s="250">
        <f t="shared" ca="1" si="15"/>
        <v>0</v>
      </c>
      <c r="S468" s="96"/>
    </row>
    <row r="469" spans="1:19" s="97" customFormat="1" ht="15" customHeight="1">
      <c r="A469" s="223" t="s">
        <v>4135</v>
      </c>
      <c r="B469" s="223" t="s">
        <v>4631</v>
      </c>
      <c r="C469" s="252">
        <v>4</v>
      </c>
      <c r="D469" s="252"/>
      <c r="E469" s="252">
        <v>1256</v>
      </c>
      <c r="F469" s="252">
        <v>758</v>
      </c>
      <c r="G469" s="252">
        <v>689</v>
      </c>
      <c r="H469" s="252">
        <v>626</v>
      </c>
      <c r="I469" s="252">
        <v>545</v>
      </c>
      <c r="J469" s="252">
        <v>0</v>
      </c>
      <c r="K469" s="252">
        <v>20</v>
      </c>
      <c r="L469" s="252" t="s">
        <v>41</v>
      </c>
      <c r="M469" s="252">
        <v>0.45300000000000001</v>
      </c>
      <c r="N469" s="252" t="s">
        <v>42</v>
      </c>
      <c r="O469" s="252">
        <v>10</v>
      </c>
      <c r="P469" s="252" t="s">
        <v>82</v>
      </c>
      <c r="Q469" s="252">
        <f t="shared" ca="1" si="14"/>
        <v>0</v>
      </c>
      <c r="R469" s="252">
        <f t="shared" ca="1" si="15"/>
        <v>0</v>
      </c>
      <c r="S469" s="96"/>
    </row>
    <row r="470" spans="1:19" s="97" customFormat="1" ht="15" customHeight="1">
      <c r="A470" s="205" t="s">
        <v>4136</v>
      </c>
      <c r="B470" s="205" t="s">
        <v>4632</v>
      </c>
      <c r="C470" s="251">
        <v>4</v>
      </c>
      <c r="D470" s="251"/>
      <c r="E470" s="251">
        <v>1256</v>
      </c>
      <c r="F470" s="251">
        <v>758</v>
      </c>
      <c r="G470" s="251">
        <v>689</v>
      </c>
      <c r="H470" s="251">
        <v>626</v>
      </c>
      <c r="I470" s="251">
        <v>545</v>
      </c>
      <c r="J470" s="251">
        <v>0</v>
      </c>
      <c r="K470" s="251">
        <v>20</v>
      </c>
      <c r="L470" s="251" t="s">
        <v>41</v>
      </c>
      <c r="M470" s="251">
        <v>0.45300000000000001</v>
      </c>
      <c r="N470" s="251" t="s">
        <v>42</v>
      </c>
      <c r="O470" s="251">
        <v>10</v>
      </c>
      <c r="P470" s="251" t="s">
        <v>82</v>
      </c>
      <c r="Q470" s="251">
        <f t="shared" ca="1" si="14"/>
        <v>0</v>
      </c>
      <c r="R470" s="251">
        <f t="shared" ca="1" si="15"/>
        <v>0</v>
      </c>
      <c r="S470" s="96"/>
    </row>
    <row r="471" spans="1:19" s="97" customFormat="1" ht="15" customHeight="1">
      <c r="A471" s="205" t="s">
        <v>4137</v>
      </c>
      <c r="B471" s="205" t="s">
        <v>4633</v>
      </c>
      <c r="C471" s="251">
        <v>4</v>
      </c>
      <c r="D471" s="251"/>
      <c r="E471" s="251">
        <v>1256</v>
      </c>
      <c r="F471" s="251">
        <v>758</v>
      </c>
      <c r="G471" s="251">
        <v>689</v>
      </c>
      <c r="H471" s="251">
        <v>626</v>
      </c>
      <c r="I471" s="251">
        <v>545</v>
      </c>
      <c r="J471" s="251">
        <v>0</v>
      </c>
      <c r="K471" s="251">
        <v>20</v>
      </c>
      <c r="L471" s="251" t="s">
        <v>41</v>
      </c>
      <c r="M471" s="251">
        <v>0.45300000000000001</v>
      </c>
      <c r="N471" s="251" t="s">
        <v>42</v>
      </c>
      <c r="O471" s="251">
        <v>10</v>
      </c>
      <c r="P471" s="251" t="s">
        <v>82</v>
      </c>
      <c r="Q471" s="251">
        <f t="shared" ca="1" si="14"/>
        <v>0</v>
      </c>
      <c r="R471" s="251">
        <f t="shared" ca="1" si="15"/>
        <v>0</v>
      </c>
      <c r="S471" s="96"/>
    </row>
    <row r="472" spans="1:19" s="97" customFormat="1" ht="15" customHeight="1">
      <c r="A472" s="205" t="s">
        <v>4138</v>
      </c>
      <c r="B472" s="205" t="s">
        <v>4634</v>
      </c>
      <c r="C472" s="251">
        <v>4</v>
      </c>
      <c r="D472" s="251"/>
      <c r="E472" s="251">
        <v>1256</v>
      </c>
      <c r="F472" s="251">
        <v>758</v>
      </c>
      <c r="G472" s="251">
        <v>689</v>
      </c>
      <c r="H472" s="251">
        <v>626</v>
      </c>
      <c r="I472" s="251">
        <v>545</v>
      </c>
      <c r="J472" s="251">
        <v>451</v>
      </c>
      <c r="K472" s="251">
        <v>20</v>
      </c>
      <c r="L472" s="251" t="s">
        <v>41</v>
      </c>
      <c r="M472" s="251">
        <v>0.45300000000000001</v>
      </c>
      <c r="N472" s="251" t="s">
        <v>42</v>
      </c>
      <c r="O472" s="251">
        <v>10</v>
      </c>
      <c r="P472" s="251" t="s">
        <v>82</v>
      </c>
      <c r="Q472" s="251">
        <f t="shared" ca="1" si="14"/>
        <v>0</v>
      </c>
      <c r="R472" s="251">
        <f t="shared" ca="1" si="15"/>
        <v>0</v>
      </c>
      <c r="S472" s="96"/>
    </row>
    <row r="473" spans="1:19" s="97" customFormat="1" ht="15" customHeight="1">
      <c r="A473" s="205" t="s">
        <v>4139</v>
      </c>
      <c r="B473" s="205" t="s">
        <v>4635</v>
      </c>
      <c r="C473" s="251">
        <v>4</v>
      </c>
      <c r="D473" s="251"/>
      <c r="E473" s="251">
        <v>1256</v>
      </c>
      <c r="F473" s="251">
        <v>758</v>
      </c>
      <c r="G473" s="251">
        <v>689</v>
      </c>
      <c r="H473" s="251">
        <v>626</v>
      </c>
      <c r="I473" s="251">
        <v>545</v>
      </c>
      <c r="J473" s="251">
        <v>451</v>
      </c>
      <c r="K473" s="251">
        <v>20</v>
      </c>
      <c r="L473" s="251" t="s">
        <v>41</v>
      </c>
      <c r="M473" s="251">
        <v>0.45300000000000001</v>
      </c>
      <c r="N473" s="251" t="s">
        <v>42</v>
      </c>
      <c r="O473" s="251">
        <v>10</v>
      </c>
      <c r="P473" s="251" t="s">
        <v>82</v>
      </c>
      <c r="Q473" s="251">
        <f t="shared" ca="1" si="14"/>
        <v>0</v>
      </c>
      <c r="R473" s="251">
        <f t="shared" ca="1" si="15"/>
        <v>0</v>
      </c>
      <c r="S473" s="96"/>
    </row>
    <row r="474" spans="1:19" s="97" customFormat="1" ht="15" customHeight="1">
      <c r="A474" s="193" t="s">
        <v>4140</v>
      </c>
      <c r="B474" s="193" t="s">
        <v>4636</v>
      </c>
      <c r="C474" s="250">
        <v>4</v>
      </c>
      <c r="D474" s="250"/>
      <c r="E474" s="250">
        <v>1256</v>
      </c>
      <c r="F474" s="250">
        <v>758</v>
      </c>
      <c r="G474" s="250">
        <v>689</v>
      </c>
      <c r="H474" s="250">
        <v>626</v>
      </c>
      <c r="I474" s="250">
        <v>545</v>
      </c>
      <c r="J474" s="250">
        <v>0</v>
      </c>
      <c r="K474" s="250">
        <v>20</v>
      </c>
      <c r="L474" s="250" t="s">
        <v>41</v>
      </c>
      <c r="M474" s="250">
        <v>0.45300000000000001</v>
      </c>
      <c r="N474" s="250" t="s">
        <v>42</v>
      </c>
      <c r="O474" s="250">
        <v>10</v>
      </c>
      <c r="P474" s="250" t="s">
        <v>82</v>
      </c>
      <c r="Q474" s="250">
        <f t="shared" ca="1" si="14"/>
        <v>0</v>
      </c>
      <c r="R474" s="250">
        <f t="shared" ca="1" si="15"/>
        <v>0</v>
      </c>
      <c r="S474" s="96"/>
    </row>
    <row r="475" spans="1:19" s="97" customFormat="1" ht="15" customHeight="1">
      <c r="A475" s="223" t="s">
        <v>4141</v>
      </c>
      <c r="B475" s="223" t="s">
        <v>4199</v>
      </c>
      <c r="C475" s="252">
        <v>4</v>
      </c>
      <c r="D475" s="252"/>
      <c r="E475" s="252">
        <v>1181</v>
      </c>
      <c r="F475" s="252">
        <v>714</v>
      </c>
      <c r="G475" s="252">
        <v>649</v>
      </c>
      <c r="H475" s="252">
        <v>590</v>
      </c>
      <c r="I475" s="252">
        <v>512</v>
      </c>
      <c r="J475" s="252">
        <v>0</v>
      </c>
      <c r="K475" s="252">
        <v>20</v>
      </c>
      <c r="L475" s="252" t="s">
        <v>41</v>
      </c>
      <c r="M475" s="252">
        <v>0.45300000000000001</v>
      </c>
      <c r="N475" s="252" t="s">
        <v>42</v>
      </c>
      <c r="O475" s="252">
        <v>10</v>
      </c>
      <c r="P475" s="252" t="s">
        <v>82</v>
      </c>
      <c r="Q475" s="252">
        <f t="shared" ca="1" si="14"/>
        <v>0</v>
      </c>
      <c r="R475" s="252">
        <f t="shared" ca="1" si="15"/>
        <v>0</v>
      </c>
      <c r="S475" s="96"/>
    </row>
    <row r="476" spans="1:19" s="96" customFormat="1" ht="15" customHeight="1">
      <c r="A476" s="205" t="s">
        <v>4142</v>
      </c>
      <c r="B476" s="205" t="s">
        <v>4200</v>
      </c>
      <c r="C476" s="251">
        <v>4</v>
      </c>
      <c r="D476" s="251"/>
      <c r="E476" s="251">
        <v>1181</v>
      </c>
      <c r="F476" s="251">
        <v>714</v>
      </c>
      <c r="G476" s="251">
        <v>649</v>
      </c>
      <c r="H476" s="251">
        <v>590</v>
      </c>
      <c r="I476" s="251">
        <v>512</v>
      </c>
      <c r="J476" s="251">
        <v>0</v>
      </c>
      <c r="K476" s="251">
        <v>20</v>
      </c>
      <c r="L476" s="251" t="s">
        <v>41</v>
      </c>
      <c r="M476" s="251">
        <v>0.45300000000000001</v>
      </c>
      <c r="N476" s="251" t="s">
        <v>42</v>
      </c>
      <c r="O476" s="251">
        <v>10</v>
      </c>
      <c r="P476" s="251" t="s">
        <v>82</v>
      </c>
      <c r="Q476" s="251">
        <f t="shared" ca="1" si="14"/>
        <v>0</v>
      </c>
      <c r="R476" s="251">
        <f t="shared" ca="1" si="15"/>
        <v>0</v>
      </c>
    </row>
    <row r="477" spans="1:19" s="96" customFormat="1" ht="15" customHeight="1">
      <c r="A477" s="205" t="s">
        <v>4143</v>
      </c>
      <c r="B477" s="205" t="s">
        <v>4201</v>
      </c>
      <c r="C477" s="251">
        <v>4</v>
      </c>
      <c r="D477" s="251"/>
      <c r="E477" s="251">
        <v>1181</v>
      </c>
      <c r="F477" s="251">
        <v>714</v>
      </c>
      <c r="G477" s="251">
        <v>649</v>
      </c>
      <c r="H477" s="251">
        <v>590</v>
      </c>
      <c r="I477" s="251">
        <v>512</v>
      </c>
      <c r="J477" s="251">
        <v>0</v>
      </c>
      <c r="K477" s="251">
        <v>20</v>
      </c>
      <c r="L477" s="251" t="s">
        <v>41</v>
      </c>
      <c r="M477" s="251">
        <v>0.45300000000000001</v>
      </c>
      <c r="N477" s="251" t="s">
        <v>42</v>
      </c>
      <c r="O477" s="251">
        <v>10</v>
      </c>
      <c r="P477" s="251" t="s">
        <v>82</v>
      </c>
      <c r="Q477" s="251">
        <f t="shared" ca="1" si="14"/>
        <v>0</v>
      </c>
      <c r="R477" s="251">
        <f t="shared" ca="1" si="15"/>
        <v>0</v>
      </c>
    </row>
    <row r="478" spans="1:19" s="96" customFormat="1" ht="15" customHeight="1">
      <c r="A478" s="205" t="s">
        <v>4144</v>
      </c>
      <c r="B478" s="205" t="s">
        <v>4202</v>
      </c>
      <c r="C478" s="251">
        <v>4</v>
      </c>
      <c r="D478" s="251"/>
      <c r="E478" s="251">
        <v>1181</v>
      </c>
      <c r="F478" s="251">
        <v>714</v>
      </c>
      <c r="G478" s="251">
        <v>649</v>
      </c>
      <c r="H478" s="251">
        <v>590</v>
      </c>
      <c r="I478" s="251">
        <v>512</v>
      </c>
      <c r="J478" s="251">
        <v>0</v>
      </c>
      <c r="K478" s="251">
        <v>20</v>
      </c>
      <c r="L478" s="251" t="s">
        <v>41</v>
      </c>
      <c r="M478" s="251">
        <v>0.45300000000000001</v>
      </c>
      <c r="N478" s="251" t="s">
        <v>42</v>
      </c>
      <c r="O478" s="251">
        <v>10</v>
      </c>
      <c r="P478" s="251" t="s">
        <v>82</v>
      </c>
      <c r="Q478" s="251">
        <f t="shared" ca="1" si="14"/>
        <v>0</v>
      </c>
      <c r="R478" s="251">
        <f t="shared" ca="1" si="15"/>
        <v>0</v>
      </c>
    </row>
    <row r="479" spans="1:19" s="97" customFormat="1" ht="15" customHeight="1">
      <c r="A479" s="205" t="s">
        <v>4145</v>
      </c>
      <c r="B479" s="205" t="s">
        <v>4203</v>
      </c>
      <c r="C479" s="251">
        <v>4</v>
      </c>
      <c r="D479" s="251"/>
      <c r="E479" s="251">
        <v>1181</v>
      </c>
      <c r="F479" s="251">
        <v>714</v>
      </c>
      <c r="G479" s="251">
        <v>649</v>
      </c>
      <c r="H479" s="251">
        <v>590</v>
      </c>
      <c r="I479" s="251">
        <v>512</v>
      </c>
      <c r="J479" s="251">
        <v>332</v>
      </c>
      <c r="K479" s="251">
        <v>20</v>
      </c>
      <c r="L479" s="251" t="s">
        <v>41</v>
      </c>
      <c r="M479" s="251">
        <v>0.45300000000000001</v>
      </c>
      <c r="N479" s="251" t="s">
        <v>42</v>
      </c>
      <c r="O479" s="251">
        <v>10</v>
      </c>
      <c r="P479" s="251" t="s">
        <v>82</v>
      </c>
      <c r="Q479" s="251">
        <f t="shared" ca="1" si="14"/>
        <v>0</v>
      </c>
      <c r="R479" s="251">
        <f t="shared" ca="1" si="15"/>
        <v>0</v>
      </c>
      <c r="S479" s="96"/>
    </row>
    <row r="480" spans="1:19" ht="15" customHeight="1">
      <c r="A480" s="205" t="s">
        <v>4146</v>
      </c>
      <c r="B480" s="205" t="s">
        <v>4204</v>
      </c>
      <c r="C480" s="251">
        <v>4</v>
      </c>
      <c r="D480" s="251"/>
      <c r="E480" s="251">
        <v>1181</v>
      </c>
      <c r="F480" s="251">
        <v>714</v>
      </c>
      <c r="G480" s="251">
        <v>649</v>
      </c>
      <c r="H480" s="251">
        <v>590</v>
      </c>
      <c r="I480" s="251">
        <v>512</v>
      </c>
      <c r="J480" s="251">
        <v>0</v>
      </c>
      <c r="K480" s="251">
        <v>20</v>
      </c>
      <c r="L480" s="251" t="s">
        <v>41</v>
      </c>
      <c r="M480" s="251">
        <v>0.45300000000000001</v>
      </c>
      <c r="N480" s="251" t="s">
        <v>42</v>
      </c>
      <c r="O480" s="251">
        <v>10</v>
      </c>
      <c r="P480" s="251" t="s">
        <v>82</v>
      </c>
      <c r="Q480" s="251">
        <f t="shared" ca="1" si="14"/>
        <v>0</v>
      </c>
      <c r="R480" s="251">
        <f t="shared" ca="1" si="15"/>
        <v>0</v>
      </c>
      <c r="S480" s="96"/>
    </row>
    <row r="481" spans="1:19" s="97" customFormat="1" ht="15" customHeight="1">
      <c r="A481" s="193" t="s">
        <v>4147</v>
      </c>
      <c r="B481" s="193" t="s">
        <v>4205</v>
      </c>
      <c r="C481" s="250">
        <v>4</v>
      </c>
      <c r="D481" s="250"/>
      <c r="E481" s="250">
        <v>1181</v>
      </c>
      <c r="F481" s="250">
        <v>714</v>
      </c>
      <c r="G481" s="250">
        <v>649</v>
      </c>
      <c r="H481" s="250">
        <v>590</v>
      </c>
      <c r="I481" s="250">
        <v>512</v>
      </c>
      <c r="J481" s="250">
        <v>0</v>
      </c>
      <c r="K481" s="250">
        <v>20</v>
      </c>
      <c r="L481" s="250" t="s">
        <v>41</v>
      </c>
      <c r="M481" s="250">
        <v>0.45300000000000001</v>
      </c>
      <c r="N481" s="250" t="s">
        <v>42</v>
      </c>
      <c r="O481" s="250">
        <v>10</v>
      </c>
      <c r="P481" s="250" t="s">
        <v>82</v>
      </c>
      <c r="Q481" s="250">
        <f t="shared" ca="1" si="14"/>
        <v>0</v>
      </c>
      <c r="R481" s="250">
        <f t="shared" ca="1" si="15"/>
        <v>0</v>
      </c>
      <c r="S481" s="96"/>
    </row>
    <row r="482" spans="1:19" s="97" customFormat="1" ht="15" customHeight="1">
      <c r="A482" s="223" t="s">
        <v>4148</v>
      </c>
      <c r="B482" s="223" t="s">
        <v>4206</v>
      </c>
      <c r="C482" s="252">
        <v>4</v>
      </c>
      <c r="D482" s="252"/>
      <c r="E482" s="252">
        <v>1239</v>
      </c>
      <c r="F482" s="252">
        <v>748</v>
      </c>
      <c r="G482" s="252">
        <v>680</v>
      </c>
      <c r="H482" s="252">
        <v>618</v>
      </c>
      <c r="I482" s="252">
        <v>538</v>
      </c>
      <c r="J482" s="252">
        <v>0</v>
      </c>
      <c r="K482" s="252">
        <v>20</v>
      </c>
      <c r="L482" s="252" t="s">
        <v>41</v>
      </c>
      <c r="M482" s="252">
        <v>0.45300000000000001</v>
      </c>
      <c r="N482" s="252" t="s">
        <v>42</v>
      </c>
      <c r="O482" s="252">
        <v>10</v>
      </c>
      <c r="P482" s="252" t="s">
        <v>82</v>
      </c>
      <c r="Q482" s="252">
        <f t="shared" ca="1" si="14"/>
        <v>0</v>
      </c>
      <c r="R482" s="252">
        <f t="shared" ca="1" si="15"/>
        <v>0</v>
      </c>
      <c r="S482" s="96"/>
    </row>
    <row r="483" spans="1:19" s="97" customFormat="1" ht="15" customHeight="1">
      <c r="A483" s="205" t="s">
        <v>5394</v>
      </c>
      <c r="B483" s="205" t="s">
        <v>5396</v>
      </c>
      <c r="C483" s="251">
        <v>0</v>
      </c>
      <c r="D483" s="251"/>
      <c r="E483" s="251">
        <v>0</v>
      </c>
      <c r="F483" s="251">
        <v>0</v>
      </c>
      <c r="G483" s="251">
        <v>0</v>
      </c>
      <c r="H483" s="251">
        <v>0</v>
      </c>
      <c r="I483" s="251">
        <v>0</v>
      </c>
      <c r="J483" s="251">
        <v>332</v>
      </c>
      <c r="K483" s="251" t="s">
        <v>4836</v>
      </c>
      <c r="L483" s="251" t="s">
        <v>4835</v>
      </c>
      <c r="M483" s="251">
        <v>0.45300000000000001</v>
      </c>
      <c r="N483" s="251" t="s">
        <v>42</v>
      </c>
      <c r="O483" s="251">
        <v>10</v>
      </c>
      <c r="P483" s="251" t="s">
        <v>82</v>
      </c>
      <c r="Q483" s="251">
        <f t="shared" ref="Q483" ca="1" si="16">VLOOKUP(A483,INDIRECT("'"&amp;P483&amp;"'!A:l",TRUE),12,0)</f>
        <v>0</v>
      </c>
      <c r="R483" s="251">
        <f t="shared" ref="R483" ca="1" si="17">IFERROR(IF(J483&lt;&gt;$J$5,J483*Q483,IF($I$5=$F$6,F483*Q483,IF($I$5=$G$6,G483*Q483,IF($I$5=$H$6,H483*Q483,IF($I$5=$I$6,I483*Q483,""))))),"")</f>
        <v>0</v>
      </c>
      <c r="S483" s="96"/>
    </row>
    <row r="484" spans="1:19" s="97" customFormat="1" ht="15" customHeight="1">
      <c r="A484" s="205" t="s">
        <v>4149</v>
      </c>
      <c r="B484" s="205" t="s">
        <v>4207</v>
      </c>
      <c r="C484" s="251">
        <v>4</v>
      </c>
      <c r="D484" s="251"/>
      <c r="E484" s="251">
        <v>1239</v>
      </c>
      <c r="F484" s="251">
        <v>748</v>
      </c>
      <c r="G484" s="251">
        <v>680</v>
      </c>
      <c r="H484" s="251">
        <v>618</v>
      </c>
      <c r="I484" s="251">
        <v>538</v>
      </c>
      <c r="J484" s="251">
        <v>0</v>
      </c>
      <c r="K484" s="251">
        <v>20</v>
      </c>
      <c r="L484" s="251" t="s">
        <v>41</v>
      </c>
      <c r="M484" s="251">
        <v>0.45300000000000001</v>
      </c>
      <c r="N484" s="251" t="s">
        <v>42</v>
      </c>
      <c r="O484" s="251">
        <v>10</v>
      </c>
      <c r="P484" s="251" t="s">
        <v>82</v>
      </c>
      <c r="Q484" s="251">
        <f t="shared" ca="1" si="14"/>
        <v>0</v>
      </c>
      <c r="R484" s="251">
        <f t="shared" ca="1" si="15"/>
        <v>0</v>
      </c>
      <c r="S484" s="96"/>
    </row>
    <row r="485" spans="1:19" s="97" customFormat="1" ht="15" customHeight="1">
      <c r="A485" s="205" t="s">
        <v>5395</v>
      </c>
      <c r="B485" s="205" t="s">
        <v>5397</v>
      </c>
      <c r="C485" s="251">
        <v>4</v>
      </c>
      <c r="D485" s="251"/>
      <c r="E485" s="251">
        <v>0</v>
      </c>
      <c r="F485" s="251">
        <v>0</v>
      </c>
      <c r="G485" s="251">
        <v>0</v>
      </c>
      <c r="H485" s="251">
        <v>0</v>
      </c>
      <c r="I485" s="251">
        <v>0</v>
      </c>
      <c r="J485" s="251">
        <v>332</v>
      </c>
      <c r="K485" s="251" t="s">
        <v>4836</v>
      </c>
      <c r="L485" s="251" t="s">
        <v>4835</v>
      </c>
      <c r="M485" s="251">
        <v>0.45300000000000001</v>
      </c>
      <c r="N485" s="251" t="s">
        <v>42</v>
      </c>
      <c r="O485" s="251">
        <v>10</v>
      </c>
      <c r="P485" s="251" t="s">
        <v>82</v>
      </c>
      <c r="Q485" s="251">
        <f t="shared" ref="Q485" ca="1" si="18">VLOOKUP(A485,INDIRECT("'"&amp;P485&amp;"'!A:l",TRUE),12,0)</f>
        <v>0</v>
      </c>
      <c r="R485" s="251">
        <f t="shared" ref="R485" ca="1" si="19">IFERROR(IF(J485&lt;&gt;$J$5,J485*Q485,IF($I$5=$F$6,F485*Q485,IF($I$5=$G$6,G485*Q485,IF($I$5=$H$6,H485*Q485,IF($I$5=$I$6,I485*Q485,""))))),"")</f>
        <v>0</v>
      </c>
      <c r="S485" s="96"/>
    </row>
    <row r="486" spans="1:19" s="97" customFormat="1" ht="15" customHeight="1">
      <c r="A486" s="205" t="s">
        <v>4150</v>
      </c>
      <c r="B486" s="205" t="s">
        <v>4208</v>
      </c>
      <c r="C486" s="251">
        <v>4</v>
      </c>
      <c r="D486" s="251"/>
      <c r="E486" s="251">
        <v>1239</v>
      </c>
      <c r="F486" s="251">
        <v>748</v>
      </c>
      <c r="G486" s="251">
        <v>680</v>
      </c>
      <c r="H486" s="251">
        <v>618</v>
      </c>
      <c r="I486" s="251">
        <v>538</v>
      </c>
      <c r="J486" s="251">
        <v>0</v>
      </c>
      <c r="K486" s="251">
        <v>20</v>
      </c>
      <c r="L486" s="251" t="s">
        <v>41</v>
      </c>
      <c r="M486" s="251">
        <v>0.45300000000000001</v>
      </c>
      <c r="N486" s="251" t="s">
        <v>42</v>
      </c>
      <c r="O486" s="251">
        <v>10</v>
      </c>
      <c r="P486" s="251" t="s">
        <v>82</v>
      </c>
      <c r="Q486" s="251">
        <f t="shared" ca="1" si="14"/>
        <v>0</v>
      </c>
      <c r="R486" s="251">
        <f t="shared" ca="1" si="15"/>
        <v>0</v>
      </c>
      <c r="S486" s="96"/>
    </row>
    <row r="487" spans="1:19" s="97" customFormat="1" ht="15" customHeight="1">
      <c r="A487" s="193" t="s">
        <v>4865</v>
      </c>
      <c r="B487" s="193" t="s">
        <v>4873</v>
      </c>
      <c r="C487" s="250">
        <v>4</v>
      </c>
      <c r="D487" s="250"/>
      <c r="E487" s="250">
        <v>1239</v>
      </c>
      <c r="F487" s="250">
        <v>748</v>
      </c>
      <c r="G487" s="250">
        <v>680</v>
      </c>
      <c r="H487" s="250">
        <v>618</v>
      </c>
      <c r="I487" s="250">
        <v>538</v>
      </c>
      <c r="J487" s="250">
        <v>0</v>
      </c>
      <c r="K487" s="250">
        <v>20</v>
      </c>
      <c r="L487" s="250" t="s">
        <v>41</v>
      </c>
      <c r="M487" s="250">
        <v>0.45300000000000001</v>
      </c>
      <c r="N487" s="250" t="s">
        <v>42</v>
      </c>
      <c r="O487" s="250">
        <v>10</v>
      </c>
      <c r="P487" s="250" t="s">
        <v>82</v>
      </c>
      <c r="Q487" s="250">
        <f t="shared" ca="1" si="14"/>
        <v>0</v>
      </c>
      <c r="R487" s="250">
        <f t="shared" ca="1" si="15"/>
        <v>0</v>
      </c>
      <c r="S487" s="96"/>
    </row>
    <row r="488" spans="1:19" s="97" customFormat="1" ht="15" customHeight="1">
      <c r="A488" s="223" t="s">
        <v>3378</v>
      </c>
      <c r="B488" s="223" t="s">
        <v>3994</v>
      </c>
      <c r="C488" s="252">
        <v>4</v>
      </c>
      <c r="D488" s="252"/>
      <c r="E488" s="252">
        <v>748</v>
      </c>
      <c r="F488" s="252">
        <v>451</v>
      </c>
      <c r="G488" s="252">
        <v>411</v>
      </c>
      <c r="H488" s="252">
        <v>373</v>
      </c>
      <c r="I488" s="252">
        <v>324</v>
      </c>
      <c r="J488" s="252">
        <v>0</v>
      </c>
      <c r="K488" s="252">
        <v>100</v>
      </c>
      <c r="L488" s="252" t="s">
        <v>4010</v>
      </c>
      <c r="M488" s="252">
        <v>0.17</v>
      </c>
      <c r="N488" s="252" t="s">
        <v>44</v>
      </c>
      <c r="O488" s="252">
        <v>20</v>
      </c>
      <c r="P488" s="252" t="s">
        <v>5106</v>
      </c>
      <c r="Q488" s="252">
        <f t="shared" ca="1" si="14"/>
        <v>0</v>
      </c>
      <c r="R488" s="252">
        <f t="shared" ca="1" si="15"/>
        <v>0</v>
      </c>
      <c r="S488" s="96"/>
    </row>
    <row r="489" spans="1:19" s="97" customFormat="1" ht="15" customHeight="1">
      <c r="A489" s="205" t="s">
        <v>4152</v>
      </c>
      <c r="B489" s="205" t="s">
        <v>4170</v>
      </c>
      <c r="C489" s="251">
        <v>4</v>
      </c>
      <c r="D489" s="251"/>
      <c r="E489" s="251">
        <v>748</v>
      </c>
      <c r="F489" s="251">
        <v>451</v>
      </c>
      <c r="G489" s="251">
        <v>411</v>
      </c>
      <c r="H489" s="251">
        <v>373</v>
      </c>
      <c r="I489" s="251">
        <v>324</v>
      </c>
      <c r="J489" s="251">
        <v>0</v>
      </c>
      <c r="K489" s="251">
        <v>100</v>
      </c>
      <c r="L489" s="251" t="s">
        <v>4010</v>
      </c>
      <c r="M489" s="251">
        <v>0.17</v>
      </c>
      <c r="N489" s="251" t="s">
        <v>44</v>
      </c>
      <c r="O489" s="251">
        <v>20</v>
      </c>
      <c r="P489" s="251" t="s">
        <v>5106</v>
      </c>
      <c r="Q489" s="251">
        <f t="shared" ca="1" si="14"/>
        <v>0</v>
      </c>
      <c r="R489" s="251">
        <f t="shared" ca="1" si="15"/>
        <v>0</v>
      </c>
      <c r="S489" s="96"/>
    </row>
    <row r="490" spans="1:19" s="97" customFormat="1" ht="15" customHeight="1">
      <c r="A490" s="205" t="s">
        <v>3377</v>
      </c>
      <c r="B490" s="205" t="s">
        <v>3995</v>
      </c>
      <c r="C490" s="251">
        <v>4</v>
      </c>
      <c r="D490" s="251"/>
      <c r="E490" s="251">
        <v>748</v>
      </c>
      <c r="F490" s="251">
        <v>451</v>
      </c>
      <c r="G490" s="251">
        <v>411</v>
      </c>
      <c r="H490" s="251">
        <v>373</v>
      </c>
      <c r="I490" s="251">
        <v>324</v>
      </c>
      <c r="J490" s="251">
        <v>0</v>
      </c>
      <c r="K490" s="251">
        <v>100</v>
      </c>
      <c r="L490" s="251" t="s">
        <v>4010</v>
      </c>
      <c r="M490" s="251">
        <v>0.17</v>
      </c>
      <c r="N490" s="251" t="s">
        <v>44</v>
      </c>
      <c r="O490" s="251">
        <v>20</v>
      </c>
      <c r="P490" s="251" t="s">
        <v>5106</v>
      </c>
      <c r="Q490" s="251">
        <f t="shared" ca="1" si="14"/>
        <v>0</v>
      </c>
      <c r="R490" s="251">
        <f t="shared" ca="1" si="15"/>
        <v>0</v>
      </c>
      <c r="S490" s="96"/>
    </row>
    <row r="491" spans="1:19" s="97" customFormat="1" ht="15" customHeight="1">
      <c r="A491" s="205" t="s">
        <v>3376</v>
      </c>
      <c r="B491" s="205" t="s">
        <v>3996</v>
      </c>
      <c r="C491" s="251">
        <v>4</v>
      </c>
      <c r="D491" s="251"/>
      <c r="E491" s="251">
        <v>748</v>
      </c>
      <c r="F491" s="251">
        <v>451</v>
      </c>
      <c r="G491" s="251">
        <v>411</v>
      </c>
      <c r="H491" s="251">
        <v>373</v>
      </c>
      <c r="I491" s="251">
        <v>324</v>
      </c>
      <c r="J491" s="251">
        <v>0</v>
      </c>
      <c r="K491" s="251">
        <v>100</v>
      </c>
      <c r="L491" s="251" t="s">
        <v>4010</v>
      </c>
      <c r="M491" s="251">
        <v>0.17</v>
      </c>
      <c r="N491" s="251" t="s">
        <v>44</v>
      </c>
      <c r="O491" s="251">
        <v>20</v>
      </c>
      <c r="P491" s="251" t="s">
        <v>5106</v>
      </c>
      <c r="Q491" s="251">
        <f t="shared" ca="1" si="14"/>
        <v>0</v>
      </c>
      <c r="R491" s="251">
        <f t="shared" ca="1" si="15"/>
        <v>0</v>
      </c>
      <c r="S491" s="96"/>
    </row>
    <row r="492" spans="1:19" s="97" customFormat="1" ht="15" customHeight="1">
      <c r="A492" s="205" t="s">
        <v>3375</v>
      </c>
      <c r="B492" s="205" t="s">
        <v>3997</v>
      </c>
      <c r="C492" s="251">
        <v>4</v>
      </c>
      <c r="D492" s="251"/>
      <c r="E492" s="251">
        <v>748</v>
      </c>
      <c r="F492" s="251">
        <v>451</v>
      </c>
      <c r="G492" s="251">
        <v>411</v>
      </c>
      <c r="H492" s="251">
        <v>373</v>
      </c>
      <c r="I492" s="251">
        <v>324</v>
      </c>
      <c r="J492" s="251">
        <v>0</v>
      </c>
      <c r="K492" s="251">
        <v>100</v>
      </c>
      <c r="L492" s="251" t="s">
        <v>4010</v>
      </c>
      <c r="M492" s="251">
        <v>0.17</v>
      </c>
      <c r="N492" s="251" t="s">
        <v>44</v>
      </c>
      <c r="O492" s="251">
        <v>20</v>
      </c>
      <c r="P492" s="251" t="s">
        <v>5106</v>
      </c>
      <c r="Q492" s="251">
        <f t="shared" ca="1" si="14"/>
        <v>0</v>
      </c>
      <c r="R492" s="251">
        <f t="shared" ca="1" si="15"/>
        <v>0</v>
      </c>
      <c r="S492" s="96"/>
    </row>
    <row r="493" spans="1:19" s="97" customFormat="1" ht="15" customHeight="1">
      <c r="A493" s="205" t="s">
        <v>3374</v>
      </c>
      <c r="B493" s="205" t="s">
        <v>3998</v>
      </c>
      <c r="C493" s="251">
        <v>4</v>
      </c>
      <c r="D493" s="251"/>
      <c r="E493" s="251">
        <v>748</v>
      </c>
      <c r="F493" s="251">
        <v>451</v>
      </c>
      <c r="G493" s="251">
        <v>411</v>
      </c>
      <c r="H493" s="251">
        <v>373</v>
      </c>
      <c r="I493" s="251">
        <v>324</v>
      </c>
      <c r="J493" s="251">
        <v>0</v>
      </c>
      <c r="K493" s="251">
        <v>100</v>
      </c>
      <c r="L493" s="251" t="s">
        <v>4010</v>
      </c>
      <c r="M493" s="251">
        <v>0.17</v>
      </c>
      <c r="N493" s="251" t="s">
        <v>44</v>
      </c>
      <c r="O493" s="251">
        <v>20</v>
      </c>
      <c r="P493" s="251" t="s">
        <v>5106</v>
      </c>
      <c r="Q493" s="251">
        <f t="shared" ca="1" si="14"/>
        <v>0</v>
      </c>
      <c r="R493" s="251">
        <f t="shared" ca="1" si="15"/>
        <v>0</v>
      </c>
      <c r="S493" s="96"/>
    </row>
    <row r="494" spans="1:19" ht="15" customHeight="1">
      <c r="A494" s="205" t="s">
        <v>3373</v>
      </c>
      <c r="B494" s="205" t="s">
        <v>3999</v>
      </c>
      <c r="C494" s="251">
        <v>4</v>
      </c>
      <c r="D494" s="251"/>
      <c r="E494" s="251">
        <v>748</v>
      </c>
      <c r="F494" s="251">
        <v>451</v>
      </c>
      <c r="G494" s="251">
        <v>411</v>
      </c>
      <c r="H494" s="251">
        <v>373</v>
      </c>
      <c r="I494" s="251">
        <v>324</v>
      </c>
      <c r="J494" s="251">
        <v>0</v>
      </c>
      <c r="K494" s="251">
        <v>100</v>
      </c>
      <c r="L494" s="251" t="s">
        <v>4010</v>
      </c>
      <c r="M494" s="251">
        <v>0.17</v>
      </c>
      <c r="N494" s="251" t="s">
        <v>44</v>
      </c>
      <c r="O494" s="251">
        <v>20</v>
      </c>
      <c r="P494" s="251" t="s">
        <v>5106</v>
      </c>
      <c r="Q494" s="251">
        <f t="shared" ca="1" si="14"/>
        <v>0</v>
      </c>
      <c r="R494" s="251">
        <f t="shared" ca="1" si="15"/>
        <v>0</v>
      </c>
      <c r="S494" s="96"/>
    </row>
    <row r="495" spans="1:19" s="97" customFormat="1" ht="15" customHeight="1">
      <c r="A495" s="193" t="s">
        <v>4153</v>
      </c>
      <c r="B495" s="193" t="s">
        <v>4171</v>
      </c>
      <c r="C495" s="250">
        <v>4</v>
      </c>
      <c r="D495" s="250"/>
      <c r="E495" s="250">
        <v>748</v>
      </c>
      <c r="F495" s="250">
        <v>451</v>
      </c>
      <c r="G495" s="250">
        <v>411</v>
      </c>
      <c r="H495" s="250">
        <v>373</v>
      </c>
      <c r="I495" s="250">
        <v>324</v>
      </c>
      <c r="J495" s="250">
        <v>0</v>
      </c>
      <c r="K495" s="250">
        <v>100</v>
      </c>
      <c r="L495" s="250" t="s">
        <v>4010</v>
      </c>
      <c r="M495" s="250">
        <v>0.17</v>
      </c>
      <c r="N495" s="250" t="s">
        <v>44</v>
      </c>
      <c r="O495" s="250">
        <v>20</v>
      </c>
      <c r="P495" s="250" t="s">
        <v>5106</v>
      </c>
      <c r="Q495" s="250">
        <f t="shared" ca="1" si="14"/>
        <v>0</v>
      </c>
      <c r="R495" s="250">
        <f t="shared" ca="1" si="15"/>
        <v>0</v>
      </c>
      <c r="S495" s="96"/>
    </row>
    <row r="496" spans="1:19" s="97" customFormat="1" ht="15" customHeight="1">
      <c r="A496" s="223" t="s">
        <v>3220</v>
      </c>
      <c r="B496" s="223" t="s">
        <v>4000</v>
      </c>
      <c r="C496" s="252">
        <v>4</v>
      </c>
      <c r="D496" s="252"/>
      <c r="E496" s="252">
        <v>604</v>
      </c>
      <c r="F496" s="252">
        <v>365</v>
      </c>
      <c r="G496" s="252">
        <v>331</v>
      </c>
      <c r="H496" s="252">
        <v>301</v>
      </c>
      <c r="I496" s="252">
        <v>261</v>
      </c>
      <c r="J496" s="252">
        <v>0</v>
      </c>
      <c r="K496" s="252">
        <v>100</v>
      </c>
      <c r="L496" s="252" t="s">
        <v>4011</v>
      </c>
      <c r="M496" s="252">
        <v>0.12</v>
      </c>
      <c r="N496" s="252" t="s">
        <v>4936</v>
      </c>
      <c r="O496" s="252">
        <v>13</v>
      </c>
      <c r="P496" s="252" t="s">
        <v>5106</v>
      </c>
      <c r="Q496" s="252">
        <f t="shared" ca="1" si="14"/>
        <v>0</v>
      </c>
      <c r="R496" s="252">
        <f t="shared" ca="1" si="15"/>
        <v>0</v>
      </c>
      <c r="S496" s="96"/>
    </row>
    <row r="497" spans="1:19" s="97" customFormat="1" ht="15" customHeight="1">
      <c r="A497" s="205" t="s">
        <v>4154</v>
      </c>
      <c r="B497" s="205" t="s">
        <v>4172</v>
      </c>
      <c r="C497" s="251">
        <v>4</v>
      </c>
      <c r="D497" s="251"/>
      <c r="E497" s="251">
        <v>604</v>
      </c>
      <c r="F497" s="251">
        <v>365</v>
      </c>
      <c r="G497" s="251">
        <v>331</v>
      </c>
      <c r="H497" s="251">
        <v>301</v>
      </c>
      <c r="I497" s="251">
        <v>261</v>
      </c>
      <c r="J497" s="251">
        <v>0</v>
      </c>
      <c r="K497" s="251">
        <v>100</v>
      </c>
      <c r="L497" s="251" t="s">
        <v>4011</v>
      </c>
      <c r="M497" s="251">
        <v>0.12</v>
      </c>
      <c r="N497" s="251" t="s">
        <v>4936</v>
      </c>
      <c r="O497" s="251">
        <v>13</v>
      </c>
      <c r="P497" s="251" t="s">
        <v>5106</v>
      </c>
      <c r="Q497" s="251">
        <f t="shared" ca="1" si="14"/>
        <v>0</v>
      </c>
      <c r="R497" s="251">
        <f t="shared" ca="1" si="15"/>
        <v>0</v>
      </c>
      <c r="S497" s="96"/>
    </row>
    <row r="498" spans="1:19" s="97" customFormat="1" ht="15" customHeight="1">
      <c r="A498" s="205" t="s">
        <v>3219</v>
      </c>
      <c r="B498" s="205" t="s">
        <v>4001</v>
      </c>
      <c r="C498" s="251">
        <v>4</v>
      </c>
      <c r="D498" s="251"/>
      <c r="E498" s="251">
        <v>604</v>
      </c>
      <c r="F498" s="251">
        <v>365</v>
      </c>
      <c r="G498" s="251">
        <v>331</v>
      </c>
      <c r="H498" s="251">
        <v>301</v>
      </c>
      <c r="I498" s="251">
        <v>261</v>
      </c>
      <c r="J498" s="251">
        <v>0</v>
      </c>
      <c r="K498" s="251">
        <v>100</v>
      </c>
      <c r="L498" s="251" t="s">
        <v>4011</v>
      </c>
      <c r="M498" s="251">
        <v>0.12</v>
      </c>
      <c r="N498" s="251" t="s">
        <v>4936</v>
      </c>
      <c r="O498" s="251">
        <v>13</v>
      </c>
      <c r="P498" s="251" t="s">
        <v>5106</v>
      </c>
      <c r="Q498" s="251">
        <f t="shared" ca="1" si="14"/>
        <v>0</v>
      </c>
      <c r="R498" s="251">
        <f t="shared" ca="1" si="15"/>
        <v>0</v>
      </c>
      <c r="S498" s="96"/>
    </row>
    <row r="499" spans="1:19" ht="15" customHeight="1">
      <c r="A499" s="205" t="s">
        <v>3218</v>
      </c>
      <c r="B499" s="205" t="s">
        <v>4002</v>
      </c>
      <c r="C499" s="251">
        <v>4</v>
      </c>
      <c r="D499" s="251"/>
      <c r="E499" s="251">
        <v>604</v>
      </c>
      <c r="F499" s="251">
        <v>365</v>
      </c>
      <c r="G499" s="251">
        <v>331</v>
      </c>
      <c r="H499" s="251">
        <v>301</v>
      </c>
      <c r="I499" s="251">
        <v>261</v>
      </c>
      <c r="J499" s="251">
        <v>0</v>
      </c>
      <c r="K499" s="251">
        <v>100</v>
      </c>
      <c r="L499" s="251" t="s">
        <v>4011</v>
      </c>
      <c r="M499" s="251">
        <v>0.12</v>
      </c>
      <c r="N499" s="251" t="s">
        <v>4936</v>
      </c>
      <c r="O499" s="251">
        <v>13</v>
      </c>
      <c r="P499" s="251" t="s">
        <v>5106</v>
      </c>
      <c r="Q499" s="251">
        <f t="shared" ca="1" si="14"/>
        <v>0</v>
      </c>
      <c r="R499" s="251">
        <f t="shared" ca="1" si="15"/>
        <v>0</v>
      </c>
      <c r="S499" s="96"/>
    </row>
    <row r="500" spans="1:19" s="97" customFormat="1" ht="15" customHeight="1">
      <c r="A500" s="205" t="s">
        <v>3217</v>
      </c>
      <c r="B500" s="205" t="s">
        <v>4003</v>
      </c>
      <c r="C500" s="251">
        <v>0</v>
      </c>
      <c r="D500" s="251"/>
      <c r="E500" s="251">
        <v>604</v>
      </c>
      <c r="F500" s="251">
        <v>365</v>
      </c>
      <c r="G500" s="251">
        <v>331</v>
      </c>
      <c r="H500" s="251">
        <v>301</v>
      </c>
      <c r="I500" s="251">
        <v>261</v>
      </c>
      <c r="J500" s="251">
        <v>0</v>
      </c>
      <c r="K500" s="251">
        <v>100</v>
      </c>
      <c r="L500" s="251" t="s">
        <v>4011</v>
      </c>
      <c r="M500" s="251">
        <v>0.12</v>
      </c>
      <c r="N500" s="251" t="s">
        <v>4936</v>
      </c>
      <c r="O500" s="251">
        <v>13</v>
      </c>
      <c r="P500" s="251" t="s">
        <v>5106</v>
      </c>
      <c r="Q500" s="251">
        <f t="shared" ca="1" si="14"/>
        <v>0</v>
      </c>
      <c r="R500" s="251">
        <f t="shared" ca="1" si="15"/>
        <v>0</v>
      </c>
      <c r="S500" s="96"/>
    </row>
    <row r="501" spans="1:19" s="97" customFormat="1" ht="15" customHeight="1">
      <c r="A501" s="205" t="s">
        <v>3216</v>
      </c>
      <c r="B501" s="205" t="s">
        <v>4004</v>
      </c>
      <c r="C501" s="251">
        <v>4</v>
      </c>
      <c r="D501" s="251"/>
      <c r="E501" s="251">
        <v>604</v>
      </c>
      <c r="F501" s="251">
        <v>365</v>
      </c>
      <c r="G501" s="251">
        <v>331</v>
      </c>
      <c r="H501" s="251">
        <v>301</v>
      </c>
      <c r="I501" s="251">
        <v>261</v>
      </c>
      <c r="J501" s="251">
        <v>0</v>
      </c>
      <c r="K501" s="251">
        <v>100</v>
      </c>
      <c r="L501" s="251" t="s">
        <v>4011</v>
      </c>
      <c r="M501" s="251">
        <v>0.12</v>
      </c>
      <c r="N501" s="251" t="s">
        <v>4936</v>
      </c>
      <c r="O501" s="251">
        <v>13</v>
      </c>
      <c r="P501" s="251" t="s">
        <v>5106</v>
      </c>
      <c r="Q501" s="251">
        <f t="shared" ca="1" si="14"/>
        <v>0</v>
      </c>
      <c r="R501" s="251">
        <f t="shared" ca="1" si="15"/>
        <v>0</v>
      </c>
      <c r="S501" s="96"/>
    </row>
    <row r="502" spans="1:19" s="97" customFormat="1" ht="15" customHeight="1">
      <c r="A502" s="205" t="s">
        <v>3215</v>
      </c>
      <c r="B502" s="205" t="s">
        <v>4005</v>
      </c>
      <c r="C502" s="251">
        <v>4</v>
      </c>
      <c r="D502" s="251"/>
      <c r="E502" s="251">
        <v>604</v>
      </c>
      <c r="F502" s="251">
        <v>365</v>
      </c>
      <c r="G502" s="251">
        <v>331</v>
      </c>
      <c r="H502" s="251">
        <v>301</v>
      </c>
      <c r="I502" s="251">
        <v>261</v>
      </c>
      <c r="J502" s="251">
        <v>0</v>
      </c>
      <c r="K502" s="251">
        <v>100</v>
      </c>
      <c r="L502" s="251" t="s">
        <v>4011</v>
      </c>
      <c r="M502" s="251">
        <v>0.12</v>
      </c>
      <c r="N502" s="251" t="s">
        <v>4936</v>
      </c>
      <c r="O502" s="251">
        <v>13</v>
      </c>
      <c r="P502" s="251" t="s">
        <v>5106</v>
      </c>
      <c r="Q502" s="251">
        <f t="shared" ca="1" si="14"/>
        <v>0</v>
      </c>
      <c r="R502" s="251">
        <f t="shared" ca="1" si="15"/>
        <v>0</v>
      </c>
      <c r="S502" s="96"/>
    </row>
    <row r="503" spans="1:19" ht="15" customHeight="1">
      <c r="A503" s="193" t="s">
        <v>4155</v>
      </c>
      <c r="B503" s="193" t="s">
        <v>4173</v>
      </c>
      <c r="C503" s="250">
        <v>4</v>
      </c>
      <c r="D503" s="250"/>
      <c r="E503" s="250">
        <v>604</v>
      </c>
      <c r="F503" s="250">
        <v>365</v>
      </c>
      <c r="G503" s="250">
        <v>331</v>
      </c>
      <c r="H503" s="250">
        <v>301</v>
      </c>
      <c r="I503" s="250">
        <v>261</v>
      </c>
      <c r="J503" s="250">
        <v>0</v>
      </c>
      <c r="K503" s="250">
        <v>100</v>
      </c>
      <c r="L503" s="250" t="s">
        <v>4011</v>
      </c>
      <c r="M503" s="250">
        <v>0.12</v>
      </c>
      <c r="N503" s="250" t="s">
        <v>4936</v>
      </c>
      <c r="O503" s="250">
        <v>13</v>
      </c>
      <c r="P503" s="250" t="s">
        <v>5106</v>
      </c>
      <c r="Q503" s="250">
        <f t="shared" ca="1" si="14"/>
        <v>0</v>
      </c>
      <c r="R503" s="250">
        <f t="shared" ca="1" si="15"/>
        <v>0</v>
      </c>
      <c r="S503" s="96"/>
    </row>
    <row r="504" spans="1:19" ht="15" customHeight="1">
      <c r="A504" s="202" t="s">
        <v>4978</v>
      </c>
      <c r="B504" s="247"/>
      <c r="C504" s="248"/>
      <c r="D504" s="248"/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8"/>
      <c r="P504" s="248"/>
      <c r="Q504" s="248"/>
      <c r="R504" s="248"/>
      <c r="S504" s="96"/>
    </row>
    <row r="505" spans="1:19" s="97" customFormat="1" ht="15" customHeight="1">
      <c r="A505" s="223" t="s">
        <v>3446</v>
      </c>
      <c r="B505" s="223" t="s">
        <v>3855</v>
      </c>
      <c r="C505" s="252">
        <v>4</v>
      </c>
      <c r="D505" s="252"/>
      <c r="E505" s="252">
        <v>1132</v>
      </c>
      <c r="F505" s="252">
        <v>683</v>
      </c>
      <c r="G505" s="252">
        <v>621</v>
      </c>
      <c r="H505" s="252">
        <v>564</v>
      </c>
      <c r="I505" s="252">
        <v>491</v>
      </c>
      <c r="J505" s="252">
        <v>451</v>
      </c>
      <c r="K505" s="252">
        <v>20</v>
      </c>
      <c r="L505" s="252" t="s">
        <v>41</v>
      </c>
      <c r="M505" s="252">
        <v>0.45300000000000001</v>
      </c>
      <c r="N505" s="252" t="s">
        <v>42</v>
      </c>
      <c r="O505" s="252">
        <v>10</v>
      </c>
      <c r="P505" s="252" t="s">
        <v>82</v>
      </c>
      <c r="Q505" s="252">
        <f t="shared" ca="1" si="14"/>
        <v>0</v>
      </c>
      <c r="R505" s="252">
        <f t="shared" ca="1" si="15"/>
        <v>0</v>
      </c>
      <c r="S505" s="96"/>
    </row>
    <row r="506" spans="1:19" s="97" customFormat="1" ht="15" customHeight="1">
      <c r="A506" s="223" t="s">
        <v>4776</v>
      </c>
      <c r="B506" s="223" t="s">
        <v>4801</v>
      </c>
      <c r="C506" s="252">
        <v>4</v>
      </c>
      <c r="D506" s="252"/>
      <c r="E506" s="252">
        <v>1108</v>
      </c>
      <c r="F506" s="252">
        <v>669</v>
      </c>
      <c r="G506" s="252">
        <v>608</v>
      </c>
      <c r="H506" s="252">
        <v>553</v>
      </c>
      <c r="I506" s="252">
        <v>481</v>
      </c>
      <c r="J506" s="252">
        <v>0</v>
      </c>
      <c r="K506" s="252" t="s">
        <v>4836</v>
      </c>
      <c r="L506" s="252" t="s">
        <v>4835</v>
      </c>
      <c r="M506" s="252">
        <v>0.45300000000000001</v>
      </c>
      <c r="N506" s="252" t="s">
        <v>42</v>
      </c>
      <c r="O506" s="252">
        <v>10</v>
      </c>
      <c r="P506" s="252" t="s">
        <v>82</v>
      </c>
      <c r="Q506" s="252">
        <f t="shared" ca="1" si="14"/>
        <v>0</v>
      </c>
      <c r="R506" s="252">
        <f t="shared" ca="1" si="15"/>
        <v>0</v>
      </c>
      <c r="S506" s="96"/>
    </row>
    <row r="507" spans="1:19" s="97" customFormat="1" ht="15" customHeight="1">
      <c r="A507" s="205" t="s">
        <v>3445</v>
      </c>
      <c r="B507" s="205" t="s">
        <v>3856</v>
      </c>
      <c r="C507" s="251">
        <v>4</v>
      </c>
      <c r="D507" s="251"/>
      <c r="E507" s="251">
        <v>1132</v>
      </c>
      <c r="F507" s="251">
        <v>683</v>
      </c>
      <c r="G507" s="251">
        <v>621</v>
      </c>
      <c r="H507" s="251">
        <v>564</v>
      </c>
      <c r="I507" s="251">
        <v>491</v>
      </c>
      <c r="J507" s="251">
        <v>451</v>
      </c>
      <c r="K507" s="251">
        <v>20</v>
      </c>
      <c r="L507" s="251" t="s">
        <v>41</v>
      </c>
      <c r="M507" s="251">
        <v>0.45300000000000001</v>
      </c>
      <c r="N507" s="251" t="s">
        <v>42</v>
      </c>
      <c r="O507" s="251">
        <v>10</v>
      </c>
      <c r="P507" s="251" t="s">
        <v>82</v>
      </c>
      <c r="Q507" s="251">
        <f t="shared" ca="1" si="14"/>
        <v>0</v>
      </c>
      <c r="R507" s="251">
        <f t="shared" ca="1" si="15"/>
        <v>0</v>
      </c>
      <c r="S507" s="96"/>
    </row>
    <row r="508" spans="1:19" ht="15" customHeight="1">
      <c r="A508" s="205" t="s">
        <v>4777</v>
      </c>
      <c r="B508" s="205" t="s">
        <v>4802</v>
      </c>
      <c r="C508" s="251">
        <v>4</v>
      </c>
      <c r="D508" s="251"/>
      <c r="E508" s="251">
        <v>1108</v>
      </c>
      <c r="F508" s="251">
        <v>669</v>
      </c>
      <c r="G508" s="251">
        <v>608</v>
      </c>
      <c r="H508" s="251">
        <v>553</v>
      </c>
      <c r="I508" s="251">
        <v>481</v>
      </c>
      <c r="J508" s="251">
        <v>332</v>
      </c>
      <c r="K508" s="251" t="s">
        <v>4836</v>
      </c>
      <c r="L508" s="251" t="s">
        <v>4835</v>
      </c>
      <c r="M508" s="251">
        <v>0.45300000000000001</v>
      </c>
      <c r="N508" s="251" t="s">
        <v>42</v>
      </c>
      <c r="O508" s="251">
        <v>10</v>
      </c>
      <c r="P508" s="251" t="s">
        <v>82</v>
      </c>
      <c r="Q508" s="251">
        <f t="shared" ca="1" si="14"/>
        <v>0</v>
      </c>
      <c r="R508" s="251">
        <f t="shared" ca="1" si="15"/>
        <v>0</v>
      </c>
      <c r="S508" s="96"/>
    </row>
    <row r="509" spans="1:19" s="97" customFormat="1" ht="15" customHeight="1">
      <c r="A509" s="205" t="s">
        <v>3444</v>
      </c>
      <c r="B509" s="205" t="s">
        <v>3857</v>
      </c>
      <c r="C509" s="251">
        <v>2</v>
      </c>
      <c r="D509" s="251"/>
      <c r="E509" s="251">
        <v>1132</v>
      </c>
      <c r="F509" s="251">
        <v>683</v>
      </c>
      <c r="G509" s="251">
        <v>621</v>
      </c>
      <c r="H509" s="251">
        <v>564</v>
      </c>
      <c r="I509" s="251">
        <v>491</v>
      </c>
      <c r="J509" s="251">
        <v>0</v>
      </c>
      <c r="K509" s="251">
        <v>20</v>
      </c>
      <c r="L509" s="251" t="s">
        <v>41</v>
      </c>
      <c r="M509" s="251">
        <v>0.45300000000000001</v>
      </c>
      <c r="N509" s="251" t="s">
        <v>42</v>
      </c>
      <c r="O509" s="251">
        <v>10</v>
      </c>
      <c r="P509" s="251" t="s">
        <v>82</v>
      </c>
      <c r="Q509" s="251">
        <f t="shared" ca="1" si="14"/>
        <v>0</v>
      </c>
      <c r="R509" s="251">
        <f t="shared" ca="1" si="15"/>
        <v>0</v>
      </c>
      <c r="S509" s="96"/>
    </row>
    <row r="510" spans="1:19" s="97" customFormat="1" ht="15" customHeight="1">
      <c r="A510" s="205" t="s">
        <v>3443</v>
      </c>
      <c r="B510" s="205" t="s">
        <v>5392</v>
      </c>
      <c r="C510" s="251">
        <v>4</v>
      </c>
      <c r="D510" s="251"/>
      <c r="E510" s="251">
        <v>1132</v>
      </c>
      <c r="F510" s="251">
        <v>683</v>
      </c>
      <c r="G510" s="251">
        <v>621</v>
      </c>
      <c r="H510" s="251">
        <v>564</v>
      </c>
      <c r="I510" s="251">
        <v>491</v>
      </c>
      <c r="J510" s="251">
        <v>0</v>
      </c>
      <c r="K510" s="251">
        <v>20</v>
      </c>
      <c r="L510" s="251" t="s">
        <v>41</v>
      </c>
      <c r="M510" s="251">
        <v>0.45300000000000001</v>
      </c>
      <c r="N510" s="251" t="s">
        <v>42</v>
      </c>
      <c r="O510" s="251">
        <v>10</v>
      </c>
      <c r="P510" s="251" t="s">
        <v>82</v>
      </c>
      <c r="Q510" s="251">
        <f t="shared" ref="Q510" ca="1" si="20">VLOOKUP(A510,INDIRECT("'"&amp;P510&amp;"'!A:l",TRUE),12,0)</f>
        <v>0</v>
      </c>
      <c r="R510" s="251">
        <f t="shared" ref="R510" ca="1" si="21">IFERROR(IF(J510&lt;&gt;$J$5,J510*Q510,IF($I$5=$F$6,F510*Q510,IF($I$5=$G$6,G510*Q510,IF($I$5=$H$6,H510*Q510,IF($I$5=$I$6,I510*Q510,""))))),"")</f>
        <v>0</v>
      </c>
      <c r="S510" s="96"/>
    </row>
    <row r="511" spans="1:19" s="97" customFormat="1" ht="15" customHeight="1">
      <c r="A511" s="299" t="s">
        <v>3442</v>
      </c>
      <c r="B511" s="299" t="s">
        <v>3858</v>
      </c>
      <c r="C511" s="330">
        <v>4</v>
      </c>
      <c r="D511" s="330"/>
      <c r="E511" s="330">
        <v>1132</v>
      </c>
      <c r="F511" s="330">
        <v>683</v>
      </c>
      <c r="G511" s="330">
        <v>621</v>
      </c>
      <c r="H511" s="330">
        <v>564</v>
      </c>
      <c r="I511" s="330">
        <v>491</v>
      </c>
      <c r="J511" s="330">
        <v>451</v>
      </c>
      <c r="K511" s="330">
        <v>20</v>
      </c>
      <c r="L511" s="330" t="s">
        <v>41</v>
      </c>
      <c r="M511" s="330">
        <v>0.45300000000000001</v>
      </c>
      <c r="N511" s="330" t="s">
        <v>42</v>
      </c>
      <c r="O511" s="330">
        <v>10</v>
      </c>
      <c r="P511" s="330" t="s">
        <v>82</v>
      </c>
      <c r="Q511" s="330">
        <f t="shared" ca="1" si="14"/>
        <v>0</v>
      </c>
      <c r="R511" s="330">
        <f t="shared" ca="1" si="15"/>
        <v>0</v>
      </c>
      <c r="S511" s="96"/>
    </row>
    <row r="512" spans="1:19" s="97" customFormat="1" ht="15" customHeight="1">
      <c r="A512" s="193" t="s">
        <v>4780</v>
      </c>
      <c r="B512" s="193" t="s">
        <v>4803</v>
      </c>
      <c r="C512" s="250">
        <v>4</v>
      </c>
      <c r="D512" s="250"/>
      <c r="E512" s="250">
        <v>1108</v>
      </c>
      <c r="F512" s="250">
        <v>669</v>
      </c>
      <c r="G512" s="250">
        <v>608</v>
      </c>
      <c r="H512" s="250">
        <v>553</v>
      </c>
      <c r="I512" s="250">
        <v>481</v>
      </c>
      <c r="J512" s="250">
        <v>332</v>
      </c>
      <c r="K512" s="250" t="s">
        <v>4836</v>
      </c>
      <c r="L512" s="250" t="s">
        <v>4835</v>
      </c>
      <c r="M512" s="250">
        <v>0.45300000000000001</v>
      </c>
      <c r="N512" s="250" t="s">
        <v>42</v>
      </c>
      <c r="O512" s="250">
        <v>10</v>
      </c>
      <c r="P512" s="250" t="s">
        <v>82</v>
      </c>
      <c r="Q512" s="250">
        <f t="shared" ca="1" si="14"/>
        <v>0</v>
      </c>
      <c r="R512" s="250">
        <f t="shared" ca="1" si="15"/>
        <v>0</v>
      </c>
      <c r="S512" s="96"/>
    </row>
    <row r="513" spans="1:19" s="97" customFormat="1" ht="15" customHeight="1">
      <c r="A513" s="300" t="s">
        <v>3441</v>
      </c>
      <c r="B513" s="300" t="s">
        <v>3859</v>
      </c>
      <c r="C513" s="331">
        <v>4</v>
      </c>
      <c r="D513" s="331"/>
      <c r="E513" s="331">
        <v>1050</v>
      </c>
      <c r="F513" s="331">
        <v>634</v>
      </c>
      <c r="G513" s="331">
        <v>576</v>
      </c>
      <c r="H513" s="331">
        <v>524</v>
      </c>
      <c r="I513" s="331">
        <v>455</v>
      </c>
      <c r="J513" s="331">
        <v>0</v>
      </c>
      <c r="K513" s="331">
        <v>20</v>
      </c>
      <c r="L513" s="331" t="s">
        <v>41</v>
      </c>
      <c r="M513" s="331">
        <v>0.4</v>
      </c>
      <c r="N513" s="331" t="s">
        <v>42</v>
      </c>
      <c r="O513" s="331">
        <v>9</v>
      </c>
      <c r="P513" s="331" t="s">
        <v>82</v>
      </c>
      <c r="Q513" s="331">
        <f t="shared" ca="1" si="14"/>
        <v>0</v>
      </c>
      <c r="R513" s="331">
        <f t="shared" ca="1" si="15"/>
        <v>0</v>
      </c>
      <c r="S513" s="96"/>
    </row>
    <row r="514" spans="1:19" s="97" customFormat="1" ht="15" customHeight="1">
      <c r="A514" s="205" t="s">
        <v>3440</v>
      </c>
      <c r="B514" s="205" t="s">
        <v>3860</v>
      </c>
      <c r="C514" s="251">
        <v>4</v>
      </c>
      <c r="D514" s="251"/>
      <c r="E514" s="251">
        <v>1050</v>
      </c>
      <c r="F514" s="251">
        <v>634</v>
      </c>
      <c r="G514" s="251">
        <v>576</v>
      </c>
      <c r="H514" s="251">
        <v>524</v>
      </c>
      <c r="I514" s="251">
        <v>455</v>
      </c>
      <c r="J514" s="251">
        <v>0</v>
      </c>
      <c r="K514" s="251">
        <v>20</v>
      </c>
      <c r="L514" s="251" t="s">
        <v>41</v>
      </c>
      <c r="M514" s="251">
        <v>0.4</v>
      </c>
      <c r="N514" s="251" t="s">
        <v>42</v>
      </c>
      <c r="O514" s="251">
        <v>9</v>
      </c>
      <c r="P514" s="251" t="s">
        <v>82</v>
      </c>
      <c r="Q514" s="251">
        <f t="shared" ca="1" si="14"/>
        <v>0</v>
      </c>
      <c r="R514" s="251">
        <f t="shared" ca="1" si="15"/>
        <v>0</v>
      </c>
      <c r="S514" s="96"/>
    </row>
    <row r="515" spans="1:19" ht="15" customHeight="1">
      <c r="A515" s="205" t="s">
        <v>3439</v>
      </c>
      <c r="B515" s="205" t="s">
        <v>3861</v>
      </c>
      <c r="C515" s="251">
        <v>4</v>
      </c>
      <c r="D515" s="251"/>
      <c r="E515" s="251">
        <v>1050</v>
      </c>
      <c r="F515" s="251">
        <v>634</v>
      </c>
      <c r="G515" s="251">
        <v>576</v>
      </c>
      <c r="H515" s="251">
        <v>524</v>
      </c>
      <c r="I515" s="251">
        <v>455</v>
      </c>
      <c r="J515" s="251">
        <v>0</v>
      </c>
      <c r="K515" s="251">
        <v>20</v>
      </c>
      <c r="L515" s="251" t="s">
        <v>41</v>
      </c>
      <c r="M515" s="251">
        <v>0.4</v>
      </c>
      <c r="N515" s="251" t="s">
        <v>42</v>
      </c>
      <c r="O515" s="251">
        <v>9</v>
      </c>
      <c r="P515" s="251" t="s">
        <v>82</v>
      </c>
      <c r="Q515" s="251">
        <f t="shared" ca="1" si="14"/>
        <v>0</v>
      </c>
      <c r="R515" s="251">
        <f t="shared" ca="1" si="15"/>
        <v>0</v>
      </c>
      <c r="S515" s="96"/>
    </row>
    <row r="516" spans="1:19" ht="15" customHeight="1">
      <c r="A516" s="205" t="s">
        <v>3438</v>
      </c>
      <c r="B516" s="205" t="s">
        <v>3862</v>
      </c>
      <c r="C516" s="251">
        <v>4</v>
      </c>
      <c r="D516" s="251"/>
      <c r="E516" s="251">
        <v>1050</v>
      </c>
      <c r="F516" s="251">
        <v>634</v>
      </c>
      <c r="G516" s="251">
        <v>576</v>
      </c>
      <c r="H516" s="251">
        <v>524</v>
      </c>
      <c r="I516" s="251">
        <v>455</v>
      </c>
      <c r="J516" s="251">
        <v>0</v>
      </c>
      <c r="K516" s="251">
        <v>20</v>
      </c>
      <c r="L516" s="251" t="s">
        <v>41</v>
      </c>
      <c r="M516" s="251">
        <v>0.4</v>
      </c>
      <c r="N516" s="251" t="s">
        <v>42</v>
      </c>
      <c r="O516" s="251">
        <v>9</v>
      </c>
      <c r="P516" s="251" t="s">
        <v>82</v>
      </c>
      <c r="Q516" s="251">
        <f t="shared" ca="1" si="14"/>
        <v>0</v>
      </c>
      <c r="R516" s="251">
        <f t="shared" ca="1" si="15"/>
        <v>0</v>
      </c>
      <c r="S516" s="96"/>
    </row>
    <row r="517" spans="1:19" s="96" customFormat="1" ht="15" customHeight="1">
      <c r="A517" s="193" t="s">
        <v>3437</v>
      </c>
      <c r="B517" s="193" t="s">
        <v>3863</v>
      </c>
      <c r="C517" s="250">
        <v>4</v>
      </c>
      <c r="D517" s="250"/>
      <c r="E517" s="250">
        <v>1050</v>
      </c>
      <c r="F517" s="250">
        <v>634</v>
      </c>
      <c r="G517" s="250">
        <v>576</v>
      </c>
      <c r="H517" s="250">
        <v>524</v>
      </c>
      <c r="I517" s="250">
        <v>455</v>
      </c>
      <c r="J517" s="250">
        <v>0</v>
      </c>
      <c r="K517" s="250">
        <v>20</v>
      </c>
      <c r="L517" s="250" t="s">
        <v>41</v>
      </c>
      <c r="M517" s="250">
        <v>0.4</v>
      </c>
      <c r="N517" s="250" t="s">
        <v>42</v>
      </c>
      <c r="O517" s="250">
        <v>9</v>
      </c>
      <c r="P517" s="250" t="s">
        <v>82</v>
      </c>
      <c r="Q517" s="250">
        <f t="shared" ca="1" si="14"/>
        <v>0</v>
      </c>
      <c r="R517" s="250">
        <f t="shared" ca="1" si="15"/>
        <v>0</v>
      </c>
    </row>
    <row r="518" spans="1:19" s="97" customFormat="1" ht="15" customHeight="1">
      <c r="A518" s="205" t="s">
        <v>3436</v>
      </c>
      <c r="B518" s="205" t="s">
        <v>3864</v>
      </c>
      <c r="C518" s="251">
        <v>3</v>
      </c>
      <c r="D518" s="251"/>
      <c r="E518" s="251">
        <v>1112</v>
      </c>
      <c r="F518" s="251">
        <v>672</v>
      </c>
      <c r="G518" s="251">
        <v>611</v>
      </c>
      <c r="H518" s="251">
        <v>555</v>
      </c>
      <c r="I518" s="251">
        <v>483</v>
      </c>
      <c r="J518" s="251">
        <v>0</v>
      </c>
      <c r="K518" s="251">
        <v>20</v>
      </c>
      <c r="L518" s="251" t="s">
        <v>41</v>
      </c>
      <c r="M518" s="251">
        <v>0.45300000000000001</v>
      </c>
      <c r="N518" s="251" t="s">
        <v>42</v>
      </c>
      <c r="O518" s="251">
        <v>10</v>
      </c>
      <c r="P518" s="251" t="s">
        <v>82</v>
      </c>
      <c r="Q518" s="251">
        <f t="shared" ref="Q518:Q579" ca="1" si="22">VLOOKUP(A518,INDIRECT("'"&amp;P518&amp;"'!A:l",TRUE),12,0)</f>
        <v>0</v>
      </c>
      <c r="R518" s="251">
        <f t="shared" ref="R518:R579" ca="1" si="23">IFERROR(IF(J518&lt;&gt;$J$5,J518*Q518,IF($I$5=$F$6,F518*Q518,IF($I$5=$G$6,G518*Q518,IF($I$5=$H$6,H518*Q518,IF($I$5=$I$6,I518*Q518,""))))),"")</f>
        <v>0</v>
      </c>
      <c r="S518" s="96"/>
    </row>
    <row r="519" spans="1:19" s="97" customFormat="1" ht="15" customHeight="1">
      <c r="A519" s="205" t="s">
        <v>3435</v>
      </c>
      <c r="B519" s="205" t="s">
        <v>3865</v>
      </c>
      <c r="C519" s="251">
        <v>4</v>
      </c>
      <c r="D519" s="251"/>
      <c r="E519" s="251">
        <v>1112</v>
      </c>
      <c r="F519" s="251">
        <v>672</v>
      </c>
      <c r="G519" s="251">
        <v>611</v>
      </c>
      <c r="H519" s="251">
        <v>555</v>
      </c>
      <c r="I519" s="251">
        <v>483</v>
      </c>
      <c r="J519" s="251">
        <v>0</v>
      </c>
      <c r="K519" s="251">
        <v>20</v>
      </c>
      <c r="L519" s="251" t="s">
        <v>41</v>
      </c>
      <c r="M519" s="251">
        <v>0.45300000000000001</v>
      </c>
      <c r="N519" s="251" t="s">
        <v>42</v>
      </c>
      <c r="O519" s="251">
        <v>10</v>
      </c>
      <c r="P519" s="251" t="s">
        <v>82</v>
      </c>
      <c r="Q519" s="251">
        <f t="shared" ca="1" si="22"/>
        <v>0</v>
      </c>
      <c r="R519" s="251">
        <f t="shared" ca="1" si="23"/>
        <v>0</v>
      </c>
      <c r="S519" s="96"/>
    </row>
    <row r="520" spans="1:19" s="97" customFormat="1" ht="15" customHeight="1">
      <c r="A520" s="205" t="s">
        <v>3434</v>
      </c>
      <c r="B520" s="205" t="s">
        <v>3866</v>
      </c>
      <c r="C520" s="251">
        <v>2</v>
      </c>
      <c r="D520" s="251"/>
      <c r="E520" s="251">
        <v>1112</v>
      </c>
      <c r="F520" s="251">
        <v>672</v>
      </c>
      <c r="G520" s="251">
        <v>611</v>
      </c>
      <c r="H520" s="251">
        <v>555</v>
      </c>
      <c r="I520" s="251">
        <v>483</v>
      </c>
      <c r="J520" s="251">
        <v>0</v>
      </c>
      <c r="K520" s="251">
        <v>20</v>
      </c>
      <c r="L520" s="251" t="s">
        <v>41</v>
      </c>
      <c r="M520" s="251">
        <v>0.45300000000000001</v>
      </c>
      <c r="N520" s="251" t="s">
        <v>42</v>
      </c>
      <c r="O520" s="251">
        <v>10</v>
      </c>
      <c r="P520" s="251" t="s">
        <v>82</v>
      </c>
      <c r="Q520" s="251">
        <f t="shared" ca="1" si="22"/>
        <v>0</v>
      </c>
      <c r="R520" s="251">
        <f t="shared" ca="1" si="23"/>
        <v>0</v>
      </c>
      <c r="S520" s="96"/>
    </row>
    <row r="521" spans="1:19" s="97" customFormat="1" ht="15" customHeight="1">
      <c r="A521" s="205" t="s">
        <v>3433</v>
      </c>
      <c r="B521" s="205" t="s">
        <v>3867</v>
      </c>
      <c r="C521" s="251">
        <v>4</v>
      </c>
      <c r="D521" s="251"/>
      <c r="E521" s="251">
        <v>1112</v>
      </c>
      <c r="F521" s="251">
        <v>672</v>
      </c>
      <c r="G521" s="251">
        <v>611</v>
      </c>
      <c r="H521" s="251">
        <v>555</v>
      </c>
      <c r="I521" s="251">
        <v>483</v>
      </c>
      <c r="J521" s="251">
        <v>0</v>
      </c>
      <c r="K521" s="251">
        <v>20</v>
      </c>
      <c r="L521" s="251" t="s">
        <v>41</v>
      </c>
      <c r="M521" s="251">
        <v>0.45300000000000001</v>
      </c>
      <c r="N521" s="251" t="s">
        <v>42</v>
      </c>
      <c r="O521" s="251">
        <v>10</v>
      </c>
      <c r="P521" s="251" t="s">
        <v>82</v>
      </c>
      <c r="Q521" s="251">
        <f t="shared" ca="1" si="22"/>
        <v>0</v>
      </c>
      <c r="R521" s="251">
        <f t="shared" ca="1" si="23"/>
        <v>0</v>
      </c>
      <c r="S521" s="96"/>
    </row>
    <row r="522" spans="1:19" s="97" customFormat="1" ht="15" customHeight="1">
      <c r="A522" s="193" t="s">
        <v>4866</v>
      </c>
      <c r="B522" s="193" t="s">
        <v>4874</v>
      </c>
      <c r="C522" s="250">
        <v>4</v>
      </c>
      <c r="D522" s="250"/>
      <c r="E522" s="250">
        <v>1112</v>
      </c>
      <c r="F522" s="250">
        <v>672</v>
      </c>
      <c r="G522" s="250">
        <v>611</v>
      </c>
      <c r="H522" s="250">
        <v>555</v>
      </c>
      <c r="I522" s="250">
        <v>483</v>
      </c>
      <c r="J522" s="250">
        <v>0</v>
      </c>
      <c r="K522" s="250">
        <v>20</v>
      </c>
      <c r="L522" s="250" t="s">
        <v>41</v>
      </c>
      <c r="M522" s="250">
        <v>0.45300000000000001</v>
      </c>
      <c r="N522" s="250" t="s">
        <v>42</v>
      </c>
      <c r="O522" s="250">
        <v>10</v>
      </c>
      <c r="P522" s="250" t="s">
        <v>82</v>
      </c>
      <c r="Q522" s="250">
        <f t="shared" ca="1" si="22"/>
        <v>0</v>
      </c>
      <c r="R522" s="250">
        <f t="shared" ca="1" si="23"/>
        <v>0</v>
      </c>
      <c r="S522" s="96"/>
    </row>
    <row r="523" spans="1:19" s="2" customFormat="1" ht="15" customHeight="1">
      <c r="A523" s="205" t="s">
        <v>3432</v>
      </c>
      <c r="B523" s="205" t="s">
        <v>3868</v>
      </c>
      <c r="C523" s="251">
        <v>0</v>
      </c>
      <c r="D523" s="251"/>
      <c r="E523" s="251">
        <v>1158</v>
      </c>
      <c r="F523" s="251">
        <v>699</v>
      </c>
      <c r="G523" s="251">
        <v>635</v>
      </c>
      <c r="H523" s="251">
        <v>577</v>
      </c>
      <c r="I523" s="251">
        <v>502</v>
      </c>
      <c r="J523" s="251">
        <v>0</v>
      </c>
      <c r="K523" s="251">
        <v>20</v>
      </c>
      <c r="L523" s="251" t="s">
        <v>41</v>
      </c>
      <c r="M523" s="251">
        <v>0.45300000000000001</v>
      </c>
      <c r="N523" s="251" t="s">
        <v>42</v>
      </c>
      <c r="O523" s="251">
        <v>10</v>
      </c>
      <c r="P523" s="251" t="s">
        <v>82</v>
      </c>
      <c r="Q523" s="251">
        <f t="shared" ca="1" si="22"/>
        <v>0</v>
      </c>
      <c r="R523" s="251">
        <f t="shared" ca="1" si="23"/>
        <v>0</v>
      </c>
      <c r="S523" s="96"/>
    </row>
    <row r="524" spans="1:19" s="97" customFormat="1" ht="15" customHeight="1">
      <c r="A524" s="205" t="s">
        <v>3431</v>
      </c>
      <c r="B524" s="205" t="s">
        <v>3869</v>
      </c>
      <c r="C524" s="251">
        <v>4</v>
      </c>
      <c r="D524" s="251"/>
      <c r="E524" s="251">
        <v>1158</v>
      </c>
      <c r="F524" s="251">
        <v>699</v>
      </c>
      <c r="G524" s="251">
        <v>635</v>
      </c>
      <c r="H524" s="251">
        <v>577</v>
      </c>
      <c r="I524" s="251">
        <v>502</v>
      </c>
      <c r="J524" s="251">
        <v>0</v>
      </c>
      <c r="K524" s="251">
        <v>20</v>
      </c>
      <c r="L524" s="251" t="s">
        <v>41</v>
      </c>
      <c r="M524" s="251">
        <v>0.45300000000000001</v>
      </c>
      <c r="N524" s="251" t="s">
        <v>42</v>
      </c>
      <c r="O524" s="251">
        <v>10</v>
      </c>
      <c r="P524" s="251" t="s">
        <v>82</v>
      </c>
      <c r="Q524" s="251">
        <f t="shared" ca="1" si="22"/>
        <v>0</v>
      </c>
      <c r="R524" s="251">
        <f t="shared" ca="1" si="23"/>
        <v>0</v>
      </c>
      <c r="S524" s="96"/>
    </row>
    <row r="525" spans="1:19" s="97" customFormat="1" ht="15" customHeight="1">
      <c r="A525" s="205" t="s">
        <v>3430</v>
      </c>
      <c r="B525" s="205" t="s">
        <v>3870</v>
      </c>
      <c r="C525" s="251">
        <v>4</v>
      </c>
      <c r="D525" s="251"/>
      <c r="E525" s="251">
        <v>1158</v>
      </c>
      <c r="F525" s="251">
        <v>699</v>
      </c>
      <c r="G525" s="251">
        <v>635</v>
      </c>
      <c r="H525" s="251">
        <v>577</v>
      </c>
      <c r="I525" s="251">
        <v>502</v>
      </c>
      <c r="J525" s="251">
        <v>0</v>
      </c>
      <c r="K525" s="251">
        <v>20</v>
      </c>
      <c r="L525" s="251" t="s">
        <v>41</v>
      </c>
      <c r="M525" s="251">
        <v>0.45300000000000001</v>
      </c>
      <c r="N525" s="251" t="s">
        <v>42</v>
      </c>
      <c r="O525" s="251">
        <v>10</v>
      </c>
      <c r="P525" s="251" t="s">
        <v>82</v>
      </c>
      <c r="Q525" s="251">
        <f t="shared" ca="1" si="22"/>
        <v>0</v>
      </c>
      <c r="R525" s="251">
        <f t="shared" ca="1" si="23"/>
        <v>0</v>
      </c>
      <c r="S525" s="96"/>
    </row>
    <row r="526" spans="1:19" s="97" customFormat="1" ht="15" customHeight="1">
      <c r="A526" s="205" t="s">
        <v>3429</v>
      </c>
      <c r="B526" s="205" t="s">
        <v>3871</v>
      </c>
      <c r="C526" s="251">
        <v>4</v>
      </c>
      <c r="D526" s="251"/>
      <c r="E526" s="251">
        <v>1158</v>
      </c>
      <c r="F526" s="251">
        <v>699</v>
      </c>
      <c r="G526" s="251">
        <v>635</v>
      </c>
      <c r="H526" s="251">
        <v>577</v>
      </c>
      <c r="I526" s="251">
        <v>502</v>
      </c>
      <c r="J526" s="251">
        <v>0</v>
      </c>
      <c r="K526" s="251">
        <v>20</v>
      </c>
      <c r="L526" s="251" t="s">
        <v>41</v>
      </c>
      <c r="M526" s="251">
        <v>0.45300000000000001</v>
      </c>
      <c r="N526" s="251" t="s">
        <v>42</v>
      </c>
      <c r="O526" s="251">
        <v>10</v>
      </c>
      <c r="P526" s="251" t="s">
        <v>82</v>
      </c>
      <c r="Q526" s="251">
        <f t="shared" ca="1" si="22"/>
        <v>0</v>
      </c>
      <c r="R526" s="251">
        <f t="shared" ca="1" si="23"/>
        <v>0</v>
      </c>
      <c r="S526" s="96"/>
    </row>
    <row r="527" spans="1:19" s="97" customFormat="1" ht="15" customHeight="1">
      <c r="A527" s="193" t="s">
        <v>4151</v>
      </c>
      <c r="B527" s="193" t="s">
        <v>4209</v>
      </c>
      <c r="C527" s="250">
        <v>4</v>
      </c>
      <c r="D527" s="250"/>
      <c r="E527" s="250">
        <v>1158</v>
      </c>
      <c r="F527" s="250">
        <v>699</v>
      </c>
      <c r="G527" s="250">
        <v>635</v>
      </c>
      <c r="H527" s="250">
        <v>577</v>
      </c>
      <c r="I527" s="250">
        <v>502</v>
      </c>
      <c r="J527" s="250">
        <v>0</v>
      </c>
      <c r="K527" s="250">
        <v>20</v>
      </c>
      <c r="L527" s="250" t="s">
        <v>41</v>
      </c>
      <c r="M527" s="250">
        <v>0.45300000000000001</v>
      </c>
      <c r="N527" s="250" t="s">
        <v>42</v>
      </c>
      <c r="O527" s="250">
        <v>10</v>
      </c>
      <c r="P527" s="250" t="s">
        <v>82</v>
      </c>
      <c r="Q527" s="250">
        <f t="shared" ca="1" si="22"/>
        <v>0</v>
      </c>
      <c r="R527" s="250">
        <f t="shared" ca="1" si="23"/>
        <v>0</v>
      </c>
      <c r="S527" s="96"/>
    </row>
    <row r="528" spans="1:19" s="97" customFormat="1" ht="15" customHeight="1">
      <c r="A528" s="192" t="s">
        <v>5026</v>
      </c>
      <c r="B528" s="192" t="s">
        <v>5283</v>
      </c>
      <c r="C528" s="249">
        <v>4</v>
      </c>
      <c r="D528" s="249" t="s">
        <v>1464</v>
      </c>
      <c r="E528" s="249">
        <v>1227</v>
      </c>
      <c r="F528" s="249">
        <v>741</v>
      </c>
      <c r="G528" s="249">
        <v>674</v>
      </c>
      <c r="H528" s="249">
        <v>613</v>
      </c>
      <c r="I528" s="249">
        <v>533</v>
      </c>
      <c r="J528" s="249">
        <v>0</v>
      </c>
      <c r="K528" s="249">
        <v>20</v>
      </c>
      <c r="L528" s="249" t="s">
        <v>41</v>
      </c>
      <c r="M528" s="249">
        <v>0.5</v>
      </c>
      <c r="N528" s="249" t="s">
        <v>42</v>
      </c>
      <c r="O528" s="249">
        <v>11</v>
      </c>
      <c r="P528" s="249" t="s">
        <v>82</v>
      </c>
      <c r="Q528" s="249">
        <f t="shared" ca="1" si="22"/>
        <v>0</v>
      </c>
      <c r="R528" s="249">
        <f t="shared" ca="1" si="23"/>
        <v>0</v>
      </c>
      <c r="S528" s="96"/>
    </row>
    <row r="529" spans="1:19" s="97" customFormat="1" ht="15" customHeight="1">
      <c r="A529" s="193" t="s">
        <v>5027</v>
      </c>
      <c r="B529" s="193" t="s">
        <v>5284</v>
      </c>
      <c r="C529" s="250">
        <v>4</v>
      </c>
      <c r="D529" s="250" t="s">
        <v>1464</v>
      </c>
      <c r="E529" s="250">
        <v>1227</v>
      </c>
      <c r="F529" s="250">
        <v>741</v>
      </c>
      <c r="G529" s="250">
        <v>674</v>
      </c>
      <c r="H529" s="250">
        <v>613</v>
      </c>
      <c r="I529" s="250">
        <v>533</v>
      </c>
      <c r="J529" s="250">
        <v>0</v>
      </c>
      <c r="K529" s="250">
        <v>20</v>
      </c>
      <c r="L529" s="250" t="s">
        <v>41</v>
      </c>
      <c r="M529" s="250">
        <v>0.5</v>
      </c>
      <c r="N529" s="250" t="s">
        <v>42</v>
      </c>
      <c r="O529" s="250">
        <v>11</v>
      </c>
      <c r="P529" s="250" t="s">
        <v>82</v>
      </c>
      <c r="Q529" s="250">
        <f t="shared" ca="1" si="22"/>
        <v>0</v>
      </c>
      <c r="R529" s="250">
        <f t="shared" ca="1" si="23"/>
        <v>0</v>
      </c>
      <c r="S529" s="96"/>
    </row>
    <row r="530" spans="1:19" s="97" customFormat="1" ht="15" customHeight="1">
      <c r="A530" s="223" t="s">
        <v>3372</v>
      </c>
      <c r="B530" s="223" t="s">
        <v>3994</v>
      </c>
      <c r="C530" s="252">
        <v>4</v>
      </c>
      <c r="D530" s="252"/>
      <c r="E530" s="252">
        <v>714</v>
      </c>
      <c r="F530" s="252">
        <v>431</v>
      </c>
      <c r="G530" s="252">
        <v>391</v>
      </c>
      <c r="H530" s="252">
        <v>356</v>
      </c>
      <c r="I530" s="252">
        <v>309</v>
      </c>
      <c r="J530" s="252">
        <v>0</v>
      </c>
      <c r="K530" s="252">
        <v>60</v>
      </c>
      <c r="L530" s="252" t="s">
        <v>4010</v>
      </c>
      <c r="M530" s="252">
        <v>0.14000000000000001</v>
      </c>
      <c r="N530" s="252" t="s">
        <v>4936</v>
      </c>
      <c r="O530" s="252">
        <v>9</v>
      </c>
      <c r="P530" s="252" t="s">
        <v>5106</v>
      </c>
      <c r="Q530" s="252">
        <f t="shared" ca="1" si="22"/>
        <v>0</v>
      </c>
      <c r="R530" s="252">
        <f t="shared" ca="1" si="23"/>
        <v>0</v>
      </c>
      <c r="S530" s="96"/>
    </row>
    <row r="531" spans="1:19" s="97" customFormat="1" ht="15" customHeight="1">
      <c r="A531" s="205" t="s">
        <v>3371</v>
      </c>
      <c r="B531" s="205" t="s">
        <v>3995</v>
      </c>
      <c r="C531" s="251">
        <v>4</v>
      </c>
      <c r="D531" s="251"/>
      <c r="E531" s="251">
        <v>714</v>
      </c>
      <c r="F531" s="251">
        <v>431</v>
      </c>
      <c r="G531" s="251">
        <v>391</v>
      </c>
      <c r="H531" s="251">
        <v>356</v>
      </c>
      <c r="I531" s="251">
        <v>309</v>
      </c>
      <c r="J531" s="251">
        <v>0</v>
      </c>
      <c r="K531" s="251">
        <v>60</v>
      </c>
      <c r="L531" s="251" t="s">
        <v>4010</v>
      </c>
      <c r="M531" s="251">
        <v>0.14000000000000001</v>
      </c>
      <c r="N531" s="251" t="s">
        <v>4936</v>
      </c>
      <c r="O531" s="251">
        <v>9</v>
      </c>
      <c r="P531" s="251" t="s">
        <v>5106</v>
      </c>
      <c r="Q531" s="251">
        <f t="shared" ca="1" si="22"/>
        <v>0</v>
      </c>
      <c r="R531" s="251">
        <f t="shared" ca="1" si="23"/>
        <v>0</v>
      </c>
      <c r="S531" s="96"/>
    </row>
    <row r="532" spans="1:19" s="97" customFormat="1" ht="15" customHeight="1">
      <c r="A532" s="205" t="s">
        <v>3370</v>
      </c>
      <c r="B532" s="205" t="s">
        <v>3996</v>
      </c>
      <c r="C532" s="251">
        <v>3</v>
      </c>
      <c r="D532" s="251"/>
      <c r="E532" s="251">
        <v>714</v>
      </c>
      <c r="F532" s="251">
        <v>431</v>
      </c>
      <c r="G532" s="251">
        <v>391</v>
      </c>
      <c r="H532" s="251">
        <v>356</v>
      </c>
      <c r="I532" s="251">
        <v>309</v>
      </c>
      <c r="J532" s="251">
        <v>0</v>
      </c>
      <c r="K532" s="251">
        <v>60</v>
      </c>
      <c r="L532" s="251" t="s">
        <v>4010</v>
      </c>
      <c r="M532" s="251">
        <v>0.14000000000000001</v>
      </c>
      <c r="N532" s="251" t="s">
        <v>4936</v>
      </c>
      <c r="O532" s="251">
        <v>9</v>
      </c>
      <c r="P532" s="251" t="s">
        <v>5106</v>
      </c>
      <c r="Q532" s="251">
        <f t="shared" ca="1" si="22"/>
        <v>0</v>
      </c>
      <c r="R532" s="251">
        <f t="shared" ca="1" si="23"/>
        <v>0</v>
      </c>
      <c r="S532" s="96"/>
    </row>
    <row r="533" spans="1:19" s="97" customFormat="1" ht="15" customHeight="1">
      <c r="A533" s="205" t="s">
        <v>3369</v>
      </c>
      <c r="B533" s="205" t="s">
        <v>3997</v>
      </c>
      <c r="C533" s="251">
        <v>4</v>
      </c>
      <c r="D533" s="251"/>
      <c r="E533" s="251">
        <v>714</v>
      </c>
      <c r="F533" s="251">
        <v>431</v>
      </c>
      <c r="G533" s="251">
        <v>391</v>
      </c>
      <c r="H533" s="251">
        <v>356</v>
      </c>
      <c r="I533" s="251">
        <v>309</v>
      </c>
      <c r="J533" s="251">
        <v>0</v>
      </c>
      <c r="K533" s="251">
        <v>60</v>
      </c>
      <c r="L533" s="251" t="s">
        <v>4010</v>
      </c>
      <c r="M533" s="251">
        <v>0.14000000000000001</v>
      </c>
      <c r="N533" s="251" t="s">
        <v>4936</v>
      </c>
      <c r="O533" s="251">
        <v>9</v>
      </c>
      <c r="P533" s="251" t="s">
        <v>5106</v>
      </c>
      <c r="Q533" s="251">
        <f t="shared" ca="1" si="22"/>
        <v>0</v>
      </c>
      <c r="R533" s="251">
        <f t="shared" ca="1" si="23"/>
        <v>0</v>
      </c>
      <c r="S533" s="96"/>
    </row>
    <row r="534" spans="1:19" s="97" customFormat="1" ht="15" customHeight="1">
      <c r="A534" s="205" t="s">
        <v>3368</v>
      </c>
      <c r="B534" s="205" t="s">
        <v>3998</v>
      </c>
      <c r="C534" s="251">
        <v>0</v>
      </c>
      <c r="D534" s="251"/>
      <c r="E534" s="251">
        <v>714</v>
      </c>
      <c r="F534" s="251">
        <v>431</v>
      </c>
      <c r="G534" s="251">
        <v>391</v>
      </c>
      <c r="H534" s="251">
        <v>356</v>
      </c>
      <c r="I534" s="251">
        <v>309</v>
      </c>
      <c r="J534" s="251">
        <v>0</v>
      </c>
      <c r="K534" s="251">
        <v>60</v>
      </c>
      <c r="L534" s="251" t="s">
        <v>4010</v>
      </c>
      <c r="M534" s="251">
        <v>0.14000000000000001</v>
      </c>
      <c r="N534" s="251" t="s">
        <v>4936</v>
      </c>
      <c r="O534" s="251">
        <v>9</v>
      </c>
      <c r="P534" s="251" t="s">
        <v>5106</v>
      </c>
      <c r="Q534" s="251">
        <f t="shared" ca="1" si="22"/>
        <v>0</v>
      </c>
      <c r="R534" s="251">
        <f t="shared" ca="1" si="23"/>
        <v>0</v>
      </c>
      <c r="S534" s="96"/>
    </row>
    <row r="535" spans="1:19" s="97" customFormat="1" ht="15" customHeight="1">
      <c r="A535" s="205" t="s">
        <v>3367</v>
      </c>
      <c r="B535" s="205" t="s">
        <v>3999</v>
      </c>
      <c r="C535" s="251">
        <v>4</v>
      </c>
      <c r="D535" s="251"/>
      <c r="E535" s="251">
        <v>714</v>
      </c>
      <c r="F535" s="251">
        <v>431</v>
      </c>
      <c r="G535" s="251">
        <v>391</v>
      </c>
      <c r="H535" s="251">
        <v>356</v>
      </c>
      <c r="I535" s="251">
        <v>309</v>
      </c>
      <c r="J535" s="251">
        <v>0</v>
      </c>
      <c r="K535" s="251">
        <v>60</v>
      </c>
      <c r="L535" s="251" t="s">
        <v>4010</v>
      </c>
      <c r="M535" s="251">
        <v>0.14000000000000001</v>
      </c>
      <c r="N535" s="251" t="s">
        <v>4936</v>
      </c>
      <c r="O535" s="251">
        <v>9</v>
      </c>
      <c r="P535" s="251" t="s">
        <v>5106</v>
      </c>
      <c r="Q535" s="251">
        <f t="shared" ca="1" si="22"/>
        <v>0</v>
      </c>
      <c r="R535" s="251">
        <f t="shared" ca="1" si="23"/>
        <v>0</v>
      </c>
      <c r="S535" s="96"/>
    </row>
    <row r="536" spans="1:19" s="97" customFormat="1" ht="15" customHeight="1">
      <c r="A536" s="193" t="s">
        <v>4156</v>
      </c>
      <c r="B536" s="193" t="s">
        <v>4171</v>
      </c>
      <c r="C536" s="250">
        <v>4</v>
      </c>
      <c r="D536" s="250"/>
      <c r="E536" s="250">
        <v>714</v>
      </c>
      <c r="F536" s="250">
        <v>431</v>
      </c>
      <c r="G536" s="250">
        <v>391</v>
      </c>
      <c r="H536" s="250">
        <v>356</v>
      </c>
      <c r="I536" s="250">
        <v>309</v>
      </c>
      <c r="J536" s="250">
        <v>0</v>
      </c>
      <c r="K536" s="250">
        <v>60</v>
      </c>
      <c r="L536" s="250" t="s">
        <v>4010</v>
      </c>
      <c r="M536" s="250">
        <v>0.14000000000000001</v>
      </c>
      <c r="N536" s="250" t="s">
        <v>4936</v>
      </c>
      <c r="O536" s="250">
        <v>9</v>
      </c>
      <c r="P536" s="250" t="s">
        <v>5106</v>
      </c>
      <c r="Q536" s="250">
        <f t="shared" ca="1" si="22"/>
        <v>0</v>
      </c>
      <c r="R536" s="250">
        <f t="shared" ca="1" si="23"/>
        <v>0</v>
      </c>
      <c r="S536" s="96"/>
    </row>
    <row r="537" spans="1:19" s="97" customFormat="1" ht="15" customHeight="1">
      <c r="A537" s="223" t="s">
        <v>3214</v>
      </c>
      <c r="B537" s="223" t="s">
        <v>4000</v>
      </c>
      <c r="C537" s="252">
        <v>4</v>
      </c>
      <c r="D537" s="252"/>
      <c r="E537" s="252">
        <v>555</v>
      </c>
      <c r="F537" s="252">
        <v>336</v>
      </c>
      <c r="G537" s="252">
        <v>305</v>
      </c>
      <c r="H537" s="252">
        <v>278</v>
      </c>
      <c r="I537" s="252">
        <v>241</v>
      </c>
      <c r="J537" s="252">
        <v>0</v>
      </c>
      <c r="K537" s="252">
        <v>120</v>
      </c>
      <c r="L537" s="252" t="s">
        <v>4011</v>
      </c>
      <c r="M537" s="252">
        <v>0.09</v>
      </c>
      <c r="N537" s="252" t="s">
        <v>4936</v>
      </c>
      <c r="O537" s="252">
        <v>10</v>
      </c>
      <c r="P537" s="252" t="s">
        <v>5106</v>
      </c>
      <c r="Q537" s="252">
        <f t="shared" ca="1" si="22"/>
        <v>0</v>
      </c>
      <c r="R537" s="252">
        <f t="shared" ca="1" si="23"/>
        <v>0</v>
      </c>
      <c r="S537" s="96"/>
    </row>
    <row r="538" spans="1:19" s="97" customFormat="1" ht="15" customHeight="1">
      <c r="A538" s="205" t="s">
        <v>3213</v>
      </c>
      <c r="B538" s="205" t="s">
        <v>4001</v>
      </c>
      <c r="C538" s="251">
        <v>4</v>
      </c>
      <c r="D538" s="251"/>
      <c r="E538" s="251">
        <v>555</v>
      </c>
      <c r="F538" s="251">
        <v>336</v>
      </c>
      <c r="G538" s="251">
        <v>305</v>
      </c>
      <c r="H538" s="251">
        <v>278</v>
      </c>
      <c r="I538" s="251">
        <v>241</v>
      </c>
      <c r="J538" s="251">
        <v>0</v>
      </c>
      <c r="K538" s="251">
        <v>120</v>
      </c>
      <c r="L538" s="251" t="s">
        <v>4011</v>
      </c>
      <c r="M538" s="251">
        <v>0.09</v>
      </c>
      <c r="N538" s="251" t="s">
        <v>4936</v>
      </c>
      <c r="O538" s="251">
        <v>10</v>
      </c>
      <c r="P538" s="251" t="s">
        <v>5106</v>
      </c>
      <c r="Q538" s="251">
        <f t="shared" ca="1" si="22"/>
        <v>0</v>
      </c>
      <c r="R538" s="251">
        <f t="shared" ca="1" si="23"/>
        <v>0</v>
      </c>
      <c r="S538" s="96"/>
    </row>
    <row r="539" spans="1:19" s="97" customFormat="1" ht="15" customHeight="1">
      <c r="A539" s="205" t="s">
        <v>3212</v>
      </c>
      <c r="B539" s="205" t="s">
        <v>4002</v>
      </c>
      <c r="C539" s="251">
        <v>3</v>
      </c>
      <c r="D539" s="251"/>
      <c r="E539" s="251">
        <v>555</v>
      </c>
      <c r="F539" s="251">
        <v>336</v>
      </c>
      <c r="G539" s="251">
        <v>305</v>
      </c>
      <c r="H539" s="251">
        <v>278</v>
      </c>
      <c r="I539" s="251">
        <v>241</v>
      </c>
      <c r="J539" s="251">
        <v>0</v>
      </c>
      <c r="K539" s="251">
        <v>120</v>
      </c>
      <c r="L539" s="251" t="s">
        <v>4011</v>
      </c>
      <c r="M539" s="251">
        <v>0.09</v>
      </c>
      <c r="N539" s="251" t="s">
        <v>4936</v>
      </c>
      <c r="O539" s="251">
        <v>10</v>
      </c>
      <c r="P539" s="251" t="s">
        <v>5106</v>
      </c>
      <c r="Q539" s="251">
        <f t="shared" ca="1" si="22"/>
        <v>0</v>
      </c>
      <c r="R539" s="251">
        <f t="shared" ca="1" si="23"/>
        <v>0</v>
      </c>
      <c r="S539" s="96"/>
    </row>
    <row r="540" spans="1:19" s="97" customFormat="1" ht="15" customHeight="1">
      <c r="A540" s="205" t="s">
        <v>3211</v>
      </c>
      <c r="B540" s="205" t="s">
        <v>4003</v>
      </c>
      <c r="C540" s="251">
        <v>4</v>
      </c>
      <c r="D540" s="251"/>
      <c r="E540" s="251">
        <v>555</v>
      </c>
      <c r="F540" s="251">
        <v>336</v>
      </c>
      <c r="G540" s="251">
        <v>305</v>
      </c>
      <c r="H540" s="251">
        <v>278</v>
      </c>
      <c r="I540" s="251">
        <v>241</v>
      </c>
      <c r="J540" s="251">
        <v>0</v>
      </c>
      <c r="K540" s="251">
        <v>120</v>
      </c>
      <c r="L540" s="251" t="s">
        <v>4011</v>
      </c>
      <c r="M540" s="251">
        <v>0.09</v>
      </c>
      <c r="N540" s="251" t="s">
        <v>4936</v>
      </c>
      <c r="O540" s="251">
        <v>10</v>
      </c>
      <c r="P540" s="251" t="s">
        <v>5106</v>
      </c>
      <c r="Q540" s="251">
        <f t="shared" ca="1" si="22"/>
        <v>0</v>
      </c>
      <c r="R540" s="251">
        <f t="shared" ca="1" si="23"/>
        <v>0</v>
      </c>
      <c r="S540" s="96"/>
    </row>
    <row r="541" spans="1:19" s="97" customFormat="1" ht="15" customHeight="1">
      <c r="A541" s="205" t="s">
        <v>3210</v>
      </c>
      <c r="B541" s="205" t="s">
        <v>4004</v>
      </c>
      <c r="C541" s="251">
        <v>0</v>
      </c>
      <c r="D541" s="251"/>
      <c r="E541" s="251">
        <v>555</v>
      </c>
      <c r="F541" s="251">
        <v>336</v>
      </c>
      <c r="G541" s="251">
        <v>305</v>
      </c>
      <c r="H541" s="251">
        <v>278</v>
      </c>
      <c r="I541" s="251">
        <v>241</v>
      </c>
      <c r="J541" s="251">
        <v>0</v>
      </c>
      <c r="K541" s="251">
        <v>120</v>
      </c>
      <c r="L541" s="251" t="s">
        <v>4011</v>
      </c>
      <c r="M541" s="251">
        <v>0.09</v>
      </c>
      <c r="N541" s="251" t="s">
        <v>4936</v>
      </c>
      <c r="O541" s="251">
        <v>10</v>
      </c>
      <c r="P541" s="251" t="s">
        <v>5106</v>
      </c>
      <c r="Q541" s="251">
        <f t="shared" ca="1" si="22"/>
        <v>0</v>
      </c>
      <c r="R541" s="251">
        <f t="shared" ca="1" si="23"/>
        <v>0</v>
      </c>
      <c r="S541" s="96"/>
    </row>
    <row r="542" spans="1:19" s="97" customFormat="1" ht="15" customHeight="1">
      <c r="A542" s="205" t="s">
        <v>3209</v>
      </c>
      <c r="B542" s="205" t="s">
        <v>4005</v>
      </c>
      <c r="C542" s="251">
        <v>0</v>
      </c>
      <c r="D542" s="251"/>
      <c r="E542" s="251">
        <v>555</v>
      </c>
      <c r="F542" s="251">
        <v>336</v>
      </c>
      <c r="G542" s="251">
        <v>305</v>
      </c>
      <c r="H542" s="251">
        <v>278</v>
      </c>
      <c r="I542" s="251">
        <v>241</v>
      </c>
      <c r="J542" s="251">
        <v>0</v>
      </c>
      <c r="K542" s="251">
        <v>120</v>
      </c>
      <c r="L542" s="251" t="s">
        <v>4011</v>
      </c>
      <c r="M542" s="251">
        <v>0.09</v>
      </c>
      <c r="N542" s="251" t="s">
        <v>4936</v>
      </c>
      <c r="O542" s="251">
        <v>10</v>
      </c>
      <c r="P542" s="251" t="s">
        <v>5106</v>
      </c>
      <c r="Q542" s="251">
        <f t="shared" ca="1" si="22"/>
        <v>0</v>
      </c>
      <c r="R542" s="251">
        <f t="shared" ca="1" si="23"/>
        <v>0</v>
      </c>
      <c r="S542" s="96"/>
    </row>
    <row r="543" spans="1:19" s="97" customFormat="1" ht="15" customHeight="1">
      <c r="A543" s="193" t="s">
        <v>4157</v>
      </c>
      <c r="B543" s="193" t="s">
        <v>4173</v>
      </c>
      <c r="C543" s="250">
        <v>4</v>
      </c>
      <c r="D543" s="250"/>
      <c r="E543" s="250">
        <v>558</v>
      </c>
      <c r="F543" s="250">
        <v>337</v>
      </c>
      <c r="G543" s="250">
        <v>306</v>
      </c>
      <c r="H543" s="250">
        <v>279</v>
      </c>
      <c r="I543" s="250">
        <v>242</v>
      </c>
      <c r="J543" s="250">
        <v>0</v>
      </c>
      <c r="K543" s="250">
        <v>120</v>
      </c>
      <c r="L543" s="250" t="s">
        <v>4011</v>
      </c>
      <c r="M543" s="250">
        <v>0.09</v>
      </c>
      <c r="N543" s="250" t="s">
        <v>4936</v>
      </c>
      <c r="O543" s="250">
        <v>10</v>
      </c>
      <c r="P543" s="250" t="s">
        <v>5106</v>
      </c>
      <c r="Q543" s="250">
        <f t="shared" ca="1" si="22"/>
        <v>0</v>
      </c>
      <c r="R543" s="250">
        <f t="shared" ca="1" si="23"/>
        <v>0</v>
      </c>
      <c r="S543" s="96"/>
    </row>
    <row r="544" spans="1:19" s="97" customFormat="1" ht="15" customHeight="1">
      <c r="A544" s="202" t="s">
        <v>3832</v>
      </c>
      <c r="B544" s="247"/>
      <c r="C544" s="248"/>
      <c r="D544" s="248"/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8"/>
      <c r="P544" s="248"/>
      <c r="Q544" s="248"/>
      <c r="R544" s="248"/>
      <c r="S544" s="96"/>
    </row>
    <row r="545" spans="1:19" s="2" customFormat="1" ht="15" customHeight="1">
      <c r="A545" s="192" t="s">
        <v>3457</v>
      </c>
      <c r="B545" s="192" t="s">
        <v>3872</v>
      </c>
      <c r="C545" s="249">
        <v>4</v>
      </c>
      <c r="D545" s="249"/>
      <c r="E545" s="249">
        <v>1197</v>
      </c>
      <c r="F545" s="249">
        <v>723</v>
      </c>
      <c r="G545" s="249">
        <v>657</v>
      </c>
      <c r="H545" s="249">
        <v>597</v>
      </c>
      <c r="I545" s="249">
        <v>519</v>
      </c>
      <c r="J545" s="249">
        <v>0</v>
      </c>
      <c r="K545" s="249">
        <v>40</v>
      </c>
      <c r="L545" s="249" t="s">
        <v>4008</v>
      </c>
      <c r="M545" s="249">
        <v>0.35</v>
      </c>
      <c r="N545" s="249" t="s">
        <v>4009</v>
      </c>
      <c r="O545" s="249">
        <v>15</v>
      </c>
      <c r="P545" s="249" t="s">
        <v>82</v>
      </c>
      <c r="Q545" s="249">
        <f t="shared" ca="1" si="22"/>
        <v>0</v>
      </c>
      <c r="R545" s="249">
        <f t="shared" ca="1" si="23"/>
        <v>0</v>
      </c>
      <c r="S545" s="96"/>
    </row>
    <row r="546" spans="1:19" s="2" customFormat="1" ht="15" customHeight="1">
      <c r="A546" s="193" t="s">
        <v>3456</v>
      </c>
      <c r="B546" s="193" t="s">
        <v>3873</v>
      </c>
      <c r="C546" s="250">
        <v>4</v>
      </c>
      <c r="D546" s="250"/>
      <c r="E546" s="250">
        <v>1197</v>
      </c>
      <c r="F546" s="250">
        <v>723</v>
      </c>
      <c r="G546" s="250">
        <v>657</v>
      </c>
      <c r="H546" s="250">
        <v>597</v>
      </c>
      <c r="I546" s="250">
        <v>519</v>
      </c>
      <c r="J546" s="250">
        <v>394</v>
      </c>
      <c r="K546" s="250">
        <v>40</v>
      </c>
      <c r="L546" s="250" t="s">
        <v>4008</v>
      </c>
      <c r="M546" s="250">
        <v>0.35</v>
      </c>
      <c r="N546" s="250" t="s">
        <v>4009</v>
      </c>
      <c r="O546" s="250">
        <v>15</v>
      </c>
      <c r="P546" s="250" t="s">
        <v>82</v>
      </c>
      <c r="Q546" s="250">
        <f t="shared" ca="1" si="22"/>
        <v>0</v>
      </c>
      <c r="R546" s="250">
        <f t="shared" ca="1" si="23"/>
        <v>0</v>
      </c>
      <c r="S546" s="96"/>
    </row>
    <row r="547" spans="1:19" ht="15" customHeight="1">
      <c r="A547" s="192" t="s">
        <v>3428</v>
      </c>
      <c r="B547" s="192" t="s">
        <v>3874</v>
      </c>
      <c r="C547" s="249">
        <v>4</v>
      </c>
      <c r="D547" s="249"/>
      <c r="E547" s="249">
        <v>1136</v>
      </c>
      <c r="F547" s="249">
        <v>686</v>
      </c>
      <c r="G547" s="249">
        <v>624</v>
      </c>
      <c r="H547" s="249">
        <v>567</v>
      </c>
      <c r="I547" s="249">
        <v>493</v>
      </c>
      <c r="J547" s="249">
        <v>332</v>
      </c>
      <c r="K547" s="249">
        <v>40</v>
      </c>
      <c r="L547" s="249" t="s">
        <v>4008</v>
      </c>
      <c r="M547" s="249">
        <v>0.45300000000000001</v>
      </c>
      <c r="N547" s="249" t="s">
        <v>4009</v>
      </c>
      <c r="O547" s="249">
        <v>19</v>
      </c>
      <c r="P547" s="249" t="s">
        <v>82</v>
      </c>
      <c r="Q547" s="249">
        <f t="shared" ca="1" si="22"/>
        <v>0</v>
      </c>
      <c r="R547" s="249">
        <f t="shared" ca="1" si="23"/>
        <v>0</v>
      </c>
      <c r="S547" s="96"/>
    </row>
    <row r="548" spans="1:19" ht="15" customHeight="1">
      <c r="A548" s="193" t="s">
        <v>3427</v>
      </c>
      <c r="B548" s="193" t="s">
        <v>3875</v>
      </c>
      <c r="C548" s="250">
        <v>4</v>
      </c>
      <c r="D548" s="250"/>
      <c r="E548" s="250">
        <v>1136</v>
      </c>
      <c r="F548" s="250">
        <v>686</v>
      </c>
      <c r="G548" s="250">
        <v>624</v>
      </c>
      <c r="H548" s="250">
        <v>567</v>
      </c>
      <c r="I548" s="250">
        <v>493</v>
      </c>
      <c r="J548" s="250">
        <v>332</v>
      </c>
      <c r="K548" s="250">
        <v>40</v>
      </c>
      <c r="L548" s="250" t="s">
        <v>4008</v>
      </c>
      <c r="M548" s="250">
        <v>0.45300000000000001</v>
      </c>
      <c r="N548" s="250" t="s">
        <v>4009</v>
      </c>
      <c r="O548" s="250">
        <v>19</v>
      </c>
      <c r="P548" s="250" t="s">
        <v>82</v>
      </c>
      <c r="Q548" s="250">
        <f t="shared" ca="1" si="22"/>
        <v>0</v>
      </c>
      <c r="R548" s="250">
        <f t="shared" ca="1" si="23"/>
        <v>0</v>
      </c>
      <c r="S548" s="96"/>
    </row>
    <row r="549" spans="1:19" s="97" customFormat="1" ht="15" customHeight="1">
      <c r="A549" s="223" t="s">
        <v>3364</v>
      </c>
      <c r="B549" s="223" t="s">
        <v>4006</v>
      </c>
      <c r="C549" s="252">
        <v>4</v>
      </c>
      <c r="D549" s="252"/>
      <c r="E549" s="252">
        <v>653</v>
      </c>
      <c r="F549" s="252">
        <v>394</v>
      </c>
      <c r="G549" s="252">
        <v>359</v>
      </c>
      <c r="H549" s="252">
        <v>326</v>
      </c>
      <c r="I549" s="252">
        <v>284</v>
      </c>
      <c r="J549" s="252">
        <v>0</v>
      </c>
      <c r="K549" s="252">
        <v>100</v>
      </c>
      <c r="L549" s="252" t="s">
        <v>4010</v>
      </c>
      <c r="M549" s="252">
        <v>7.0000000000000007E-2</v>
      </c>
      <c r="N549" s="252" t="s">
        <v>4012</v>
      </c>
      <c r="O549" s="252">
        <v>7</v>
      </c>
      <c r="P549" s="252" t="s">
        <v>5106</v>
      </c>
      <c r="Q549" s="252">
        <f t="shared" ca="1" si="22"/>
        <v>0</v>
      </c>
      <c r="R549" s="252">
        <f t="shared" ca="1" si="23"/>
        <v>0</v>
      </c>
      <c r="S549" s="96"/>
    </row>
    <row r="550" spans="1:19" s="97" customFormat="1" ht="15" customHeight="1">
      <c r="A550" s="193" t="s">
        <v>3363</v>
      </c>
      <c r="B550" s="193" t="s">
        <v>4007</v>
      </c>
      <c r="C550" s="250">
        <v>4</v>
      </c>
      <c r="D550" s="250"/>
      <c r="E550" s="250">
        <v>653</v>
      </c>
      <c r="F550" s="250">
        <v>394</v>
      </c>
      <c r="G550" s="250">
        <v>359</v>
      </c>
      <c r="H550" s="250">
        <v>326</v>
      </c>
      <c r="I550" s="250">
        <v>284</v>
      </c>
      <c r="J550" s="250">
        <v>0</v>
      </c>
      <c r="K550" s="250">
        <v>100</v>
      </c>
      <c r="L550" s="250" t="s">
        <v>4010</v>
      </c>
      <c r="M550" s="250">
        <v>7.0000000000000007E-2</v>
      </c>
      <c r="N550" s="250" t="s">
        <v>4012</v>
      </c>
      <c r="O550" s="250">
        <v>7</v>
      </c>
      <c r="P550" s="250" t="s">
        <v>5106</v>
      </c>
      <c r="Q550" s="250">
        <f t="shared" ca="1" si="22"/>
        <v>0</v>
      </c>
      <c r="R550" s="250">
        <f t="shared" ca="1" si="23"/>
        <v>0</v>
      </c>
      <c r="S550" s="96"/>
    </row>
    <row r="551" spans="1:19" s="97" customFormat="1" ht="15" customHeight="1">
      <c r="A551" s="192" t="s">
        <v>3366</v>
      </c>
      <c r="B551" s="192" t="s">
        <v>4006</v>
      </c>
      <c r="C551" s="249">
        <v>4</v>
      </c>
      <c r="D551" s="249"/>
      <c r="E551" s="249">
        <v>653</v>
      </c>
      <c r="F551" s="249">
        <v>394</v>
      </c>
      <c r="G551" s="249">
        <v>359</v>
      </c>
      <c r="H551" s="249">
        <v>326</v>
      </c>
      <c r="I551" s="249">
        <v>284</v>
      </c>
      <c r="J551" s="249">
        <v>0</v>
      </c>
      <c r="K551" s="249">
        <v>100</v>
      </c>
      <c r="L551" s="249" t="s">
        <v>4010</v>
      </c>
      <c r="M551" s="249">
        <v>7.0000000000000007E-2</v>
      </c>
      <c r="N551" s="249" t="s">
        <v>4012</v>
      </c>
      <c r="O551" s="249">
        <v>7</v>
      </c>
      <c r="P551" s="249" t="s">
        <v>5106</v>
      </c>
      <c r="Q551" s="249">
        <f t="shared" ca="1" si="22"/>
        <v>0</v>
      </c>
      <c r="R551" s="249">
        <f t="shared" ca="1" si="23"/>
        <v>0</v>
      </c>
      <c r="S551" s="96"/>
    </row>
    <row r="552" spans="1:19" s="97" customFormat="1" ht="15" customHeight="1">
      <c r="A552" s="193" t="s">
        <v>3365</v>
      </c>
      <c r="B552" s="193" t="s">
        <v>4007</v>
      </c>
      <c r="C552" s="250">
        <v>4</v>
      </c>
      <c r="D552" s="250"/>
      <c r="E552" s="250">
        <v>653</v>
      </c>
      <c r="F552" s="250">
        <v>394</v>
      </c>
      <c r="G552" s="250">
        <v>359</v>
      </c>
      <c r="H552" s="250">
        <v>326</v>
      </c>
      <c r="I552" s="250">
        <v>284</v>
      </c>
      <c r="J552" s="250">
        <v>0</v>
      </c>
      <c r="K552" s="250">
        <v>100</v>
      </c>
      <c r="L552" s="250" t="s">
        <v>4010</v>
      </c>
      <c r="M552" s="250">
        <v>7.0000000000000007E-2</v>
      </c>
      <c r="N552" s="250" t="s">
        <v>4012</v>
      </c>
      <c r="O552" s="250">
        <v>7</v>
      </c>
      <c r="P552" s="250" t="s">
        <v>5106</v>
      </c>
      <c r="Q552" s="250">
        <f t="shared" ca="1" si="22"/>
        <v>0</v>
      </c>
      <c r="R552" s="250">
        <f t="shared" ca="1" si="23"/>
        <v>0</v>
      </c>
      <c r="S552" s="96"/>
    </row>
    <row r="553" spans="1:19" s="97" customFormat="1" ht="15" customHeight="1">
      <c r="A553" s="202" t="s">
        <v>1894</v>
      </c>
      <c r="B553" s="247"/>
      <c r="C553" s="248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96"/>
    </row>
    <row r="554" spans="1:19" s="97" customFormat="1" ht="15" customHeight="1">
      <c r="A554" s="205" t="s">
        <v>796</v>
      </c>
      <c r="B554" s="205" t="s">
        <v>3876</v>
      </c>
      <c r="C554" s="251">
        <v>4</v>
      </c>
      <c r="D554" s="251"/>
      <c r="E554" s="251">
        <v>1076</v>
      </c>
      <c r="F554" s="251">
        <v>650</v>
      </c>
      <c r="G554" s="251">
        <v>591</v>
      </c>
      <c r="H554" s="251">
        <v>537</v>
      </c>
      <c r="I554" s="251">
        <v>467</v>
      </c>
      <c r="J554" s="251">
        <v>0</v>
      </c>
      <c r="K554" s="251">
        <v>20</v>
      </c>
      <c r="L554" s="251" t="s">
        <v>41</v>
      </c>
      <c r="M554" s="251">
        <v>0.45300000000000001</v>
      </c>
      <c r="N554" s="251" t="s">
        <v>42</v>
      </c>
      <c r="O554" s="251">
        <v>9.9</v>
      </c>
      <c r="P554" s="251" t="s">
        <v>82</v>
      </c>
      <c r="Q554" s="251">
        <f t="shared" ca="1" si="22"/>
        <v>0</v>
      </c>
      <c r="R554" s="251">
        <f t="shared" ca="1" si="23"/>
        <v>0</v>
      </c>
      <c r="S554" s="96"/>
    </row>
    <row r="555" spans="1:19" s="97" customFormat="1" ht="15" customHeight="1">
      <c r="A555" s="205" t="s">
        <v>1260</v>
      </c>
      <c r="B555" s="205" t="s">
        <v>3877</v>
      </c>
      <c r="C555" s="251">
        <v>4</v>
      </c>
      <c r="D555" s="251"/>
      <c r="E555" s="251">
        <v>1076</v>
      </c>
      <c r="F555" s="251">
        <v>650</v>
      </c>
      <c r="G555" s="251">
        <v>591</v>
      </c>
      <c r="H555" s="251">
        <v>537</v>
      </c>
      <c r="I555" s="251">
        <v>467</v>
      </c>
      <c r="J555" s="251">
        <v>0</v>
      </c>
      <c r="K555" s="251">
        <v>20</v>
      </c>
      <c r="L555" s="251" t="s">
        <v>41</v>
      </c>
      <c r="M555" s="251">
        <v>0.45300000000000001</v>
      </c>
      <c r="N555" s="251" t="s">
        <v>42</v>
      </c>
      <c r="O555" s="251">
        <v>9.9</v>
      </c>
      <c r="P555" s="251" t="s">
        <v>82</v>
      </c>
      <c r="Q555" s="251">
        <f t="shared" ca="1" si="22"/>
        <v>0</v>
      </c>
      <c r="R555" s="251">
        <f t="shared" ca="1" si="23"/>
        <v>0</v>
      </c>
      <c r="S555" s="96"/>
    </row>
    <row r="556" spans="1:19" s="97" customFormat="1" ht="15" customHeight="1">
      <c r="A556" s="205" t="s">
        <v>1303</v>
      </c>
      <c r="B556" s="205" t="s">
        <v>3878</v>
      </c>
      <c r="C556" s="251">
        <v>4</v>
      </c>
      <c r="D556" s="251"/>
      <c r="E556" s="251">
        <v>1076</v>
      </c>
      <c r="F556" s="251">
        <v>650</v>
      </c>
      <c r="G556" s="251">
        <v>591</v>
      </c>
      <c r="H556" s="251">
        <v>537</v>
      </c>
      <c r="I556" s="251">
        <v>467</v>
      </c>
      <c r="J556" s="251">
        <v>0</v>
      </c>
      <c r="K556" s="251">
        <v>20</v>
      </c>
      <c r="L556" s="251" t="s">
        <v>41</v>
      </c>
      <c r="M556" s="251">
        <v>0.45300000000000001</v>
      </c>
      <c r="N556" s="251" t="s">
        <v>42</v>
      </c>
      <c r="O556" s="251">
        <v>9.9</v>
      </c>
      <c r="P556" s="251" t="s">
        <v>82</v>
      </c>
      <c r="Q556" s="251">
        <f t="shared" ca="1" si="22"/>
        <v>0</v>
      </c>
      <c r="R556" s="251">
        <f t="shared" ca="1" si="23"/>
        <v>0</v>
      </c>
      <c r="S556" s="96"/>
    </row>
    <row r="557" spans="1:19" s="97" customFormat="1" ht="15" customHeight="1">
      <c r="A557" s="205" t="s">
        <v>1280</v>
      </c>
      <c r="B557" s="205" t="s">
        <v>3879</v>
      </c>
      <c r="C557" s="251">
        <v>4</v>
      </c>
      <c r="D557" s="251"/>
      <c r="E557" s="251">
        <v>1076</v>
      </c>
      <c r="F557" s="251">
        <v>650</v>
      </c>
      <c r="G557" s="251">
        <v>591</v>
      </c>
      <c r="H557" s="251">
        <v>537</v>
      </c>
      <c r="I557" s="251">
        <v>467</v>
      </c>
      <c r="J557" s="251">
        <v>0</v>
      </c>
      <c r="K557" s="251">
        <v>20</v>
      </c>
      <c r="L557" s="251" t="s">
        <v>41</v>
      </c>
      <c r="M557" s="251">
        <v>0.45300000000000001</v>
      </c>
      <c r="N557" s="251" t="s">
        <v>42</v>
      </c>
      <c r="O557" s="251">
        <v>9.9</v>
      </c>
      <c r="P557" s="251" t="s">
        <v>82</v>
      </c>
      <c r="Q557" s="251">
        <f t="shared" ca="1" si="22"/>
        <v>0</v>
      </c>
      <c r="R557" s="251">
        <f t="shared" ca="1" si="23"/>
        <v>0</v>
      </c>
      <c r="S557" s="96"/>
    </row>
    <row r="558" spans="1:19" s="97" customFormat="1" ht="15" customHeight="1">
      <c r="A558" s="193" t="s">
        <v>797</v>
      </c>
      <c r="B558" s="193" t="s">
        <v>3880</v>
      </c>
      <c r="C558" s="250">
        <v>4</v>
      </c>
      <c r="D558" s="250"/>
      <c r="E558" s="250">
        <v>1076</v>
      </c>
      <c r="F558" s="250">
        <v>650</v>
      </c>
      <c r="G558" s="250">
        <v>591</v>
      </c>
      <c r="H558" s="250">
        <v>537</v>
      </c>
      <c r="I558" s="250">
        <v>467</v>
      </c>
      <c r="J558" s="250">
        <v>0</v>
      </c>
      <c r="K558" s="250">
        <v>20</v>
      </c>
      <c r="L558" s="250" t="s">
        <v>41</v>
      </c>
      <c r="M558" s="250">
        <v>0.45300000000000001</v>
      </c>
      <c r="N558" s="250" t="s">
        <v>42</v>
      </c>
      <c r="O558" s="250">
        <v>9.9</v>
      </c>
      <c r="P558" s="250" t="s">
        <v>82</v>
      </c>
      <c r="Q558" s="250">
        <f t="shared" ca="1" si="22"/>
        <v>0</v>
      </c>
      <c r="R558" s="250">
        <f t="shared" ca="1" si="23"/>
        <v>0</v>
      </c>
      <c r="S558" s="96"/>
    </row>
    <row r="559" spans="1:19" s="97" customFormat="1" ht="15" customHeight="1">
      <c r="A559" s="223" t="s">
        <v>793</v>
      </c>
      <c r="B559" s="223" t="s">
        <v>3881</v>
      </c>
      <c r="C559" s="252">
        <v>4</v>
      </c>
      <c r="D559" s="252"/>
      <c r="E559" s="252">
        <v>1088</v>
      </c>
      <c r="F559" s="252">
        <v>657</v>
      </c>
      <c r="G559" s="252">
        <v>597</v>
      </c>
      <c r="H559" s="252">
        <v>543</v>
      </c>
      <c r="I559" s="252">
        <v>472</v>
      </c>
      <c r="J559" s="252">
        <v>0</v>
      </c>
      <c r="K559" s="252">
        <v>20</v>
      </c>
      <c r="L559" s="252" t="s">
        <v>41</v>
      </c>
      <c r="M559" s="252">
        <v>0.45300000000000001</v>
      </c>
      <c r="N559" s="252" t="s">
        <v>42</v>
      </c>
      <c r="O559" s="252">
        <v>9.9</v>
      </c>
      <c r="P559" s="252" t="s">
        <v>82</v>
      </c>
      <c r="Q559" s="252">
        <f t="shared" ca="1" si="22"/>
        <v>0</v>
      </c>
      <c r="R559" s="252">
        <f t="shared" ca="1" si="23"/>
        <v>0</v>
      </c>
      <c r="S559" s="96"/>
    </row>
    <row r="560" spans="1:19" ht="15" customHeight="1">
      <c r="A560" s="205" t="s">
        <v>794</v>
      </c>
      <c r="B560" s="205" t="s">
        <v>3882</v>
      </c>
      <c r="C560" s="251">
        <v>4</v>
      </c>
      <c r="D560" s="251"/>
      <c r="E560" s="251">
        <v>1088</v>
      </c>
      <c r="F560" s="251">
        <v>657</v>
      </c>
      <c r="G560" s="251">
        <v>597</v>
      </c>
      <c r="H560" s="251">
        <v>543</v>
      </c>
      <c r="I560" s="251">
        <v>472</v>
      </c>
      <c r="J560" s="251">
        <v>0</v>
      </c>
      <c r="K560" s="251">
        <v>20</v>
      </c>
      <c r="L560" s="251" t="s">
        <v>41</v>
      </c>
      <c r="M560" s="251">
        <v>0.45300000000000001</v>
      </c>
      <c r="N560" s="251" t="s">
        <v>42</v>
      </c>
      <c r="O560" s="251">
        <v>9.9</v>
      </c>
      <c r="P560" s="251" t="s">
        <v>82</v>
      </c>
      <c r="Q560" s="251">
        <f t="shared" ca="1" si="22"/>
        <v>0</v>
      </c>
      <c r="R560" s="251">
        <f t="shared" ca="1" si="23"/>
        <v>0</v>
      </c>
      <c r="S560" s="96"/>
    </row>
    <row r="561" spans="1:19" ht="15" customHeight="1">
      <c r="A561" s="205" t="s">
        <v>795</v>
      </c>
      <c r="B561" s="205" t="s">
        <v>3883</v>
      </c>
      <c r="C561" s="251">
        <v>4</v>
      </c>
      <c r="D561" s="251"/>
      <c r="E561" s="251">
        <v>1088</v>
      </c>
      <c r="F561" s="251">
        <v>657</v>
      </c>
      <c r="G561" s="251">
        <v>597</v>
      </c>
      <c r="H561" s="251">
        <v>543</v>
      </c>
      <c r="I561" s="251">
        <v>472</v>
      </c>
      <c r="J561" s="251">
        <v>0</v>
      </c>
      <c r="K561" s="251">
        <v>20</v>
      </c>
      <c r="L561" s="251" t="s">
        <v>41</v>
      </c>
      <c r="M561" s="251">
        <v>0.45300000000000001</v>
      </c>
      <c r="N561" s="251" t="s">
        <v>42</v>
      </c>
      <c r="O561" s="251">
        <v>9.9</v>
      </c>
      <c r="P561" s="251" t="s">
        <v>82</v>
      </c>
      <c r="Q561" s="251">
        <f t="shared" ca="1" si="22"/>
        <v>0</v>
      </c>
      <c r="R561" s="251">
        <f t="shared" ca="1" si="23"/>
        <v>0</v>
      </c>
      <c r="S561" s="96"/>
    </row>
    <row r="562" spans="1:19" ht="15" customHeight="1">
      <c r="A562" s="193" t="s">
        <v>792</v>
      </c>
      <c r="B562" s="193" t="s">
        <v>3884</v>
      </c>
      <c r="C562" s="250">
        <v>4</v>
      </c>
      <c r="D562" s="250"/>
      <c r="E562" s="250">
        <v>1088</v>
      </c>
      <c r="F562" s="250">
        <v>657</v>
      </c>
      <c r="G562" s="250">
        <v>597</v>
      </c>
      <c r="H562" s="250">
        <v>543</v>
      </c>
      <c r="I562" s="250">
        <v>472</v>
      </c>
      <c r="J562" s="250">
        <v>0</v>
      </c>
      <c r="K562" s="250">
        <v>20</v>
      </c>
      <c r="L562" s="250" t="s">
        <v>41</v>
      </c>
      <c r="M562" s="250">
        <v>0.45300000000000001</v>
      </c>
      <c r="N562" s="250" t="s">
        <v>42</v>
      </c>
      <c r="O562" s="250">
        <v>9.9</v>
      </c>
      <c r="P562" s="250" t="s">
        <v>82</v>
      </c>
      <c r="Q562" s="250">
        <f t="shared" ca="1" si="22"/>
        <v>0</v>
      </c>
      <c r="R562" s="250">
        <f t="shared" ca="1" si="23"/>
        <v>0</v>
      </c>
      <c r="S562" s="96"/>
    </row>
    <row r="563" spans="1:19" ht="15" customHeight="1">
      <c r="A563" s="192" t="s">
        <v>1264</v>
      </c>
      <c r="B563" s="192" t="s">
        <v>3885</v>
      </c>
      <c r="C563" s="249">
        <v>4</v>
      </c>
      <c r="D563" s="249"/>
      <c r="E563" s="249">
        <v>998</v>
      </c>
      <c r="F563" s="249">
        <v>602</v>
      </c>
      <c r="G563" s="249">
        <v>547</v>
      </c>
      <c r="H563" s="249">
        <v>497</v>
      </c>
      <c r="I563" s="249">
        <v>432</v>
      </c>
      <c r="J563" s="249">
        <v>394</v>
      </c>
      <c r="K563" s="249">
        <v>20</v>
      </c>
      <c r="L563" s="249" t="s">
        <v>41</v>
      </c>
      <c r="M563" s="249">
        <v>0.45300000000000001</v>
      </c>
      <c r="N563" s="249" t="s">
        <v>42</v>
      </c>
      <c r="O563" s="249">
        <v>9.9</v>
      </c>
      <c r="P563" s="249" t="s">
        <v>82</v>
      </c>
      <c r="Q563" s="249">
        <f t="shared" ca="1" si="22"/>
        <v>0</v>
      </c>
      <c r="R563" s="249">
        <f t="shared" ca="1" si="23"/>
        <v>0</v>
      </c>
      <c r="S563" s="96"/>
    </row>
    <row r="564" spans="1:19" ht="15" customHeight="1">
      <c r="A564" s="193" t="s">
        <v>1265</v>
      </c>
      <c r="B564" s="193" t="s">
        <v>3886</v>
      </c>
      <c r="C564" s="250">
        <v>4</v>
      </c>
      <c r="D564" s="250"/>
      <c r="E564" s="250">
        <v>998</v>
      </c>
      <c r="F564" s="250">
        <v>602</v>
      </c>
      <c r="G564" s="250">
        <v>547</v>
      </c>
      <c r="H564" s="250">
        <v>497</v>
      </c>
      <c r="I564" s="250">
        <v>432</v>
      </c>
      <c r="J564" s="250">
        <v>337</v>
      </c>
      <c r="K564" s="250">
        <v>20</v>
      </c>
      <c r="L564" s="250" t="s">
        <v>41</v>
      </c>
      <c r="M564" s="250">
        <v>0.45300000000000001</v>
      </c>
      <c r="N564" s="250" t="s">
        <v>42</v>
      </c>
      <c r="O564" s="250">
        <v>9.9</v>
      </c>
      <c r="P564" s="250" t="s">
        <v>82</v>
      </c>
      <c r="Q564" s="250">
        <f t="shared" ca="1" si="22"/>
        <v>0</v>
      </c>
      <c r="R564" s="250">
        <f t="shared" ca="1" si="23"/>
        <v>0</v>
      </c>
      <c r="S564" s="96"/>
    </row>
    <row r="565" spans="1:19" ht="15" customHeight="1">
      <c r="A565" s="205" t="s">
        <v>810</v>
      </c>
      <c r="B565" s="205" t="s">
        <v>3887</v>
      </c>
      <c r="C565" s="251">
        <v>4</v>
      </c>
      <c r="D565" s="251"/>
      <c r="E565" s="251">
        <v>1047</v>
      </c>
      <c r="F565" s="251">
        <v>632</v>
      </c>
      <c r="G565" s="251">
        <v>574</v>
      </c>
      <c r="H565" s="251">
        <v>523</v>
      </c>
      <c r="I565" s="251">
        <v>454</v>
      </c>
      <c r="J565" s="251">
        <v>0</v>
      </c>
      <c r="K565" s="251">
        <v>20</v>
      </c>
      <c r="L565" s="251" t="s">
        <v>41</v>
      </c>
      <c r="M565" s="251">
        <v>0.45300000000000001</v>
      </c>
      <c r="N565" s="251" t="s">
        <v>42</v>
      </c>
      <c r="O565" s="251">
        <v>9.9</v>
      </c>
      <c r="P565" s="251" t="s">
        <v>82</v>
      </c>
      <c r="Q565" s="251">
        <f t="shared" ca="1" si="22"/>
        <v>0</v>
      </c>
      <c r="R565" s="251">
        <f t="shared" ca="1" si="23"/>
        <v>0</v>
      </c>
      <c r="S565" s="96"/>
    </row>
    <row r="566" spans="1:19" ht="15" customHeight="1">
      <c r="A566" s="205" t="s">
        <v>811</v>
      </c>
      <c r="B566" s="205" t="s">
        <v>3888</v>
      </c>
      <c r="C566" s="251">
        <v>4</v>
      </c>
      <c r="D566" s="251"/>
      <c r="E566" s="251">
        <v>1047</v>
      </c>
      <c r="F566" s="251">
        <v>632</v>
      </c>
      <c r="G566" s="251">
        <v>574</v>
      </c>
      <c r="H566" s="251">
        <v>523</v>
      </c>
      <c r="I566" s="251">
        <v>454</v>
      </c>
      <c r="J566" s="251">
        <v>332</v>
      </c>
      <c r="K566" s="251">
        <v>20</v>
      </c>
      <c r="L566" s="251" t="s">
        <v>41</v>
      </c>
      <c r="M566" s="251">
        <v>0.45300000000000001</v>
      </c>
      <c r="N566" s="251" t="s">
        <v>42</v>
      </c>
      <c r="O566" s="251">
        <v>9.9</v>
      </c>
      <c r="P566" s="251" t="s">
        <v>82</v>
      </c>
      <c r="Q566" s="251">
        <f t="shared" ca="1" si="22"/>
        <v>0</v>
      </c>
      <c r="R566" s="251">
        <f t="shared" ca="1" si="23"/>
        <v>0</v>
      </c>
      <c r="S566" s="96"/>
    </row>
    <row r="567" spans="1:19" ht="15" customHeight="1">
      <c r="A567" s="205" t="s">
        <v>1223</v>
      </c>
      <c r="B567" s="205" t="s">
        <v>3889</v>
      </c>
      <c r="C567" s="251">
        <v>4</v>
      </c>
      <c r="D567" s="251"/>
      <c r="E567" s="251">
        <v>1047</v>
      </c>
      <c r="F567" s="251">
        <v>632</v>
      </c>
      <c r="G567" s="251">
        <v>574</v>
      </c>
      <c r="H567" s="251">
        <v>523</v>
      </c>
      <c r="I567" s="251">
        <v>454</v>
      </c>
      <c r="J567" s="251">
        <v>451</v>
      </c>
      <c r="K567" s="251">
        <v>20</v>
      </c>
      <c r="L567" s="251" t="s">
        <v>41</v>
      </c>
      <c r="M567" s="251">
        <v>0.45300000000000001</v>
      </c>
      <c r="N567" s="251" t="s">
        <v>42</v>
      </c>
      <c r="O567" s="251">
        <v>9.9</v>
      </c>
      <c r="P567" s="251" t="s">
        <v>82</v>
      </c>
      <c r="Q567" s="251">
        <f t="shared" ca="1" si="22"/>
        <v>0</v>
      </c>
      <c r="R567" s="251">
        <f t="shared" ca="1" si="23"/>
        <v>0</v>
      </c>
      <c r="S567" s="96"/>
    </row>
    <row r="568" spans="1:19" ht="15" customHeight="1">
      <c r="A568" s="193" t="s">
        <v>808</v>
      </c>
      <c r="B568" s="193" t="s">
        <v>3890</v>
      </c>
      <c r="C568" s="250">
        <v>4</v>
      </c>
      <c r="D568" s="250"/>
      <c r="E568" s="250">
        <v>1047</v>
      </c>
      <c r="F568" s="250">
        <v>632</v>
      </c>
      <c r="G568" s="250">
        <v>574</v>
      </c>
      <c r="H568" s="250">
        <v>523</v>
      </c>
      <c r="I568" s="250">
        <v>454</v>
      </c>
      <c r="J568" s="250">
        <v>0</v>
      </c>
      <c r="K568" s="250">
        <v>20</v>
      </c>
      <c r="L568" s="250" t="s">
        <v>41</v>
      </c>
      <c r="M568" s="250">
        <v>0.45300000000000001</v>
      </c>
      <c r="N568" s="250" t="s">
        <v>42</v>
      </c>
      <c r="O568" s="250">
        <v>9.9</v>
      </c>
      <c r="P568" s="250" t="s">
        <v>82</v>
      </c>
      <c r="Q568" s="250">
        <f t="shared" ca="1" si="22"/>
        <v>0</v>
      </c>
      <c r="R568" s="250">
        <f t="shared" ca="1" si="23"/>
        <v>0</v>
      </c>
      <c r="S568" s="96"/>
    </row>
    <row r="569" spans="1:19" ht="15" customHeight="1">
      <c r="A569" s="205" t="s">
        <v>815</v>
      </c>
      <c r="B569" s="205" t="s">
        <v>3891</v>
      </c>
      <c r="C569" s="251">
        <v>4</v>
      </c>
      <c r="D569" s="251"/>
      <c r="E569" s="251">
        <v>1041</v>
      </c>
      <c r="F569" s="251">
        <v>628</v>
      </c>
      <c r="G569" s="251">
        <v>571</v>
      </c>
      <c r="H569" s="251">
        <v>520</v>
      </c>
      <c r="I569" s="251">
        <v>451</v>
      </c>
      <c r="J569" s="251">
        <v>0</v>
      </c>
      <c r="K569" s="251">
        <v>20</v>
      </c>
      <c r="L569" s="251" t="s">
        <v>41</v>
      </c>
      <c r="M569" s="251">
        <v>0.45300000000000001</v>
      </c>
      <c r="N569" s="251" t="s">
        <v>42</v>
      </c>
      <c r="O569" s="251">
        <v>9.9</v>
      </c>
      <c r="P569" s="251" t="s">
        <v>82</v>
      </c>
      <c r="Q569" s="251">
        <f t="shared" ca="1" si="22"/>
        <v>0</v>
      </c>
      <c r="R569" s="251">
        <f t="shared" ca="1" si="23"/>
        <v>0</v>
      </c>
      <c r="S569" s="96"/>
    </row>
    <row r="570" spans="1:19" s="2" customFormat="1" ht="15" customHeight="1">
      <c r="A570" s="205" t="s">
        <v>1299</v>
      </c>
      <c r="B570" s="205" t="s">
        <v>3892</v>
      </c>
      <c r="C570" s="251">
        <v>4</v>
      </c>
      <c r="D570" s="251"/>
      <c r="E570" s="251">
        <v>1041</v>
      </c>
      <c r="F570" s="251">
        <v>628</v>
      </c>
      <c r="G570" s="251">
        <v>571</v>
      </c>
      <c r="H570" s="251">
        <v>520</v>
      </c>
      <c r="I570" s="251">
        <v>451</v>
      </c>
      <c r="J570" s="251">
        <v>0</v>
      </c>
      <c r="K570" s="251">
        <v>20</v>
      </c>
      <c r="L570" s="251" t="s">
        <v>41</v>
      </c>
      <c r="M570" s="251">
        <v>0.45300000000000001</v>
      </c>
      <c r="N570" s="251" t="s">
        <v>42</v>
      </c>
      <c r="O570" s="251">
        <v>9.9</v>
      </c>
      <c r="P570" s="251" t="s">
        <v>82</v>
      </c>
      <c r="Q570" s="251">
        <f t="shared" ca="1" si="22"/>
        <v>0</v>
      </c>
      <c r="R570" s="251">
        <f t="shared" ca="1" si="23"/>
        <v>0</v>
      </c>
      <c r="S570" s="96"/>
    </row>
    <row r="571" spans="1:19" ht="15" customHeight="1">
      <c r="A571" s="205" t="s">
        <v>1301</v>
      </c>
      <c r="B571" s="205" t="s">
        <v>3893</v>
      </c>
      <c r="C571" s="251">
        <v>4</v>
      </c>
      <c r="D571" s="251"/>
      <c r="E571" s="251">
        <v>1041</v>
      </c>
      <c r="F571" s="251">
        <v>628</v>
      </c>
      <c r="G571" s="251">
        <v>571</v>
      </c>
      <c r="H571" s="251">
        <v>520</v>
      </c>
      <c r="I571" s="251">
        <v>451</v>
      </c>
      <c r="J571" s="251">
        <v>0</v>
      </c>
      <c r="K571" s="251">
        <v>20</v>
      </c>
      <c r="L571" s="251" t="s">
        <v>41</v>
      </c>
      <c r="M571" s="251">
        <v>0.45300000000000001</v>
      </c>
      <c r="N571" s="251" t="s">
        <v>42</v>
      </c>
      <c r="O571" s="251">
        <v>9.9</v>
      </c>
      <c r="P571" s="251" t="s">
        <v>82</v>
      </c>
      <c r="Q571" s="251">
        <f t="shared" ca="1" si="22"/>
        <v>0</v>
      </c>
      <c r="R571" s="251">
        <f t="shared" ca="1" si="23"/>
        <v>0</v>
      </c>
      <c r="S571" s="96"/>
    </row>
    <row r="572" spans="1:19" ht="15" customHeight="1">
      <c r="A572" s="205" t="s">
        <v>816</v>
      </c>
      <c r="B572" s="205" t="s">
        <v>3894</v>
      </c>
      <c r="C572" s="251">
        <v>2</v>
      </c>
      <c r="D572" s="251"/>
      <c r="E572" s="251">
        <v>1041</v>
      </c>
      <c r="F572" s="251">
        <v>628</v>
      </c>
      <c r="G572" s="251">
        <v>571</v>
      </c>
      <c r="H572" s="251">
        <v>520</v>
      </c>
      <c r="I572" s="251">
        <v>451</v>
      </c>
      <c r="J572" s="251">
        <v>0</v>
      </c>
      <c r="K572" s="251">
        <v>20</v>
      </c>
      <c r="L572" s="251" t="s">
        <v>41</v>
      </c>
      <c r="M572" s="251">
        <v>0.45300000000000001</v>
      </c>
      <c r="N572" s="251" t="s">
        <v>42</v>
      </c>
      <c r="O572" s="251">
        <v>9.9</v>
      </c>
      <c r="P572" s="251" t="s">
        <v>82</v>
      </c>
      <c r="Q572" s="251">
        <f t="shared" ca="1" si="22"/>
        <v>0</v>
      </c>
      <c r="R572" s="251">
        <f t="shared" ca="1" si="23"/>
        <v>0</v>
      </c>
      <c r="S572" s="96"/>
    </row>
    <row r="573" spans="1:19" ht="15" customHeight="1">
      <c r="A573" s="193" t="s">
        <v>1302</v>
      </c>
      <c r="B573" s="193" t="s">
        <v>3895</v>
      </c>
      <c r="C573" s="250">
        <v>4</v>
      </c>
      <c r="D573" s="250"/>
      <c r="E573" s="250">
        <v>1041</v>
      </c>
      <c r="F573" s="250">
        <v>628</v>
      </c>
      <c r="G573" s="250">
        <v>571</v>
      </c>
      <c r="H573" s="250">
        <v>520</v>
      </c>
      <c r="I573" s="250">
        <v>451</v>
      </c>
      <c r="J573" s="250">
        <v>0</v>
      </c>
      <c r="K573" s="250">
        <v>20</v>
      </c>
      <c r="L573" s="250" t="s">
        <v>41</v>
      </c>
      <c r="M573" s="250">
        <v>0.45300000000000001</v>
      </c>
      <c r="N573" s="250" t="s">
        <v>42</v>
      </c>
      <c r="O573" s="250">
        <v>9.9</v>
      </c>
      <c r="P573" s="250" t="s">
        <v>82</v>
      </c>
      <c r="Q573" s="250">
        <f t="shared" ca="1" si="22"/>
        <v>0</v>
      </c>
      <c r="R573" s="250">
        <f t="shared" ca="1" si="23"/>
        <v>0</v>
      </c>
      <c r="S573" s="96"/>
    </row>
    <row r="574" spans="1:19" ht="15" customHeight="1">
      <c r="A574" s="192" t="s">
        <v>814</v>
      </c>
      <c r="B574" s="192" t="s">
        <v>3896</v>
      </c>
      <c r="C574" s="249">
        <v>4</v>
      </c>
      <c r="D574" s="249"/>
      <c r="E574" s="249">
        <v>1076</v>
      </c>
      <c r="F574" s="249">
        <v>650</v>
      </c>
      <c r="G574" s="249">
        <v>591</v>
      </c>
      <c r="H574" s="249">
        <v>537</v>
      </c>
      <c r="I574" s="249">
        <v>467</v>
      </c>
      <c r="J574" s="249">
        <v>0</v>
      </c>
      <c r="K574" s="249">
        <v>20</v>
      </c>
      <c r="L574" s="249" t="s">
        <v>41</v>
      </c>
      <c r="M574" s="249">
        <v>0.45300000000000001</v>
      </c>
      <c r="N574" s="249" t="s">
        <v>42</v>
      </c>
      <c r="O574" s="249">
        <v>9.9</v>
      </c>
      <c r="P574" s="249" t="s">
        <v>82</v>
      </c>
      <c r="Q574" s="249">
        <f t="shared" ca="1" si="22"/>
        <v>0</v>
      </c>
      <c r="R574" s="249">
        <f t="shared" ca="1" si="23"/>
        <v>0</v>
      </c>
      <c r="S574" s="96"/>
    </row>
    <row r="575" spans="1:19" ht="15" customHeight="1">
      <c r="A575" s="193" t="s">
        <v>813</v>
      </c>
      <c r="B575" s="193" t="s">
        <v>3897</v>
      </c>
      <c r="C575" s="250">
        <v>4</v>
      </c>
      <c r="D575" s="250"/>
      <c r="E575" s="250">
        <v>1076</v>
      </c>
      <c r="F575" s="250">
        <v>650</v>
      </c>
      <c r="G575" s="250">
        <v>591</v>
      </c>
      <c r="H575" s="250">
        <v>537</v>
      </c>
      <c r="I575" s="250">
        <v>467</v>
      </c>
      <c r="J575" s="250">
        <v>0</v>
      </c>
      <c r="K575" s="250">
        <v>20</v>
      </c>
      <c r="L575" s="250" t="s">
        <v>41</v>
      </c>
      <c r="M575" s="250">
        <v>0.45300000000000001</v>
      </c>
      <c r="N575" s="250" t="s">
        <v>42</v>
      </c>
      <c r="O575" s="250">
        <v>9.9</v>
      </c>
      <c r="P575" s="250" t="s">
        <v>82</v>
      </c>
      <c r="Q575" s="250">
        <f t="shared" ca="1" si="22"/>
        <v>0</v>
      </c>
      <c r="R575" s="250">
        <f t="shared" ca="1" si="23"/>
        <v>0</v>
      </c>
      <c r="S575" s="96"/>
    </row>
    <row r="576" spans="1:19" ht="15" customHeight="1">
      <c r="A576" s="193" t="s">
        <v>1304</v>
      </c>
      <c r="B576" s="193" t="s">
        <v>3898</v>
      </c>
      <c r="C576" s="250">
        <v>4</v>
      </c>
      <c r="D576" s="250"/>
      <c r="E576" s="250">
        <v>1077</v>
      </c>
      <c r="F576" s="250">
        <v>651</v>
      </c>
      <c r="G576" s="250">
        <v>592</v>
      </c>
      <c r="H576" s="250">
        <v>538</v>
      </c>
      <c r="I576" s="250">
        <v>468</v>
      </c>
      <c r="J576" s="250">
        <v>0</v>
      </c>
      <c r="K576" s="250">
        <v>20</v>
      </c>
      <c r="L576" s="250" t="s">
        <v>41</v>
      </c>
      <c r="M576" s="250">
        <v>0.45300000000000001</v>
      </c>
      <c r="N576" s="250" t="s">
        <v>42</v>
      </c>
      <c r="O576" s="250">
        <v>9.9</v>
      </c>
      <c r="P576" s="250" t="s">
        <v>82</v>
      </c>
      <c r="Q576" s="250">
        <f t="shared" ca="1" si="22"/>
        <v>0</v>
      </c>
      <c r="R576" s="250">
        <f t="shared" ca="1" si="23"/>
        <v>0</v>
      </c>
      <c r="S576" s="96"/>
    </row>
    <row r="577" spans="1:19" ht="15" customHeight="1">
      <c r="A577" s="192" t="s">
        <v>817</v>
      </c>
      <c r="B577" s="192" t="s">
        <v>3899</v>
      </c>
      <c r="C577" s="249">
        <v>4</v>
      </c>
      <c r="D577" s="249"/>
      <c r="E577" s="249">
        <v>1077</v>
      </c>
      <c r="F577" s="249">
        <v>651</v>
      </c>
      <c r="G577" s="249">
        <v>592</v>
      </c>
      <c r="H577" s="249">
        <v>538</v>
      </c>
      <c r="I577" s="249">
        <v>468</v>
      </c>
      <c r="J577" s="249">
        <v>0</v>
      </c>
      <c r="K577" s="249">
        <v>20</v>
      </c>
      <c r="L577" s="249" t="s">
        <v>41</v>
      </c>
      <c r="M577" s="249">
        <v>0.45300000000000001</v>
      </c>
      <c r="N577" s="249" t="s">
        <v>42</v>
      </c>
      <c r="O577" s="249">
        <v>9.9</v>
      </c>
      <c r="P577" s="249" t="s">
        <v>82</v>
      </c>
      <c r="Q577" s="249">
        <f t="shared" ca="1" si="22"/>
        <v>0</v>
      </c>
      <c r="R577" s="249">
        <f t="shared" ca="1" si="23"/>
        <v>0</v>
      </c>
      <c r="S577" s="96"/>
    </row>
    <row r="578" spans="1:19" ht="15" customHeight="1">
      <c r="A578" s="193" t="s">
        <v>1336</v>
      </c>
      <c r="B578" s="193" t="s">
        <v>3900</v>
      </c>
      <c r="C578" s="250">
        <v>4</v>
      </c>
      <c r="D578" s="250"/>
      <c r="E578" s="250">
        <v>1077</v>
      </c>
      <c r="F578" s="250">
        <v>651</v>
      </c>
      <c r="G578" s="250">
        <v>592</v>
      </c>
      <c r="H578" s="250">
        <v>538</v>
      </c>
      <c r="I578" s="250">
        <v>468</v>
      </c>
      <c r="J578" s="250">
        <v>0</v>
      </c>
      <c r="K578" s="250">
        <v>20</v>
      </c>
      <c r="L578" s="250" t="s">
        <v>41</v>
      </c>
      <c r="M578" s="250">
        <v>0.45300000000000001</v>
      </c>
      <c r="N578" s="250" t="s">
        <v>42</v>
      </c>
      <c r="O578" s="250">
        <v>9.9</v>
      </c>
      <c r="P578" s="250" t="s">
        <v>82</v>
      </c>
      <c r="Q578" s="250">
        <f t="shared" ca="1" si="22"/>
        <v>0</v>
      </c>
      <c r="R578" s="250">
        <f t="shared" ca="1" si="23"/>
        <v>0</v>
      </c>
      <c r="S578" s="96"/>
    </row>
    <row r="579" spans="1:19" ht="15" customHeight="1">
      <c r="A579" s="193" t="s">
        <v>4774</v>
      </c>
      <c r="B579" s="193" t="s">
        <v>4798</v>
      </c>
      <c r="C579" s="250">
        <v>4</v>
      </c>
      <c r="D579" s="250"/>
      <c r="E579" s="250">
        <v>1042</v>
      </c>
      <c r="F579" s="250">
        <v>629</v>
      </c>
      <c r="G579" s="250">
        <v>572</v>
      </c>
      <c r="H579" s="250">
        <v>521</v>
      </c>
      <c r="I579" s="250">
        <v>452</v>
      </c>
      <c r="J579" s="250">
        <v>332</v>
      </c>
      <c r="K579" s="250" t="s">
        <v>4836</v>
      </c>
      <c r="L579" s="250" t="s">
        <v>4835</v>
      </c>
      <c r="M579" s="250">
        <v>0.45300000000000001</v>
      </c>
      <c r="N579" s="250" t="s">
        <v>42</v>
      </c>
      <c r="O579" s="250">
        <v>10</v>
      </c>
      <c r="P579" s="250" t="s">
        <v>82</v>
      </c>
      <c r="Q579" s="250">
        <f t="shared" ca="1" si="22"/>
        <v>0</v>
      </c>
      <c r="R579" s="250">
        <f t="shared" ca="1" si="23"/>
        <v>0</v>
      </c>
      <c r="S579" s="96"/>
    </row>
    <row r="580" spans="1:19" ht="15" customHeight="1">
      <c r="A580" s="205" t="s">
        <v>1305</v>
      </c>
      <c r="B580" s="205" t="s">
        <v>3901</v>
      </c>
      <c r="C580" s="251">
        <v>4</v>
      </c>
      <c r="D580" s="251"/>
      <c r="E580" s="251">
        <v>1068</v>
      </c>
      <c r="F580" s="251">
        <v>645</v>
      </c>
      <c r="G580" s="251">
        <v>586</v>
      </c>
      <c r="H580" s="251">
        <v>533</v>
      </c>
      <c r="I580" s="251">
        <v>464</v>
      </c>
      <c r="J580" s="251">
        <v>0</v>
      </c>
      <c r="K580" s="251">
        <v>20</v>
      </c>
      <c r="L580" s="251" t="s">
        <v>41</v>
      </c>
      <c r="M580" s="251">
        <v>0.45300000000000001</v>
      </c>
      <c r="N580" s="251" t="s">
        <v>42</v>
      </c>
      <c r="O580" s="251">
        <v>9.9</v>
      </c>
      <c r="P580" s="251" t="s">
        <v>82</v>
      </c>
      <c r="Q580" s="251">
        <f t="shared" ref="Q580:Q641" ca="1" si="24">VLOOKUP(A580,INDIRECT("'"&amp;P580&amp;"'!A:l",TRUE),12,0)</f>
        <v>0</v>
      </c>
      <c r="R580" s="251">
        <f t="shared" ref="R580:R641" ca="1" si="25">IFERROR(IF(J580&lt;&gt;$J$5,J580*Q580,IF($I$5=$F$6,F580*Q580,IF($I$5=$G$6,G580*Q580,IF($I$5=$H$6,H580*Q580,IF($I$5=$I$6,I580*Q580,""))))),"")</f>
        <v>0</v>
      </c>
      <c r="S580" s="96"/>
    </row>
    <row r="581" spans="1:19" ht="15" customHeight="1">
      <c r="A581" s="205" t="s">
        <v>1306</v>
      </c>
      <c r="B581" s="205" t="s">
        <v>3902</v>
      </c>
      <c r="C581" s="251">
        <v>4</v>
      </c>
      <c r="D581" s="251"/>
      <c r="E581" s="251">
        <v>1068</v>
      </c>
      <c r="F581" s="251">
        <v>645</v>
      </c>
      <c r="G581" s="251">
        <v>586</v>
      </c>
      <c r="H581" s="251">
        <v>533</v>
      </c>
      <c r="I581" s="251">
        <v>464</v>
      </c>
      <c r="J581" s="251">
        <v>0</v>
      </c>
      <c r="K581" s="251">
        <v>20</v>
      </c>
      <c r="L581" s="251" t="s">
        <v>41</v>
      </c>
      <c r="M581" s="251">
        <v>0.45300000000000001</v>
      </c>
      <c r="N581" s="251" t="s">
        <v>42</v>
      </c>
      <c r="O581" s="251">
        <v>9.9</v>
      </c>
      <c r="P581" s="251" t="s">
        <v>82</v>
      </c>
      <c r="Q581" s="251">
        <f t="shared" ca="1" si="24"/>
        <v>0</v>
      </c>
      <c r="R581" s="251">
        <f t="shared" ca="1" si="25"/>
        <v>0</v>
      </c>
      <c r="S581" s="96"/>
    </row>
    <row r="582" spans="1:19" ht="15" customHeight="1">
      <c r="A582" s="205" t="s">
        <v>1266</v>
      </c>
      <c r="B582" s="205" t="s">
        <v>3903</v>
      </c>
      <c r="C582" s="251">
        <v>4</v>
      </c>
      <c r="D582" s="251"/>
      <c r="E582" s="251">
        <v>1068</v>
      </c>
      <c r="F582" s="251">
        <v>645</v>
      </c>
      <c r="G582" s="251">
        <v>586</v>
      </c>
      <c r="H582" s="251">
        <v>533</v>
      </c>
      <c r="I582" s="251">
        <v>464</v>
      </c>
      <c r="J582" s="251">
        <v>0</v>
      </c>
      <c r="K582" s="251">
        <v>20</v>
      </c>
      <c r="L582" s="251" t="s">
        <v>41</v>
      </c>
      <c r="M582" s="251">
        <v>0.45300000000000001</v>
      </c>
      <c r="N582" s="251" t="s">
        <v>42</v>
      </c>
      <c r="O582" s="251">
        <v>9.9</v>
      </c>
      <c r="P582" s="251" t="s">
        <v>82</v>
      </c>
      <c r="Q582" s="251">
        <f t="shared" ca="1" si="24"/>
        <v>0</v>
      </c>
      <c r="R582" s="251">
        <f t="shared" ca="1" si="25"/>
        <v>0</v>
      </c>
      <c r="S582" s="96"/>
    </row>
    <row r="583" spans="1:19" ht="15" customHeight="1">
      <c r="A583" s="193" t="s">
        <v>1307</v>
      </c>
      <c r="B583" s="193" t="s">
        <v>3904</v>
      </c>
      <c r="C583" s="250">
        <v>4</v>
      </c>
      <c r="D583" s="250"/>
      <c r="E583" s="250">
        <v>1068</v>
      </c>
      <c r="F583" s="250">
        <v>645</v>
      </c>
      <c r="G583" s="250">
        <v>586</v>
      </c>
      <c r="H583" s="250">
        <v>533</v>
      </c>
      <c r="I583" s="250">
        <v>464</v>
      </c>
      <c r="J583" s="250">
        <v>0</v>
      </c>
      <c r="K583" s="250">
        <v>20</v>
      </c>
      <c r="L583" s="250" t="s">
        <v>41</v>
      </c>
      <c r="M583" s="250">
        <v>0.45300000000000001</v>
      </c>
      <c r="N583" s="250" t="s">
        <v>42</v>
      </c>
      <c r="O583" s="250">
        <v>9.9</v>
      </c>
      <c r="P583" s="250" t="s">
        <v>82</v>
      </c>
      <c r="Q583" s="250">
        <f t="shared" ca="1" si="24"/>
        <v>0</v>
      </c>
      <c r="R583" s="250">
        <f t="shared" ca="1" si="25"/>
        <v>0</v>
      </c>
      <c r="S583" s="96"/>
    </row>
    <row r="584" spans="1:19" ht="15" customHeight="1">
      <c r="A584" s="205" t="s">
        <v>820</v>
      </c>
      <c r="B584" s="205" t="s">
        <v>3902</v>
      </c>
      <c r="C584" s="251">
        <v>4</v>
      </c>
      <c r="D584" s="251"/>
      <c r="E584" s="251">
        <v>1105</v>
      </c>
      <c r="F584" s="251">
        <v>667</v>
      </c>
      <c r="G584" s="251">
        <v>606</v>
      </c>
      <c r="H584" s="251">
        <v>551</v>
      </c>
      <c r="I584" s="251">
        <v>479</v>
      </c>
      <c r="J584" s="251">
        <v>0</v>
      </c>
      <c r="K584" s="251">
        <v>20</v>
      </c>
      <c r="L584" s="251" t="s">
        <v>41</v>
      </c>
      <c r="M584" s="251">
        <v>0.45300000000000001</v>
      </c>
      <c r="N584" s="251" t="s">
        <v>42</v>
      </c>
      <c r="O584" s="251">
        <v>9.9</v>
      </c>
      <c r="P584" s="251" t="s">
        <v>82</v>
      </c>
      <c r="Q584" s="251">
        <f t="shared" ca="1" si="24"/>
        <v>0</v>
      </c>
      <c r="R584" s="251">
        <f t="shared" ca="1" si="25"/>
        <v>0</v>
      </c>
      <c r="S584" s="96"/>
    </row>
    <row r="585" spans="1:19" ht="15" customHeight="1">
      <c r="A585" s="205" t="s">
        <v>821</v>
      </c>
      <c r="B585" s="205" t="s">
        <v>3905</v>
      </c>
      <c r="C585" s="251">
        <v>4</v>
      </c>
      <c r="D585" s="251"/>
      <c r="E585" s="251">
        <v>1141</v>
      </c>
      <c r="F585" s="251">
        <v>689</v>
      </c>
      <c r="G585" s="251">
        <v>626</v>
      </c>
      <c r="H585" s="251">
        <v>569</v>
      </c>
      <c r="I585" s="251">
        <v>495</v>
      </c>
      <c r="J585" s="251">
        <v>112</v>
      </c>
      <c r="K585" s="251">
        <v>20</v>
      </c>
      <c r="L585" s="251" t="s">
        <v>41</v>
      </c>
      <c r="M585" s="251">
        <v>0.45300000000000001</v>
      </c>
      <c r="N585" s="251" t="s">
        <v>42</v>
      </c>
      <c r="O585" s="251">
        <v>9.9</v>
      </c>
      <c r="P585" s="251" t="s">
        <v>82</v>
      </c>
      <c r="Q585" s="251">
        <f t="shared" ca="1" si="24"/>
        <v>0</v>
      </c>
      <c r="R585" s="251">
        <f t="shared" ca="1" si="25"/>
        <v>0</v>
      </c>
      <c r="S585" s="96"/>
    </row>
    <row r="586" spans="1:19" ht="15" customHeight="1">
      <c r="A586" s="193" t="s">
        <v>819</v>
      </c>
      <c r="B586" s="193" t="s">
        <v>3906</v>
      </c>
      <c r="C586" s="250">
        <v>4</v>
      </c>
      <c r="D586" s="250"/>
      <c r="E586" s="250">
        <v>1105</v>
      </c>
      <c r="F586" s="250">
        <v>667</v>
      </c>
      <c r="G586" s="250">
        <v>606</v>
      </c>
      <c r="H586" s="250">
        <v>551</v>
      </c>
      <c r="I586" s="250">
        <v>479</v>
      </c>
      <c r="J586" s="250">
        <v>0</v>
      </c>
      <c r="K586" s="250">
        <v>20</v>
      </c>
      <c r="L586" s="250" t="s">
        <v>41</v>
      </c>
      <c r="M586" s="250">
        <v>0.45300000000000001</v>
      </c>
      <c r="N586" s="250" t="s">
        <v>42</v>
      </c>
      <c r="O586" s="250">
        <v>9.9</v>
      </c>
      <c r="P586" s="250" t="s">
        <v>82</v>
      </c>
      <c r="Q586" s="250">
        <f t="shared" ca="1" si="24"/>
        <v>0</v>
      </c>
      <c r="R586" s="250">
        <f t="shared" ca="1" si="25"/>
        <v>0</v>
      </c>
      <c r="S586" s="96"/>
    </row>
    <row r="587" spans="1:19" ht="15" customHeight="1">
      <c r="A587" s="205" t="s">
        <v>1298</v>
      </c>
      <c r="B587" s="205" t="s">
        <v>3907</v>
      </c>
      <c r="C587" s="251">
        <v>3</v>
      </c>
      <c r="D587" s="251"/>
      <c r="E587" s="251">
        <v>1114</v>
      </c>
      <c r="F587" s="251">
        <v>673</v>
      </c>
      <c r="G587" s="251">
        <v>612</v>
      </c>
      <c r="H587" s="251">
        <v>556</v>
      </c>
      <c r="I587" s="251">
        <v>484</v>
      </c>
      <c r="J587" s="251">
        <v>0</v>
      </c>
      <c r="K587" s="251">
        <v>20</v>
      </c>
      <c r="L587" s="251" t="s">
        <v>41</v>
      </c>
      <c r="M587" s="251">
        <v>0.45300000000000001</v>
      </c>
      <c r="N587" s="251" t="s">
        <v>42</v>
      </c>
      <c r="O587" s="251">
        <v>9.9</v>
      </c>
      <c r="P587" s="251" t="s">
        <v>82</v>
      </c>
      <c r="Q587" s="251">
        <f t="shared" ca="1" si="24"/>
        <v>0</v>
      </c>
      <c r="R587" s="251">
        <f t="shared" ca="1" si="25"/>
        <v>0</v>
      </c>
      <c r="S587" s="96"/>
    </row>
    <row r="588" spans="1:19" ht="15" customHeight="1">
      <c r="A588" s="205" t="s">
        <v>1308</v>
      </c>
      <c r="B588" s="205" t="s">
        <v>3908</v>
      </c>
      <c r="C588" s="251">
        <v>4</v>
      </c>
      <c r="D588" s="251"/>
      <c r="E588" s="251">
        <v>1114</v>
      </c>
      <c r="F588" s="251">
        <v>673</v>
      </c>
      <c r="G588" s="251">
        <v>612</v>
      </c>
      <c r="H588" s="251">
        <v>556</v>
      </c>
      <c r="I588" s="251">
        <v>484</v>
      </c>
      <c r="J588" s="251">
        <v>0</v>
      </c>
      <c r="K588" s="251">
        <v>20</v>
      </c>
      <c r="L588" s="251" t="s">
        <v>41</v>
      </c>
      <c r="M588" s="251">
        <v>0.45300000000000001</v>
      </c>
      <c r="N588" s="251" t="s">
        <v>42</v>
      </c>
      <c r="O588" s="251">
        <v>9.9</v>
      </c>
      <c r="P588" s="251" t="s">
        <v>82</v>
      </c>
      <c r="Q588" s="251">
        <f t="shared" ca="1" si="24"/>
        <v>0</v>
      </c>
      <c r="R588" s="251">
        <f t="shared" ca="1" si="25"/>
        <v>0</v>
      </c>
      <c r="S588" s="96"/>
    </row>
    <row r="589" spans="1:19" ht="15" customHeight="1">
      <c r="A589" s="205" t="s">
        <v>1267</v>
      </c>
      <c r="B589" s="205" t="s">
        <v>3909</v>
      </c>
      <c r="C589" s="251">
        <v>4</v>
      </c>
      <c r="D589" s="251"/>
      <c r="E589" s="251">
        <v>1114</v>
      </c>
      <c r="F589" s="251">
        <v>673</v>
      </c>
      <c r="G589" s="251">
        <v>612</v>
      </c>
      <c r="H589" s="251">
        <v>556</v>
      </c>
      <c r="I589" s="251">
        <v>484</v>
      </c>
      <c r="J589" s="251">
        <v>0</v>
      </c>
      <c r="K589" s="251">
        <v>20</v>
      </c>
      <c r="L589" s="251" t="s">
        <v>41</v>
      </c>
      <c r="M589" s="251">
        <v>0.45300000000000001</v>
      </c>
      <c r="N589" s="251" t="s">
        <v>42</v>
      </c>
      <c r="O589" s="251">
        <v>9.9</v>
      </c>
      <c r="P589" s="251" t="s">
        <v>82</v>
      </c>
      <c r="Q589" s="251">
        <f t="shared" ca="1" si="24"/>
        <v>0</v>
      </c>
      <c r="R589" s="251">
        <f t="shared" ca="1" si="25"/>
        <v>0</v>
      </c>
      <c r="S589" s="96"/>
    </row>
    <row r="590" spans="1:19" ht="15" customHeight="1">
      <c r="A590" s="193" t="s">
        <v>1309</v>
      </c>
      <c r="B590" s="193" t="s">
        <v>3910</v>
      </c>
      <c r="C590" s="250">
        <v>4</v>
      </c>
      <c r="D590" s="250"/>
      <c r="E590" s="250">
        <v>1114</v>
      </c>
      <c r="F590" s="250">
        <v>673</v>
      </c>
      <c r="G590" s="250">
        <v>612</v>
      </c>
      <c r="H590" s="250">
        <v>556</v>
      </c>
      <c r="I590" s="250">
        <v>484</v>
      </c>
      <c r="J590" s="250">
        <v>0</v>
      </c>
      <c r="K590" s="250">
        <v>20</v>
      </c>
      <c r="L590" s="250" t="s">
        <v>41</v>
      </c>
      <c r="M590" s="250">
        <v>0.45300000000000001</v>
      </c>
      <c r="N590" s="250" t="s">
        <v>42</v>
      </c>
      <c r="O590" s="250">
        <v>9.9</v>
      </c>
      <c r="P590" s="250" t="s">
        <v>82</v>
      </c>
      <c r="Q590" s="250">
        <f t="shared" ca="1" si="24"/>
        <v>0</v>
      </c>
      <c r="R590" s="250">
        <f t="shared" ca="1" si="25"/>
        <v>0</v>
      </c>
      <c r="S590" s="96"/>
    </row>
    <row r="591" spans="1:19" ht="15" customHeight="1">
      <c r="A591" s="205" t="s">
        <v>823</v>
      </c>
      <c r="B591" s="205" t="s">
        <v>3911</v>
      </c>
      <c r="C591" s="251">
        <v>4</v>
      </c>
      <c r="D591" s="251"/>
      <c r="E591" s="251">
        <v>1178</v>
      </c>
      <c r="F591" s="251">
        <v>712</v>
      </c>
      <c r="G591" s="251">
        <v>647</v>
      </c>
      <c r="H591" s="251">
        <v>588</v>
      </c>
      <c r="I591" s="251">
        <v>511</v>
      </c>
      <c r="J591" s="251">
        <v>0</v>
      </c>
      <c r="K591" s="251">
        <v>20</v>
      </c>
      <c r="L591" s="251" t="s">
        <v>41</v>
      </c>
      <c r="M591" s="251">
        <v>0.45300000000000001</v>
      </c>
      <c r="N591" s="251" t="s">
        <v>42</v>
      </c>
      <c r="O591" s="251">
        <v>9.9</v>
      </c>
      <c r="P591" s="251" t="s">
        <v>82</v>
      </c>
      <c r="Q591" s="251">
        <f t="shared" ca="1" si="24"/>
        <v>0</v>
      </c>
      <c r="R591" s="251">
        <f t="shared" ca="1" si="25"/>
        <v>0</v>
      </c>
      <c r="S591" s="96"/>
    </row>
    <row r="592" spans="1:19" ht="15" customHeight="1">
      <c r="A592" s="205" t="s">
        <v>824</v>
      </c>
      <c r="B592" s="205" t="s">
        <v>3912</v>
      </c>
      <c r="C592" s="251">
        <v>4</v>
      </c>
      <c r="D592" s="251"/>
      <c r="E592" s="251">
        <v>1202</v>
      </c>
      <c r="F592" s="251">
        <v>726</v>
      </c>
      <c r="G592" s="251">
        <v>660</v>
      </c>
      <c r="H592" s="251">
        <v>600</v>
      </c>
      <c r="I592" s="251">
        <v>522</v>
      </c>
      <c r="J592" s="251">
        <v>332</v>
      </c>
      <c r="K592" s="251">
        <v>20</v>
      </c>
      <c r="L592" s="251" t="s">
        <v>41</v>
      </c>
      <c r="M592" s="251">
        <v>0.45300000000000001</v>
      </c>
      <c r="N592" s="251" t="s">
        <v>42</v>
      </c>
      <c r="O592" s="251">
        <v>9.9</v>
      </c>
      <c r="P592" s="251" t="s">
        <v>82</v>
      </c>
      <c r="Q592" s="251">
        <f t="shared" ca="1" si="24"/>
        <v>0</v>
      </c>
      <c r="R592" s="251">
        <f t="shared" ca="1" si="25"/>
        <v>0</v>
      </c>
      <c r="S592" s="96"/>
    </row>
    <row r="593" spans="1:19" ht="15" customHeight="1">
      <c r="A593" s="193" t="s">
        <v>825</v>
      </c>
      <c r="B593" s="193" t="s">
        <v>3913</v>
      </c>
      <c r="C593" s="250">
        <v>4</v>
      </c>
      <c r="D593" s="250"/>
      <c r="E593" s="250">
        <v>1178</v>
      </c>
      <c r="F593" s="250">
        <v>712</v>
      </c>
      <c r="G593" s="250">
        <v>647</v>
      </c>
      <c r="H593" s="250">
        <v>588</v>
      </c>
      <c r="I593" s="250">
        <v>511</v>
      </c>
      <c r="J593" s="250">
        <v>0</v>
      </c>
      <c r="K593" s="250">
        <v>20</v>
      </c>
      <c r="L593" s="250" t="s">
        <v>41</v>
      </c>
      <c r="M593" s="250">
        <v>0.45300000000000001</v>
      </c>
      <c r="N593" s="250" t="s">
        <v>42</v>
      </c>
      <c r="O593" s="250">
        <v>9.9</v>
      </c>
      <c r="P593" s="250" t="s">
        <v>82</v>
      </c>
      <c r="Q593" s="250">
        <f t="shared" ca="1" si="24"/>
        <v>0</v>
      </c>
      <c r="R593" s="250">
        <f t="shared" ca="1" si="25"/>
        <v>0</v>
      </c>
      <c r="S593" s="96"/>
    </row>
    <row r="594" spans="1:19" ht="15" customHeight="1">
      <c r="A594" s="205" t="s">
        <v>1310</v>
      </c>
      <c r="B594" s="205" t="s">
        <v>3914</v>
      </c>
      <c r="C594" s="251">
        <v>4</v>
      </c>
      <c r="D594" s="251"/>
      <c r="E594" s="251">
        <v>1073</v>
      </c>
      <c r="F594" s="251">
        <v>648</v>
      </c>
      <c r="G594" s="251">
        <v>589</v>
      </c>
      <c r="H594" s="251">
        <v>535</v>
      </c>
      <c r="I594" s="251">
        <v>465</v>
      </c>
      <c r="J594" s="251">
        <v>0</v>
      </c>
      <c r="K594" s="251">
        <v>20</v>
      </c>
      <c r="L594" s="251" t="s">
        <v>41</v>
      </c>
      <c r="M594" s="251">
        <v>0.45300000000000001</v>
      </c>
      <c r="N594" s="251" t="s">
        <v>42</v>
      </c>
      <c r="O594" s="251">
        <v>9.9</v>
      </c>
      <c r="P594" s="251" t="s">
        <v>82</v>
      </c>
      <c r="Q594" s="251">
        <f t="shared" ca="1" si="24"/>
        <v>0</v>
      </c>
      <c r="R594" s="251">
        <f t="shared" ca="1" si="25"/>
        <v>0</v>
      </c>
      <c r="S594" s="96"/>
    </row>
    <row r="595" spans="1:19" ht="15" customHeight="1">
      <c r="A595" s="205" t="s">
        <v>1311</v>
      </c>
      <c r="B595" s="205" t="s">
        <v>3915</v>
      </c>
      <c r="C595" s="251">
        <v>4</v>
      </c>
      <c r="D595" s="251"/>
      <c r="E595" s="251">
        <v>1073</v>
      </c>
      <c r="F595" s="251">
        <v>648</v>
      </c>
      <c r="G595" s="251">
        <v>589</v>
      </c>
      <c r="H595" s="251">
        <v>535</v>
      </c>
      <c r="I595" s="251">
        <v>465</v>
      </c>
      <c r="J595" s="251">
        <v>451</v>
      </c>
      <c r="K595" s="251">
        <v>20</v>
      </c>
      <c r="L595" s="251" t="s">
        <v>41</v>
      </c>
      <c r="M595" s="251">
        <v>0.45300000000000001</v>
      </c>
      <c r="N595" s="251" t="s">
        <v>42</v>
      </c>
      <c r="O595" s="251">
        <v>9.9</v>
      </c>
      <c r="P595" s="251" t="s">
        <v>82</v>
      </c>
      <c r="Q595" s="251">
        <f t="shared" ca="1" si="24"/>
        <v>0</v>
      </c>
      <c r="R595" s="251">
        <f t="shared" ca="1" si="25"/>
        <v>0</v>
      </c>
      <c r="S595" s="96"/>
    </row>
    <row r="596" spans="1:19" ht="15" customHeight="1">
      <c r="A596" s="205" t="s">
        <v>1312</v>
      </c>
      <c r="B596" s="205" t="s">
        <v>3916</v>
      </c>
      <c r="C596" s="251">
        <v>4</v>
      </c>
      <c r="D596" s="251"/>
      <c r="E596" s="251">
        <v>1073</v>
      </c>
      <c r="F596" s="251">
        <v>648</v>
      </c>
      <c r="G596" s="251">
        <v>589</v>
      </c>
      <c r="H596" s="251">
        <v>535</v>
      </c>
      <c r="I596" s="251">
        <v>465</v>
      </c>
      <c r="J596" s="251">
        <v>394</v>
      </c>
      <c r="K596" s="251">
        <v>20</v>
      </c>
      <c r="L596" s="251" t="s">
        <v>41</v>
      </c>
      <c r="M596" s="251">
        <v>0.45300000000000001</v>
      </c>
      <c r="N596" s="251" t="s">
        <v>42</v>
      </c>
      <c r="O596" s="251">
        <v>9.9</v>
      </c>
      <c r="P596" s="251" t="s">
        <v>82</v>
      </c>
      <c r="Q596" s="251">
        <f t="shared" ca="1" si="24"/>
        <v>0</v>
      </c>
      <c r="R596" s="251">
        <f t="shared" ca="1" si="25"/>
        <v>0</v>
      </c>
      <c r="S596" s="96"/>
    </row>
    <row r="597" spans="1:19" ht="15" customHeight="1">
      <c r="A597" s="205" t="s">
        <v>829</v>
      </c>
      <c r="B597" s="205" t="s">
        <v>3917</v>
      </c>
      <c r="C597" s="251">
        <v>4</v>
      </c>
      <c r="D597" s="251"/>
      <c r="E597" s="251">
        <v>1106</v>
      </c>
      <c r="F597" s="251">
        <v>668</v>
      </c>
      <c r="G597" s="251">
        <v>607</v>
      </c>
      <c r="H597" s="251">
        <v>552</v>
      </c>
      <c r="I597" s="251">
        <v>480</v>
      </c>
      <c r="J597" s="251">
        <v>0</v>
      </c>
      <c r="K597" s="251">
        <v>20</v>
      </c>
      <c r="L597" s="251" t="s">
        <v>41</v>
      </c>
      <c r="M597" s="251">
        <v>0.45300000000000001</v>
      </c>
      <c r="N597" s="251" t="s">
        <v>42</v>
      </c>
      <c r="O597" s="251">
        <v>9.9</v>
      </c>
      <c r="P597" s="251" t="s">
        <v>82</v>
      </c>
      <c r="Q597" s="251">
        <f t="shared" ca="1" si="24"/>
        <v>0</v>
      </c>
      <c r="R597" s="251">
        <f t="shared" ca="1" si="25"/>
        <v>0</v>
      </c>
      <c r="S597" s="96"/>
    </row>
    <row r="598" spans="1:19" ht="15" customHeight="1">
      <c r="A598" s="193" t="s">
        <v>827</v>
      </c>
      <c r="B598" s="193" t="s">
        <v>3918</v>
      </c>
      <c r="C598" s="250">
        <v>4</v>
      </c>
      <c r="D598" s="250"/>
      <c r="E598" s="250">
        <v>1106</v>
      </c>
      <c r="F598" s="250">
        <v>668</v>
      </c>
      <c r="G598" s="250">
        <v>607</v>
      </c>
      <c r="H598" s="250">
        <v>552</v>
      </c>
      <c r="I598" s="250">
        <v>480</v>
      </c>
      <c r="J598" s="250">
        <v>0</v>
      </c>
      <c r="K598" s="250">
        <v>20</v>
      </c>
      <c r="L598" s="250" t="s">
        <v>41</v>
      </c>
      <c r="M598" s="250">
        <v>0.45300000000000001</v>
      </c>
      <c r="N598" s="250" t="s">
        <v>42</v>
      </c>
      <c r="O598" s="250">
        <v>9.9</v>
      </c>
      <c r="P598" s="250" t="s">
        <v>82</v>
      </c>
      <c r="Q598" s="250">
        <f t="shared" ca="1" si="24"/>
        <v>0</v>
      </c>
      <c r="R598" s="250">
        <f t="shared" ca="1" si="25"/>
        <v>0</v>
      </c>
      <c r="S598" s="96"/>
    </row>
    <row r="599" spans="1:19" ht="15" customHeight="1">
      <c r="A599" s="192" t="s">
        <v>1315</v>
      </c>
      <c r="B599" s="192" t="s">
        <v>3919</v>
      </c>
      <c r="C599" s="249">
        <v>2</v>
      </c>
      <c r="D599" s="249"/>
      <c r="E599" s="249">
        <v>1105</v>
      </c>
      <c r="F599" s="249">
        <v>667</v>
      </c>
      <c r="G599" s="249">
        <v>606</v>
      </c>
      <c r="H599" s="249">
        <v>551</v>
      </c>
      <c r="I599" s="249">
        <v>479</v>
      </c>
      <c r="J599" s="249">
        <v>394</v>
      </c>
      <c r="K599" s="249">
        <v>20</v>
      </c>
      <c r="L599" s="249" t="s">
        <v>41</v>
      </c>
      <c r="M599" s="249">
        <v>0.45300000000000001</v>
      </c>
      <c r="N599" s="249" t="s">
        <v>42</v>
      </c>
      <c r="O599" s="249">
        <v>9.9</v>
      </c>
      <c r="P599" s="249" t="s">
        <v>82</v>
      </c>
      <c r="Q599" s="249">
        <f t="shared" ca="1" si="24"/>
        <v>0</v>
      </c>
      <c r="R599" s="249">
        <f t="shared" ca="1" si="25"/>
        <v>0</v>
      </c>
      <c r="S599" s="96"/>
    </row>
    <row r="600" spans="1:19" ht="15" customHeight="1">
      <c r="A600" s="193" t="s">
        <v>1285</v>
      </c>
      <c r="B600" s="193" t="s">
        <v>3920</v>
      </c>
      <c r="C600" s="250">
        <v>4</v>
      </c>
      <c r="D600" s="250"/>
      <c r="E600" s="250">
        <v>1105</v>
      </c>
      <c r="F600" s="250">
        <v>667</v>
      </c>
      <c r="G600" s="250">
        <v>606</v>
      </c>
      <c r="H600" s="250">
        <v>551</v>
      </c>
      <c r="I600" s="250">
        <v>479</v>
      </c>
      <c r="J600" s="250">
        <v>394</v>
      </c>
      <c r="K600" s="250">
        <v>20</v>
      </c>
      <c r="L600" s="250" t="s">
        <v>41</v>
      </c>
      <c r="M600" s="250">
        <v>0.45300000000000001</v>
      </c>
      <c r="N600" s="250" t="s">
        <v>42</v>
      </c>
      <c r="O600" s="250">
        <v>9.9</v>
      </c>
      <c r="P600" s="250" t="s">
        <v>82</v>
      </c>
      <c r="Q600" s="250">
        <f t="shared" ca="1" si="24"/>
        <v>0</v>
      </c>
      <c r="R600" s="250">
        <f t="shared" ca="1" si="25"/>
        <v>0</v>
      </c>
      <c r="S600" s="96"/>
    </row>
    <row r="601" spans="1:19" ht="15" customHeight="1">
      <c r="A601" s="193" t="s">
        <v>830</v>
      </c>
      <c r="B601" s="193" t="s">
        <v>3921</v>
      </c>
      <c r="C601" s="250">
        <v>4</v>
      </c>
      <c r="D601" s="250"/>
      <c r="E601" s="250">
        <v>1105</v>
      </c>
      <c r="F601" s="250">
        <v>667</v>
      </c>
      <c r="G601" s="250">
        <v>606</v>
      </c>
      <c r="H601" s="250">
        <v>551</v>
      </c>
      <c r="I601" s="250">
        <v>479</v>
      </c>
      <c r="J601" s="250">
        <v>0</v>
      </c>
      <c r="K601" s="250">
        <v>20</v>
      </c>
      <c r="L601" s="250" t="s">
        <v>41</v>
      </c>
      <c r="M601" s="250">
        <v>0.45300000000000001</v>
      </c>
      <c r="N601" s="250" t="s">
        <v>42</v>
      </c>
      <c r="O601" s="250">
        <v>9.9</v>
      </c>
      <c r="P601" s="250" t="s">
        <v>82</v>
      </c>
      <c r="Q601" s="250">
        <f t="shared" ca="1" si="24"/>
        <v>0</v>
      </c>
      <c r="R601" s="250">
        <f t="shared" ca="1" si="25"/>
        <v>0</v>
      </c>
      <c r="S601" s="96"/>
    </row>
    <row r="602" spans="1:19" ht="15" customHeight="1">
      <c r="A602" s="192" t="s">
        <v>831</v>
      </c>
      <c r="B602" s="192" t="s">
        <v>3922</v>
      </c>
      <c r="C602" s="249">
        <v>4</v>
      </c>
      <c r="D602" s="249"/>
      <c r="E602" s="249">
        <v>1574</v>
      </c>
      <c r="F602" s="249">
        <v>951</v>
      </c>
      <c r="G602" s="249">
        <v>864</v>
      </c>
      <c r="H602" s="249">
        <v>786</v>
      </c>
      <c r="I602" s="249">
        <v>683</v>
      </c>
      <c r="J602" s="249">
        <v>394</v>
      </c>
      <c r="K602" s="249">
        <v>20</v>
      </c>
      <c r="L602" s="249" t="s">
        <v>41</v>
      </c>
      <c r="M602" s="249">
        <v>0.45300000000000001</v>
      </c>
      <c r="N602" s="249" t="s">
        <v>42</v>
      </c>
      <c r="O602" s="249">
        <v>9.9</v>
      </c>
      <c r="P602" s="249" t="s">
        <v>82</v>
      </c>
      <c r="Q602" s="249">
        <f t="shared" ca="1" si="24"/>
        <v>0</v>
      </c>
      <c r="R602" s="249">
        <f t="shared" ca="1" si="25"/>
        <v>0</v>
      </c>
      <c r="S602" s="96"/>
    </row>
    <row r="603" spans="1:19" ht="15" customHeight="1">
      <c r="A603" s="193" t="s">
        <v>832</v>
      </c>
      <c r="B603" s="193" t="s">
        <v>3923</v>
      </c>
      <c r="C603" s="250">
        <v>4</v>
      </c>
      <c r="D603" s="250"/>
      <c r="E603" s="250">
        <v>1362</v>
      </c>
      <c r="F603" s="250">
        <v>822</v>
      </c>
      <c r="G603" s="250">
        <v>747</v>
      </c>
      <c r="H603" s="250">
        <v>679</v>
      </c>
      <c r="I603" s="250">
        <v>591</v>
      </c>
      <c r="J603" s="250">
        <v>506</v>
      </c>
      <c r="K603" s="250">
        <v>20</v>
      </c>
      <c r="L603" s="250" t="s">
        <v>41</v>
      </c>
      <c r="M603" s="250">
        <v>0.45300000000000001</v>
      </c>
      <c r="N603" s="250" t="s">
        <v>42</v>
      </c>
      <c r="O603" s="250">
        <v>9.9</v>
      </c>
      <c r="P603" s="250" t="s">
        <v>82</v>
      </c>
      <c r="Q603" s="250">
        <f t="shared" ca="1" si="24"/>
        <v>0</v>
      </c>
      <c r="R603" s="250">
        <f t="shared" ca="1" si="25"/>
        <v>0</v>
      </c>
      <c r="S603" s="96"/>
    </row>
    <row r="604" spans="1:19" ht="15" customHeight="1">
      <c r="A604" s="193" t="s">
        <v>833</v>
      </c>
      <c r="B604" s="193" t="s">
        <v>3924</v>
      </c>
      <c r="C604" s="250">
        <v>4</v>
      </c>
      <c r="D604" s="250"/>
      <c r="E604" s="250">
        <v>1076</v>
      </c>
      <c r="F604" s="250">
        <v>650</v>
      </c>
      <c r="G604" s="250">
        <v>591</v>
      </c>
      <c r="H604" s="250">
        <v>537</v>
      </c>
      <c r="I604" s="250">
        <v>467</v>
      </c>
      <c r="J604" s="250">
        <v>0</v>
      </c>
      <c r="K604" s="250">
        <v>20</v>
      </c>
      <c r="L604" s="250" t="s">
        <v>41</v>
      </c>
      <c r="M604" s="250">
        <v>0.45300000000000001</v>
      </c>
      <c r="N604" s="250" t="s">
        <v>42</v>
      </c>
      <c r="O604" s="250">
        <v>9.9</v>
      </c>
      <c r="P604" s="250" t="s">
        <v>82</v>
      </c>
      <c r="Q604" s="250">
        <f t="shared" ca="1" si="24"/>
        <v>0</v>
      </c>
      <c r="R604" s="250">
        <f t="shared" ca="1" si="25"/>
        <v>0</v>
      </c>
      <c r="S604" s="96"/>
    </row>
    <row r="605" spans="1:19" ht="15" customHeight="1">
      <c r="A605" s="205" t="s">
        <v>1316</v>
      </c>
      <c r="B605" s="205" t="s">
        <v>3925</v>
      </c>
      <c r="C605" s="251">
        <v>4</v>
      </c>
      <c r="D605" s="251"/>
      <c r="E605" s="251">
        <v>1030</v>
      </c>
      <c r="F605" s="251">
        <v>622</v>
      </c>
      <c r="G605" s="251">
        <v>565</v>
      </c>
      <c r="H605" s="251">
        <v>513</v>
      </c>
      <c r="I605" s="251">
        <v>446</v>
      </c>
      <c r="J605" s="251">
        <v>0</v>
      </c>
      <c r="K605" s="251">
        <v>20</v>
      </c>
      <c r="L605" s="251" t="s">
        <v>41</v>
      </c>
      <c r="M605" s="251">
        <v>0.45300000000000001</v>
      </c>
      <c r="N605" s="251" t="s">
        <v>42</v>
      </c>
      <c r="O605" s="251">
        <v>9.9</v>
      </c>
      <c r="P605" s="251" t="s">
        <v>82</v>
      </c>
      <c r="Q605" s="251">
        <f t="shared" ca="1" si="24"/>
        <v>0</v>
      </c>
      <c r="R605" s="251">
        <f t="shared" ca="1" si="25"/>
        <v>0</v>
      </c>
      <c r="S605" s="96"/>
    </row>
    <row r="606" spans="1:19" ht="15" customHeight="1">
      <c r="A606" s="205" t="s">
        <v>1317</v>
      </c>
      <c r="B606" s="205" t="s">
        <v>3926</v>
      </c>
      <c r="C606" s="251">
        <v>4</v>
      </c>
      <c r="D606" s="251"/>
      <c r="E606" s="251">
        <v>1030</v>
      </c>
      <c r="F606" s="251">
        <v>622</v>
      </c>
      <c r="G606" s="251">
        <v>565</v>
      </c>
      <c r="H606" s="251">
        <v>513</v>
      </c>
      <c r="I606" s="251">
        <v>446</v>
      </c>
      <c r="J606" s="251">
        <v>0</v>
      </c>
      <c r="K606" s="251">
        <v>20</v>
      </c>
      <c r="L606" s="251" t="s">
        <v>41</v>
      </c>
      <c r="M606" s="251">
        <v>0.45300000000000001</v>
      </c>
      <c r="N606" s="251" t="s">
        <v>42</v>
      </c>
      <c r="O606" s="251">
        <v>9.9</v>
      </c>
      <c r="P606" s="251" t="s">
        <v>82</v>
      </c>
      <c r="Q606" s="251">
        <f t="shared" ca="1" si="24"/>
        <v>0</v>
      </c>
      <c r="R606" s="251">
        <f t="shared" ca="1" si="25"/>
        <v>0</v>
      </c>
      <c r="S606" s="96"/>
    </row>
    <row r="607" spans="1:19" ht="15" customHeight="1">
      <c r="A607" s="205" t="s">
        <v>1318</v>
      </c>
      <c r="B607" s="205" t="s">
        <v>3927</v>
      </c>
      <c r="C607" s="251">
        <v>4</v>
      </c>
      <c r="D607" s="251"/>
      <c r="E607" s="251">
        <v>1030</v>
      </c>
      <c r="F607" s="251">
        <v>622</v>
      </c>
      <c r="G607" s="251">
        <v>565</v>
      </c>
      <c r="H607" s="251">
        <v>513</v>
      </c>
      <c r="I607" s="251">
        <v>446</v>
      </c>
      <c r="J607" s="251">
        <v>0</v>
      </c>
      <c r="K607" s="251">
        <v>20</v>
      </c>
      <c r="L607" s="251" t="s">
        <v>41</v>
      </c>
      <c r="M607" s="251">
        <v>0.45300000000000001</v>
      </c>
      <c r="N607" s="251" t="s">
        <v>42</v>
      </c>
      <c r="O607" s="251">
        <v>9.9</v>
      </c>
      <c r="P607" s="251" t="s">
        <v>82</v>
      </c>
      <c r="Q607" s="251">
        <f t="shared" ca="1" si="24"/>
        <v>0</v>
      </c>
      <c r="R607" s="251">
        <f t="shared" ca="1" si="25"/>
        <v>0</v>
      </c>
      <c r="S607" s="96"/>
    </row>
    <row r="608" spans="1:19" ht="15" customHeight="1">
      <c r="A608" s="205" t="s">
        <v>1319</v>
      </c>
      <c r="B608" s="205" t="s">
        <v>3928</v>
      </c>
      <c r="C608" s="251">
        <v>0</v>
      </c>
      <c r="D608" s="251"/>
      <c r="E608" s="251">
        <v>1030</v>
      </c>
      <c r="F608" s="251">
        <v>622</v>
      </c>
      <c r="G608" s="251">
        <v>565</v>
      </c>
      <c r="H608" s="251">
        <v>513</v>
      </c>
      <c r="I608" s="251">
        <v>446</v>
      </c>
      <c r="J608" s="251">
        <v>0</v>
      </c>
      <c r="K608" s="251">
        <v>20</v>
      </c>
      <c r="L608" s="251" t="s">
        <v>41</v>
      </c>
      <c r="M608" s="251">
        <v>0.45300000000000001</v>
      </c>
      <c r="N608" s="251" t="s">
        <v>42</v>
      </c>
      <c r="O608" s="251">
        <v>9.9</v>
      </c>
      <c r="P608" s="251" t="s">
        <v>82</v>
      </c>
      <c r="Q608" s="251">
        <f t="shared" ca="1" si="24"/>
        <v>0</v>
      </c>
      <c r="R608" s="251">
        <f t="shared" ca="1" si="25"/>
        <v>0</v>
      </c>
      <c r="S608" s="96"/>
    </row>
    <row r="609" spans="1:19" ht="15" customHeight="1">
      <c r="A609" s="193" t="s">
        <v>1320</v>
      </c>
      <c r="B609" s="193" t="s">
        <v>3929</v>
      </c>
      <c r="C609" s="250">
        <v>4</v>
      </c>
      <c r="D609" s="250"/>
      <c r="E609" s="250">
        <v>1030</v>
      </c>
      <c r="F609" s="250">
        <v>622</v>
      </c>
      <c r="G609" s="250">
        <v>565</v>
      </c>
      <c r="H609" s="250">
        <v>513</v>
      </c>
      <c r="I609" s="250">
        <v>446</v>
      </c>
      <c r="J609" s="250">
        <v>0</v>
      </c>
      <c r="K609" s="250">
        <v>20</v>
      </c>
      <c r="L609" s="250" t="s">
        <v>41</v>
      </c>
      <c r="M609" s="250">
        <v>0.45300000000000001</v>
      </c>
      <c r="N609" s="250" t="s">
        <v>42</v>
      </c>
      <c r="O609" s="250">
        <v>9.9</v>
      </c>
      <c r="P609" s="250" t="s">
        <v>82</v>
      </c>
      <c r="Q609" s="250">
        <f t="shared" ca="1" si="24"/>
        <v>0</v>
      </c>
      <c r="R609" s="250">
        <f t="shared" ca="1" si="25"/>
        <v>0</v>
      </c>
      <c r="S609" s="96"/>
    </row>
    <row r="610" spans="1:19" ht="15" customHeight="1">
      <c r="A610" s="205" t="s">
        <v>1286</v>
      </c>
      <c r="B610" s="205" t="s">
        <v>3930</v>
      </c>
      <c r="C610" s="251">
        <v>4</v>
      </c>
      <c r="D610" s="251"/>
      <c r="E610" s="251">
        <v>1097</v>
      </c>
      <c r="F610" s="251">
        <v>663</v>
      </c>
      <c r="G610" s="251">
        <v>603</v>
      </c>
      <c r="H610" s="251">
        <v>548</v>
      </c>
      <c r="I610" s="251">
        <v>477</v>
      </c>
      <c r="J610" s="251">
        <v>0</v>
      </c>
      <c r="K610" s="251">
        <v>20</v>
      </c>
      <c r="L610" s="251" t="s">
        <v>41</v>
      </c>
      <c r="M610" s="251">
        <v>0.45300000000000001</v>
      </c>
      <c r="N610" s="251" t="s">
        <v>42</v>
      </c>
      <c r="O610" s="251">
        <v>9.9</v>
      </c>
      <c r="P610" s="251" t="s">
        <v>82</v>
      </c>
      <c r="Q610" s="251">
        <f t="shared" ca="1" si="24"/>
        <v>0</v>
      </c>
      <c r="R610" s="251">
        <f t="shared" ca="1" si="25"/>
        <v>0</v>
      </c>
      <c r="S610" s="96"/>
    </row>
    <row r="611" spans="1:19" ht="15" customHeight="1">
      <c r="A611" s="205" t="s">
        <v>1321</v>
      </c>
      <c r="B611" s="205" t="s">
        <v>3931</v>
      </c>
      <c r="C611" s="251">
        <v>4</v>
      </c>
      <c r="D611" s="251"/>
      <c r="E611" s="251">
        <v>1097</v>
      </c>
      <c r="F611" s="251">
        <v>663</v>
      </c>
      <c r="G611" s="251">
        <v>603</v>
      </c>
      <c r="H611" s="251">
        <v>548</v>
      </c>
      <c r="I611" s="251">
        <v>477</v>
      </c>
      <c r="J611" s="251">
        <v>0</v>
      </c>
      <c r="K611" s="251">
        <v>20</v>
      </c>
      <c r="L611" s="251" t="s">
        <v>41</v>
      </c>
      <c r="M611" s="251">
        <v>0.45300000000000001</v>
      </c>
      <c r="N611" s="251" t="s">
        <v>42</v>
      </c>
      <c r="O611" s="251">
        <v>9.9</v>
      </c>
      <c r="P611" s="251" t="s">
        <v>82</v>
      </c>
      <c r="Q611" s="251">
        <f t="shared" ca="1" si="24"/>
        <v>0</v>
      </c>
      <c r="R611" s="251">
        <f t="shared" ca="1" si="25"/>
        <v>0</v>
      </c>
      <c r="S611" s="96"/>
    </row>
    <row r="612" spans="1:19" ht="15" customHeight="1">
      <c r="A612" s="205" t="s">
        <v>1322</v>
      </c>
      <c r="B612" s="205" t="s">
        <v>3932</v>
      </c>
      <c r="C612" s="251">
        <v>4</v>
      </c>
      <c r="D612" s="251"/>
      <c r="E612" s="251">
        <v>1097</v>
      </c>
      <c r="F612" s="251">
        <v>663</v>
      </c>
      <c r="G612" s="251">
        <v>603</v>
      </c>
      <c r="H612" s="251">
        <v>548</v>
      </c>
      <c r="I612" s="251">
        <v>477</v>
      </c>
      <c r="J612" s="251">
        <v>0</v>
      </c>
      <c r="K612" s="251">
        <v>20</v>
      </c>
      <c r="L612" s="251" t="s">
        <v>41</v>
      </c>
      <c r="M612" s="251">
        <v>0.45300000000000001</v>
      </c>
      <c r="N612" s="251" t="s">
        <v>42</v>
      </c>
      <c r="O612" s="251">
        <v>9.9</v>
      </c>
      <c r="P612" s="251" t="s">
        <v>82</v>
      </c>
      <c r="Q612" s="251">
        <f t="shared" ca="1" si="24"/>
        <v>0</v>
      </c>
      <c r="R612" s="251">
        <f t="shared" ca="1" si="25"/>
        <v>0</v>
      </c>
      <c r="S612" s="96"/>
    </row>
    <row r="613" spans="1:19" ht="15" customHeight="1">
      <c r="A613" s="205" t="s">
        <v>1323</v>
      </c>
      <c r="B613" s="205" t="s">
        <v>3933</v>
      </c>
      <c r="C613" s="251">
        <v>4</v>
      </c>
      <c r="D613" s="251"/>
      <c r="E613" s="251">
        <v>1097</v>
      </c>
      <c r="F613" s="251">
        <v>663</v>
      </c>
      <c r="G613" s="251">
        <v>603</v>
      </c>
      <c r="H613" s="251">
        <v>548</v>
      </c>
      <c r="I613" s="251">
        <v>477</v>
      </c>
      <c r="J613" s="251">
        <v>0</v>
      </c>
      <c r="K613" s="251">
        <v>20</v>
      </c>
      <c r="L613" s="251" t="s">
        <v>41</v>
      </c>
      <c r="M613" s="251">
        <v>0.45300000000000001</v>
      </c>
      <c r="N613" s="251" t="s">
        <v>42</v>
      </c>
      <c r="O613" s="251">
        <v>9.9</v>
      </c>
      <c r="P613" s="251" t="s">
        <v>82</v>
      </c>
      <c r="Q613" s="251">
        <f t="shared" ca="1" si="24"/>
        <v>0</v>
      </c>
      <c r="R613" s="251">
        <f t="shared" ca="1" si="25"/>
        <v>0</v>
      </c>
      <c r="S613" s="96"/>
    </row>
    <row r="614" spans="1:19" ht="15" customHeight="1">
      <c r="A614" s="193" t="s">
        <v>1287</v>
      </c>
      <c r="B614" s="193" t="s">
        <v>3934</v>
      </c>
      <c r="C614" s="250">
        <v>4</v>
      </c>
      <c r="D614" s="250"/>
      <c r="E614" s="250">
        <v>1097</v>
      </c>
      <c r="F614" s="250">
        <v>663</v>
      </c>
      <c r="G614" s="250">
        <v>603</v>
      </c>
      <c r="H614" s="250">
        <v>548</v>
      </c>
      <c r="I614" s="250">
        <v>477</v>
      </c>
      <c r="J614" s="250">
        <v>0</v>
      </c>
      <c r="K614" s="250">
        <v>20</v>
      </c>
      <c r="L614" s="250" t="s">
        <v>41</v>
      </c>
      <c r="M614" s="250">
        <v>0.45300000000000001</v>
      </c>
      <c r="N614" s="250" t="s">
        <v>42</v>
      </c>
      <c r="O614" s="250">
        <v>9.9</v>
      </c>
      <c r="P614" s="250" t="s">
        <v>82</v>
      </c>
      <c r="Q614" s="250">
        <f t="shared" ca="1" si="24"/>
        <v>0</v>
      </c>
      <c r="R614" s="250">
        <f t="shared" ca="1" si="25"/>
        <v>0</v>
      </c>
      <c r="S614" s="96"/>
    </row>
    <row r="615" spans="1:19" ht="15" customHeight="1">
      <c r="A615" s="205" t="s">
        <v>1324</v>
      </c>
      <c r="B615" s="205" t="s">
        <v>3935</v>
      </c>
      <c r="C615" s="251">
        <v>4</v>
      </c>
      <c r="D615" s="251"/>
      <c r="E615" s="251">
        <v>1030</v>
      </c>
      <c r="F615" s="251">
        <v>622</v>
      </c>
      <c r="G615" s="251">
        <v>565</v>
      </c>
      <c r="H615" s="251">
        <v>513</v>
      </c>
      <c r="I615" s="251">
        <v>446</v>
      </c>
      <c r="J615" s="251">
        <v>0</v>
      </c>
      <c r="K615" s="251">
        <v>20</v>
      </c>
      <c r="L615" s="251" t="s">
        <v>41</v>
      </c>
      <c r="M615" s="251">
        <v>0.45300000000000001</v>
      </c>
      <c r="N615" s="251" t="s">
        <v>42</v>
      </c>
      <c r="O615" s="251">
        <v>9.9</v>
      </c>
      <c r="P615" s="251" t="s">
        <v>82</v>
      </c>
      <c r="Q615" s="251">
        <f t="shared" ca="1" si="24"/>
        <v>0</v>
      </c>
      <c r="R615" s="251">
        <f t="shared" ca="1" si="25"/>
        <v>0</v>
      </c>
      <c r="S615" s="96"/>
    </row>
    <row r="616" spans="1:19" ht="15" customHeight="1">
      <c r="A616" s="205" t="s">
        <v>1325</v>
      </c>
      <c r="B616" s="205" t="s">
        <v>3936</v>
      </c>
      <c r="C616" s="251">
        <v>4</v>
      </c>
      <c r="D616" s="251"/>
      <c r="E616" s="251">
        <v>1030</v>
      </c>
      <c r="F616" s="251">
        <v>622</v>
      </c>
      <c r="G616" s="251">
        <v>565</v>
      </c>
      <c r="H616" s="251">
        <v>513</v>
      </c>
      <c r="I616" s="251">
        <v>446</v>
      </c>
      <c r="J616" s="251">
        <v>0</v>
      </c>
      <c r="K616" s="251">
        <v>20</v>
      </c>
      <c r="L616" s="251" t="s">
        <v>41</v>
      </c>
      <c r="M616" s="251">
        <v>0.45300000000000001</v>
      </c>
      <c r="N616" s="251" t="s">
        <v>42</v>
      </c>
      <c r="O616" s="251">
        <v>9.9</v>
      </c>
      <c r="P616" s="251" t="s">
        <v>82</v>
      </c>
      <c r="Q616" s="251">
        <f t="shared" ca="1" si="24"/>
        <v>0</v>
      </c>
      <c r="R616" s="251">
        <f t="shared" ca="1" si="25"/>
        <v>0</v>
      </c>
      <c r="S616" s="96"/>
    </row>
    <row r="617" spans="1:19" ht="15" customHeight="1">
      <c r="A617" s="205" t="s">
        <v>1288</v>
      </c>
      <c r="B617" s="205" t="s">
        <v>3937</v>
      </c>
      <c r="C617" s="251">
        <v>4</v>
      </c>
      <c r="D617" s="251"/>
      <c r="E617" s="251">
        <v>1030</v>
      </c>
      <c r="F617" s="251">
        <v>622</v>
      </c>
      <c r="G617" s="251">
        <v>565</v>
      </c>
      <c r="H617" s="251">
        <v>513</v>
      </c>
      <c r="I617" s="251">
        <v>446</v>
      </c>
      <c r="J617" s="251">
        <v>0</v>
      </c>
      <c r="K617" s="251">
        <v>20</v>
      </c>
      <c r="L617" s="251" t="s">
        <v>41</v>
      </c>
      <c r="M617" s="251">
        <v>0.45300000000000001</v>
      </c>
      <c r="N617" s="251" t="s">
        <v>42</v>
      </c>
      <c r="O617" s="251">
        <v>9.9</v>
      </c>
      <c r="P617" s="251" t="s">
        <v>82</v>
      </c>
      <c r="Q617" s="251">
        <f t="shared" ca="1" si="24"/>
        <v>0</v>
      </c>
      <c r="R617" s="251">
        <f t="shared" ca="1" si="25"/>
        <v>0</v>
      </c>
      <c r="S617" s="96"/>
    </row>
    <row r="618" spans="1:19" ht="15" customHeight="1">
      <c r="A618" s="205" t="s">
        <v>1326</v>
      </c>
      <c r="B618" s="205" t="s">
        <v>3938</v>
      </c>
      <c r="C618" s="251">
        <v>4</v>
      </c>
      <c r="D618" s="251"/>
      <c r="E618" s="251">
        <v>1030</v>
      </c>
      <c r="F618" s="251">
        <v>622</v>
      </c>
      <c r="G618" s="251">
        <v>565</v>
      </c>
      <c r="H618" s="251">
        <v>513</v>
      </c>
      <c r="I618" s="251">
        <v>446</v>
      </c>
      <c r="J618" s="251">
        <v>394</v>
      </c>
      <c r="K618" s="251">
        <v>20</v>
      </c>
      <c r="L618" s="251" t="s">
        <v>41</v>
      </c>
      <c r="M618" s="251">
        <v>0.45300000000000001</v>
      </c>
      <c r="N618" s="251" t="s">
        <v>42</v>
      </c>
      <c r="O618" s="251">
        <v>9.9</v>
      </c>
      <c r="P618" s="251" t="s">
        <v>82</v>
      </c>
      <c r="Q618" s="251">
        <f t="shared" ca="1" si="24"/>
        <v>0</v>
      </c>
      <c r="R618" s="251">
        <f t="shared" ca="1" si="25"/>
        <v>0</v>
      </c>
      <c r="S618" s="96"/>
    </row>
    <row r="619" spans="1:19" ht="15" customHeight="1">
      <c r="A619" s="205" t="s">
        <v>4775</v>
      </c>
      <c r="B619" s="205" t="s">
        <v>4799</v>
      </c>
      <c r="C619" s="251">
        <v>4</v>
      </c>
      <c r="D619" s="251"/>
      <c r="E619" s="251">
        <v>1030</v>
      </c>
      <c r="F619" s="251">
        <v>622</v>
      </c>
      <c r="G619" s="251">
        <v>565</v>
      </c>
      <c r="H619" s="251">
        <v>513</v>
      </c>
      <c r="I619" s="251">
        <v>446</v>
      </c>
      <c r="J619" s="251">
        <v>332</v>
      </c>
      <c r="K619" s="251" t="s">
        <v>4836</v>
      </c>
      <c r="L619" s="251" t="s">
        <v>4835</v>
      </c>
      <c r="M619" s="251">
        <v>0.45300000000000001</v>
      </c>
      <c r="N619" s="251" t="s">
        <v>42</v>
      </c>
      <c r="O619" s="251">
        <v>9.9</v>
      </c>
      <c r="P619" s="251" t="s">
        <v>82</v>
      </c>
      <c r="Q619" s="251">
        <f t="shared" ca="1" si="24"/>
        <v>0</v>
      </c>
      <c r="R619" s="251">
        <f t="shared" ca="1" si="25"/>
        <v>0</v>
      </c>
      <c r="S619" s="96"/>
    </row>
    <row r="620" spans="1:19" ht="15" customHeight="1">
      <c r="A620" s="193" t="s">
        <v>1289</v>
      </c>
      <c r="B620" s="193" t="s">
        <v>3939</v>
      </c>
      <c r="C620" s="250">
        <v>4</v>
      </c>
      <c r="D620" s="250"/>
      <c r="E620" s="250">
        <v>1030</v>
      </c>
      <c r="F620" s="250">
        <v>622</v>
      </c>
      <c r="G620" s="250">
        <v>565</v>
      </c>
      <c r="H620" s="250">
        <v>513</v>
      </c>
      <c r="I620" s="250">
        <v>446</v>
      </c>
      <c r="J620" s="250">
        <v>0</v>
      </c>
      <c r="K620" s="250">
        <v>20</v>
      </c>
      <c r="L620" s="250" t="s">
        <v>41</v>
      </c>
      <c r="M620" s="250">
        <v>0.45300000000000001</v>
      </c>
      <c r="N620" s="250" t="s">
        <v>42</v>
      </c>
      <c r="O620" s="250">
        <v>9.9</v>
      </c>
      <c r="P620" s="250" t="s">
        <v>82</v>
      </c>
      <c r="Q620" s="250">
        <f t="shared" ca="1" si="24"/>
        <v>0</v>
      </c>
      <c r="R620" s="250">
        <f t="shared" ca="1" si="25"/>
        <v>0</v>
      </c>
      <c r="S620" s="96"/>
    </row>
    <row r="621" spans="1:19" ht="15" customHeight="1">
      <c r="A621" s="205" t="s">
        <v>1290</v>
      </c>
      <c r="B621" s="205" t="s">
        <v>3940</v>
      </c>
      <c r="C621" s="251">
        <v>4</v>
      </c>
      <c r="D621" s="251"/>
      <c r="E621" s="251">
        <v>1042</v>
      </c>
      <c r="F621" s="251">
        <v>629</v>
      </c>
      <c r="G621" s="251">
        <v>572</v>
      </c>
      <c r="H621" s="251">
        <v>521</v>
      </c>
      <c r="I621" s="251">
        <v>452</v>
      </c>
      <c r="J621" s="251">
        <v>0</v>
      </c>
      <c r="K621" s="251">
        <v>20</v>
      </c>
      <c r="L621" s="251" t="s">
        <v>41</v>
      </c>
      <c r="M621" s="251">
        <v>0.45300000000000001</v>
      </c>
      <c r="N621" s="251" t="s">
        <v>42</v>
      </c>
      <c r="O621" s="251">
        <v>9.9</v>
      </c>
      <c r="P621" s="251" t="s">
        <v>82</v>
      </c>
      <c r="Q621" s="251">
        <f t="shared" ca="1" si="24"/>
        <v>0</v>
      </c>
      <c r="R621" s="251">
        <f t="shared" ca="1" si="25"/>
        <v>0</v>
      </c>
      <c r="S621" s="96"/>
    </row>
    <row r="622" spans="1:19" ht="15" customHeight="1">
      <c r="A622" s="205" t="s">
        <v>1327</v>
      </c>
      <c r="B622" s="205" t="s">
        <v>3941</v>
      </c>
      <c r="C622" s="251">
        <v>4</v>
      </c>
      <c r="D622" s="251"/>
      <c r="E622" s="251">
        <v>1042</v>
      </c>
      <c r="F622" s="251">
        <v>629</v>
      </c>
      <c r="G622" s="251">
        <v>572</v>
      </c>
      <c r="H622" s="251">
        <v>521</v>
      </c>
      <c r="I622" s="251">
        <v>452</v>
      </c>
      <c r="J622" s="251">
        <v>451</v>
      </c>
      <c r="K622" s="251">
        <v>20</v>
      </c>
      <c r="L622" s="251" t="s">
        <v>41</v>
      </c>
      <c r="M622" s="251">
        <v>0.45300000000000001</v>
      </c>
      <c r="N622" s="251" t="s">
        <v>42</v>
      </c>
      <c r="O622" s="251">
        <v>9.9</v>
      </c>
      <c r="P622" s="251" t="s">
        <v>82</v>
      </c>
      <c r="Q622" s="251">
        <f t="shared" ca="1" si="24"/>
        <v>0</v>
      </c>
      <c r="R622" s="251">
        <f t="shared" ca="1" si="25"/>
        <v>0</v>
      </c>
      <c r="S622" s="96"/>
    </row>
    <row r="623" spans="1:19" ht="15" customHeight="1">
      <c r="A623" s="205" t="s">
        <v>1328</v>
      </c>
      <c r="B623" s="205" t="s">
        <v>3942</v>
      </c>
      <c r="C623" s="251">
        <v>4</v>
      </c>
      <c r="D623" s="251"/>
      <c r="E623" s="251">
        <v>1042</v>
      </c>
      <c r="F623" s="251">
        <v>629</v>
      </c>
      <c r="G623" s="251">
        <v>572</v>
      </c>
      <c r="H623" s="251">
        <v>521</v>
      </c>
      <c r="I623" s="251">
        <v>452</v>
      </c>
      <c r="J623" s="251">
        <v>0</v>
      </c>
      <c r="K623" s="251">
        <v>20</v>
      </c>
      <c r="L623" s="251" t="s">
        <v>41</v>
      </c>
      <c r="M623" s="251">
        <v>0.45300000000000001</v>
      </c>
      <c r="N623" s="251" t="s">
        <v>42</v>
      </c>
      <c r="O623" s="251">
        <v>9.9</v>
      </c>
      <c r="P623" s="251" t="s">
        <v>82</v>
      </c>
      <c r="Q623" s="251">
        <f t="shared" ca="1" si="24"/>
        <v>0</v>
      </c>
      <c r="R623" s="251">
        <f t="shared" ca="1" si="25"/>
        <v>0</v>
      </c>
      <c r="S623" s="96"/>
    </row>
    <row r="624" spans="1:19" ht="15" customHeight="1">
      <c r="A624" s="205" t="s">
        <v>1291</v>
      </c>
      <c r="B624" s="205" t="s">
        <v>3943</v>
      </c>
      <c r="C624" s="251">
        <v>4</v>
      </c>
      <c r="D624" s="251"/>
      <c r="E624" s="251">
        <v>1042</v>
      </c>
      <c r="F624" s="251">
        <v>629</v>
      </c>
      <c r="G624" s="251">
        <v>572</v>
      </c>
      <c r="H624" s="251">
        <v>521</v>
      </c>
      <c r="I624" s="251">
        <v>452</v>
      </c>
      <c r="J624" s="251">
        <v>394</v>
      </c>
      <c r="K624" s="251">
        <v>20</v>
      </c>
      <c r="L624" s="251" t="s">
        <v>41</v>
      </c>
      <c r="M624" s="251">
        <v>0.45300000000000001</v>
      </c>
      <c r="N624" s="251" t="s">
        <v>42</v>
      </c>
      <c r="O624" s="251">
        <v>9.9</v>
      </c>
      <c r="P624" s="251" t="s">
        <v>82</v>
      </c>
      <c r="Q624" s="251">
        <f t="shared" ca="1" si="24"/>
        <v>0</v>
      </c>
      <c r="R624" s="251">
        <f t="shared" ca="1" si="25"/>
        <v>0</v>
      </c>
      <c r="S624" s="96"/>
    </row>
    <row r="625" spans="1:19" ht="15" customHeight="1">
      <c r="A625" s="193" t="s">
        <v>1330</v>
      </c>
      <c r="B625" s="193" t="s">
        <v>3944</v>
      </c>
      <c r="C625" s="250">
        <v>4</v>
      </c>
      <c r="D625" s="250"/>
      <c r="E625" s="250">
        <v>1042</v>
      </c>
      <c r="F625" s="250">
        <v>629</v>
      </c>
      <c r="G625" s="250">
        <v>572</v>
      </c>
      <c r="H625" s="250">
        <v>521</v>
      </c>
      <c r="I625" s="250">
        <v>452</v>
      </c>
      <c r="J625" s="250">
        <v>394</v>
      </c>
      <c r="K625" s="250">
        <v>20</v>
      </c>
      <c r="L625" s="250" t="s">
        <v>41</v>
      </c>
      <c r="M625" s="250">
        <v>0.45300000000000001</v>
      </c>
      <c r="N625" s="250" t="s">
        <v>42</v>
      </c>
      <c r="O625" s="250">
        <v>9.9</v>
      </c>
      <c r="P625" s="250" t="s">
        <v>82</v>
      </c>
      <c r="Q625" s="250">
        <f t="shared" ca="1" si="24"/>
        <v>0</v>
      </c>
      <c r="R625" s="250">
        <f t="shared" ca="1" si="25"/>
        <v>0</v>
      </c>
      <c r="S625" s="96"/>
    </row>
    <row r="626" spans="1:19" ht="15" customHeight="1">
      <c r="A626" s="193" t="s">
        <v>1332</v>
      </c>
      <c r="B626" s="193" t="s">
        <v>3945</v>
      </c>
      <c r="C626" s="250">
        <v>4</v>
      </c>
      <c r="D626" s="250"/>
      <c r="E626" s="250">
        <v>1237</v>
      </c>
      <c r="F626" s="250">
        <v>747</v>
      </c>
      <c r="G626" s="250">
        <v>679</v>
      </c>
      <c r="H626" s="250">
        <v>617</v>
      </c>
      <c r="I626" s="250">
        <v>537</v>
      </c>
      <c r="J626" s="250">
        <v>0</v>
      </c>
      <c r="K626" s="250">
        <v>20</v>
      </c>
      <c r="L626" s="250" t="s">
        <v>41</v>
      </c>
      <c r="M626" s="250">
        <v>0.45300000000000001</v>
      </c>
      <c r="N626" s="250" t="s">
        <v>42</v>
      </c>
      <c r="O626" s="250">
        <v>9.9</v>
      </c>
      <c r="P626" s="250" t="s">
        <v>82</v>
      </c>
      <c r="Q626" s="250">
        <f t="shared" ca="1" si="24"/>
        <v>0</v>
      </c>
      <c r="R626" s="250">
        <f t="shared" ca="1" si="25"/>
        <v>0</v>
      </c>
      <c r="S626" s="96"/>
    </row>
    <row r="627" spans="1:19" ht="15" customHeight="1">
      <c r="A627" s="223" t="s">
        <v>860</v>
      </c>
      <c r="B627" s="223" t="s">
        <v>1533</v>
      </c>
      <c r="C627" s="252">
        <v>4</v>
      </c>
      <c r="D627" s="252"/>
      <c r="E627" s="252">
        <v>670</v>
      </c>
      <c r="F627" s="252">
        <v>405</v>
      </c>
      <c r="G627" s="252">
        <v>368</v>
      </c>
      <c r="H627" s="252">
        <v>334</v>
      </c>
      <c r="I627" s="252">
        <v>291</v>
      </c>
      <c r="J627" s="252">
        <v>0</v>
      </c>
      <c r="K627" s="252">
        <v>100</v>
      </c>
      <c r="L627" s="252" t="s">
        <v>43</v>
      </c>
      <c r="M627" s="252">
        <v>0.113</v>
      </c>
      <c r="N627" s="252" t="s">
        <v>44</v>
      </c>
      <c r="O627" s="252">
        <v>25.08</v>
      </c>
      <c r="P627" s="252" t="s">
        <v>5106</v>
      </c>
      <c r="Q627" s="252">
        <f t="shared" ca="1" si="24"/>
        <v>0</v>
      </c>
      <c r="R627" s="252">
        <f t="shared" ca="1" si="25"/>
        <v>0</v>
      </c>
      <c r="S627" s="96"/>
    </row>
    <row r="628" spans="1:19" ht="15" customHeight="1">
      <c r="A628" s="205" t="s">
        <v>861</v>
      </c>
      <c r="B628" s="205" t="s">
        <v>1534</v>
      </c>
      <c r="C628" s="251">
        <v>4</v>
      </c>
      <c r="D628" s="251"/>
      <c r="E628" s="251">
        <v>689</v>
      </c>
      <c r="F628" s="251">
        <v>416</v>
      </c>
      <c r="G628" s="251">
        <v>378</v>
      </c>
      <c r="H628" s="251">
        <v>344</v>
      </c>
      <c r="I628" s="251">
        <v>299</v>
      </c>
      <c r="J628" s="251">
        <v>0</v>
      </c>
      <c r="K628" s="251">
        <v>100</v>
      </c>
      <c r="L628" s="251" t="s">
        <v>43</v>
      </c>
      <c r="M628" s="251">
        <v>0.113</v>
      </c>
      <c r="N628" s="251" t="s">
        <v>44</v>
      </c>
      <c r="O628" s="251">
        <v>25.08</v>
      </c>
      <c r="P628" s="251" t="s">
        <v>5106</v>
      </c>
      <c r="Q628" s="251">
        <f t="shared" ca="1" si="24"/>
        <v>0</v>
      </c>
      <c r="R628" s="251">
        <f t="shared" ca="1" si="25"/>
        <v>0</v>
      </c>
      <c r="S628" s="96"/>
    </row>
    <row r="629" spans="1:19" ht="15" customHeight="1">
      <c r="A629" s="205" t="s">
        <v>862</v>
      </c>
      <c r="B629" s="205" t="s">
        <v>1539</v>
      </c>
      <c r="C629" s="251">
        <v>4</v>
      </c>
      <c r="D629" s="251"/>
      <c r="E629" s="251">
        <v>670</v>
      </c>
      <c r="F629" s="251">
        <v>405</v>
      </c>
      <c r="G629" s="251">
        <v>368</v>
      </c>
      <c r="H629" s="251">
        <v>334</v>
      </c>
      <c r="I629" s="251">
        <v>291</v>
      </c>
      <c r="J629" s="251">
        <v>0</v>
      </c>
      <c r="K629" s="251">
        <v>100</v>
      </c>
      <c r="L629" s="251" t="s">
        <v>43</v>
      </c>
      <c r="M629" s="251">
        <v>0.113</v>
      </c>
      <c r="N629" s="251" t="s">
        <v>44</v>
      </c>
      <c r="O629" s="251">
        <v>25.08</v>
      </c>
      <c r="P629" s="251" t="s">
        <v>5106</v>
      </c>
      <c r="Q629" s="251">
        <f t="shared" ca="1" si="24"/>
        <v>0</v>
      </c>
      <c r="R629" s="251">
        <f t="shared" ca="1" si="25"/>
        <v>0</v>
      </c>
      <c r="S629" s="96"/>
    </row>
    <row r="630" spans="1:19" ht="15" customHeight="1">
      <c r="A630" s="205" t="s">
        <v>838</v>
      </c>
      <c r="B630" s="205" t="s">
        <v>1537</v>
      </c>
      <c r="C630" s="251">
        <v>4</v>
      </c>
      <c r="D630" s="251"/>
      <c r="E630" s="251">
        <v>670</v>
      </c>
      <c r="F630" s="251">
        <v>405</v>
      </c>
      <c r="G630" s="251">
        <v>368</v>
      </c>
      <c r="H630" s="251">
        <v>334</v>
      </c>
      <c r="I630" s="251">
        <v>291</v>
      </c>
      <c r="J630" s="251">
        <v>0</v>
      </c>
      <c r="K630" s="251">
        <v>100</v>
      </c>
      <c r="L630" s="251" t="s">
        <v>43</v>
      </c>
      <c r="M630" s="251">
        <v>0.113</v>
      </c>
      <c r="N630" s="251" t="s">
        <v>44</v>
      </c>
      <c r="O630" s="251">
        <v>25.08</v>
      </c>
      <c r="P630" s="251" t="s">
        <v>5106</v>
      </c>
      <c r="Q630" s="251">
        <f t="shared" ca="1" si="24"/>
        <v>0</v>
      </c>
      <c r="R630" s="251">
        <f t="shared" ca="1" si="25"/>
        <v>0</v>
      </c>
      <c r="S630" s="96"/>
    </row>
    <row r="631" spans="1:19" ht="15" customHeight="1">
      <c r="A631" s="205" t="s">
        <v>863</v>
      </c>
      <c r="B631" s="205" t="s">
        <v>1276</v>
      </c>
      <c r="C631" s="251">
        <v>4</v>
      </c>
      <c r="D631" s="251"/>
      <c r="E631" s="251">
        <v>670</v>
      </c>
      <c r="F631" s="251">
        <v>405</v>
      </c>
      <c r="G631" s="251">
        <v>368</v>
      </c>
      <c r="H631" s="251">
        <v>334</v>
      </c>
      <c r="I631" s="251">
        <v>291</v>
      </c>
      <c r="J631" s="251">
        <v>0</v>
      </c>
      <c r="K631" s="251">
        <v>100</v>
      </c>
      <c r="L631" s="251" t="s">
        <v>43</v>
      </c>
      <c r="M631" s="251">
        <v>0.113</v>
      </c>
      <c r="N631" s="251" t="s">
        <v>44</v>
      </c>
      <c r="O631" s="251">
        <v>25.08</v>
      </c>
      <c r="P631" s="251" t="s">
        <v>5106</v>
      </c>
      <c r="Q631" s="251">
        <f t="shared" ca="1" si="24"/>
        <v>0</v>
      </c>
      <c r="R631" s="251">
        <f t="shared" ca="1" si="25"/>
        <v>0</v>
      </c>
      <c r="S631" s="96"/>
    </row>
    <row r="632" spans="1:19" ht="15" customHeight="1">
      <c r="A632" s="205" t="s">
        <v>865</v>
      </c>
      <c r="B632" s="205" t="s">
        <v>1538</v>
      </c>
      <c r="C632" s="251">
        <v>4</v>
      </c>
      <c r="D632" s="251"/>
      <c r="E632" s="251">
        <v>670</v>
      </c>
      <c r="F632" s="251">
        <v>405</v>
      </c>
      <c r="G632" s="251">
        <v>368</v>
      </c>
      <c r="H632" s="251">
        <v>334</v>
      </c>
      <c r="I632" s="251">
        <v>291</v>
      </c>
      <c r="J632" s="251">
        <v>0</v>
      </c>
      <c r="K632" s="251">
        <v>100</v>
      </c>
      <c r="L632" s="251" t="s">
        <v>43</v>
      </c>
      <c r="M632" s="251">
        <v>0.113</v>
      </c>
      <c r="N632" s="251" t="s">
        <v>44</v>
      </c>
      <c r="O632" s="251">
        <v>25.08</v>
      </c>
      <c r="P632" s="251" t="s">
        <v>5106</v>
      </c>
      <c r="Q632" s="251">
        <f t="shared" ca="1" si="24"/>
        <v>0</v>
      </c>
      <c r="R632" s="251">
        <f t="shared" ca="1" si="25"/>
        <v>0</v>
      </c>
      <c r="S632" s="96"/>
    </row>
    <row r="633" spans="1:19" s="2" customFormat="1" ht="15" customHeight="1">
      <c r="A633" s="193" t="s">
        <v>866</v>
      </c>
      <c r="B633" s="193" t="s">
        <v>1536</v>
      </c>
      <c r="C633" s="250">
        <v>4</v>
      </c>
      <c r="D633" s="250"/>
      <c r="E633" s="250">
        <v>670</v>
      </c>
      <c r="F633" s="250">
        <v>405</v>
      </c>
      <c r="G633" s="250">
        <v>368</v>
      </c>
      <c r="H633" s="250">
        <v>334</v>
      </c>
      <c r="I633" s="250">
        <v>291</v>
      </c>
      <c r="J633" s="250">
        <v>0</v>
      </c>
      <c r="K633" s="250">
        <v>100</v>
      </c>
      <c r="L633" s="250" t="s">
        <v>43</v>
      </c>
      <c r="M633" s="250">
        <v>0.113</v>
      </c>
      <c r="N633" s="250" t="s">
        <v>44</v>
      </c>
      <c r="O633" s="250">
        <v>25.08</v>
      </c>
      <c r="P633" s="250" t="s">
        <v>5106</v>
      </c>
      <c r="Q633" s="250">
        <f t="shared" ca="1" si="24"/>
        <v>0</v>
      </c>
      <c r="R633" s="250">
        <f t="shared" ca="1" si="25"/>
        <v>0</v>
      </c>
      <c r="S633" s="96"/>
    </row>
    <row r="634" spans="1:19" ht="15" customHeight="1">
      <c r="A634" s="223" t="s">
        <v>845</v>
      </c>
      <c r="B634" s="223" t="s">
        <v>1592</v>
      </c>
      <c r="C634" s="252">
        <v>4</v>
      </c>
      <c r="D634" s="252"/>
      <c r="E634" s="252">
        <v>574</v>
      </c>
      <c r="F634" s="252">
        <v>347</v>
      </c>
      <c r="G634" s="252">
        <v>315</v>
      </c>
      <c r="H634" s="252">
        <v>287</v>
      </c>
      <c r="I634" s="252">
        <v>249</v>
      </c>
      <c r="J634" s="252">
        <v>0</v>
      </c>
      <c r="K634" s="252">
        <v>100</v>
      </c>
      <c r="L634" s="252" t="s">
        <v>43</v>
      </c>
      <c r="M634" s="252">
        <v>0.113</v>
      </c>
      <c r="N634" s="252" t="s">
        <v>4936</v>
      </c>
      <c r="O634" s="252">
        <v>25.08</v>
      </c>
      <c r="P634" s="252" t="s">
        <v>5106</v>
      </c>
      <c r="Q634" s="252">
        <f t="shared" ca="1" si="24"/>
        <v>0</v>
      </c>
      <c r="R634" s="252">
        <f t="shared" ca="1" si="25"/>
        <v>0</v>
      </c>
      <c r="S634" s="96"/>
    </row>
    <row r="635" spans="1:19" ht="15" customHeight="1">
      <c r="A635" s="205" t="s">
        <v>846</v>
      </c>
      <c r="B635" s="205" t="s">
        <v>1593</v>
      </c>
      <c r="C635" s="251">
        <v>4</v>
      </c>
      <c r="D635" s="251"/>
      <c r="E635" s="251">
        <v>574</v>
      </c>
      <c r="F635" s="251">
        <v>347</v>
      </c>
      <c r="G635" s="251">
        <v>315</v>
      </c>
      <c r="H635" s="251">
        <v>287</v>
      </c>
      <c r="I635" s="251">
        <v>249</v>
      </c>
      <c r="J635" s="251">
        <v>0</v>
      </c>
      <c r="K635" s="251">
        <v>100</v>
      </c>
      <c r="L635" s="251" t="s">
        <v>43</v>
      </c>
      <c r="M635" s="251">
        <v>0.113</v>
      </c>
      <c r="N635" s="251" t="s">
        <v>4936</v>
      </c>
      <c r="O635" s="251">
        <v>25.08</v>
      </c>
      <c r="P635" s="251" t="s">
        <v>5106</v>
      </c>
      <c r="Q635" s="251">
        <f t="shared" ca="1" si="24"/>
        <v>0</v>
      </c>
      <c r="R635" s="251">
        <f t="shared" ca="1" si="25"/>
        <v>0</v>
      </c>
      <c r="S635" s="96"/>
    </row>
    <row r="636" spans="1:19" s="97" customFormat="1" ht="15" customHeight="1">
      <c r="A636" s="205" t="s">
        <v>847</v>
      </c>
      <c r="B636" s="205" t="s">
        <v>1598</v>
      </c>
      <c r="C636" s="251">
        <v>4</v>
      </c>
      <c r="D636" s="251"/>
      <c r="E636" s="251">
        <v>574</v>
      </c>
      <c r="F636" s="251">
        <v>347</v>
      </c>
      <c r="G636" s="251">
        <v>315</v>
      </c>
      <c r="H636" s="251">
        <v>287</v>
      </c>
      <c r="I636" s="251">
        <v>249</v>
      </c>
      <c r="J636" s="251">
        <v>0</v>
      </c>
      <c r="K636" s="251">
        <v>100</v>
      </c>
      <c r="L636" s="251" t="s">
        <v>43</v>
      </c>
      <c r="M636" s="251">
        <v>0.113</v>
      </c>
      <c r="N636" s="251" t="s">
        <v>4936</v>
      </c>
      <c r="O636" s="251">
        <v>25.08</v>
      </c>
      <c r="P636" s="251" t="s">
        <v>5106</v>
      </c>
      <c r="Q636" s="251">
        <f t="shared" ca="1" si="24"/>
        <v>0</v>
      </c>
      <c r="R636" s="251">
        <f t="shared" ca="1" si="25"/>
        <v>0</v>
      </c>
      <c r="S636" s="96"/>
    </row>
    <row r="637" spans="1:19" s="97" customFormat="1" ht="15" customHeight="1">
      <c r="A637" s="205" t="s">
        <v>848</v>
      </c>
      <c r="B637" s="205" t="s">
        <v>1483</v>
      </c>
      <c r="C637" s="251">
        <v>4</v>
      </c>
      <c r="D637" s="251"/>
      <c r="E637" s="251">
        <v>574</v>
      </c>
      <c r="F637" s="251">
        <v>347</v>
      </c>
      <c r="G637" s="251">
        <v>315</v>
      </c>
      <c r="H637" s="251">
        <v>287</v>
      </c>
      <c r="I637" s="251">
        <v>249</v>
      </c>
      <c r="J637" s="251">
        <v>0</v>
      </c>
      <c r="K637" s="251">
        <v>100</v>
      </c>
      <c r="L637" s="251" t="s">
        <v>43</v>
      </c>
      <c r="M637" s="251">
        <v>0.113</v>
      </c>
      <c r="N637" s="251" t="s">
        <v>4936</v>
      </c>
      <c r="O637" s="251">
        <v>25.08</v>
      </c>
      <c r="P637" s="251" t="s">
        <v>5106</v>
      </c>
      <c r="Q637" s="251">
        <f t="shared" ca="1" si="24"/>
        <v>0</v>
      </c>
      <c r="R637" s="251">
        <f t="shared" ca="1" si="25"/>
        <v>0</v>
      </c>
      <c r="S637" s="96"/>
    </row>
    <row r="638" spans="1:19" s="97" customFormat="1" ht="15" customHeight="1">
      <c r="A638" s="205" t="s">
        <v>849</v>
      </c>
      <c r="B638" s="205" t="s">
        <v>1278</v>
      </c>
      <c r="C638" s="251">
        <v>4</v>
      </c>
      <c r="D638" s="251"/>
      <c r="E638" s="251">
        <v>574</v>
      </c>
      <c r="F638" s="251">
        <v>347</v>
      </c>
      <c r="G638" s="251">
        <v>315</v>
      </c>
      <c r="H638" s="251">
        <v>287</v>
      </c>
      <c r="I638" s="251">
        <v>249</v>
      </c>
      <c r="J638" s="251">
        <v>0</v>
      </c>
      <c r="K638" s="251">
        <v>100</v>
      </c>
      <c r="L638" s="251" t="s">
        <v>43</v>
      </c>
      <c r="M638" s="251">
        <v>0.113</v>
      </c>
      <c r="N638" s="251" t="s">
        <v>4936</v>
      </c>
      <c r="O638" s="251">
        <v>25.08</v>
      </c>
      <c r="P638" s="251" t="s">
        <v>5106</v>
      </c>
      <c r="Q638" s="251">
        <f t="shared" ca="1" si="24"/>
        <v>0</v>
      </c>
      <c r="R638" s="251">
        <f t="shared" ca="1" si="25"/>
        <v>0</v>
      </c>
      <c r="S638" s="96"/>
    </row>
    <row r="639" spans="1:19" s="97" customFormat="1" ht="15" customHeight="1">
      <c r="A639" s="205" t="s">
        <v>4927</v>
      </c>
      <c r="B639" s="205" t="s">
        <v>4928</v>
      </c>
      <c r="C639" s="251">
        <v>4</v>
      </c>
      <c r="D639" s="251"/>
      <c r="E639" s="251">
        <v>548</v>
      </c>
      <c r="F639" s="251">
        <v>330</v>
      </c>
      <c r="G639" s="251">
        <v>300</v>
      </c>
      <c r="H639" s="251">
        <v>272</v>
      </c>
      <c r="I639" s="251">
        <v>237</v>
      </c>
      <c r="J639" s="251">
        <v>56</v>
      </c>
      <c r="K639" s="251">
        <v>100</v>
      </c>
      <c r="L639" s="251" t="s">
        <v>43</v>
      </c>
      <c r="M639" s="251">
        <v>0.113</v>
      </c>
      <c r="N639" s="251" t="s">
        <v>4936</v>
      </c>
      <c r="O639" s="251">
        <v>25.08</v>
      </c>
      <c r="P639" s="251" t="s">
        <v>5106</v>
      </c>
      <c r="Q639" s="251">
        <f t="shared" ca="1" si="24"/>
        <v>0</v>
      </c>
      <c r="R639" s="251">
        <f t="shared" ca="1" si="25"/>
        <v>0</v>
      </c>
      <c r="S639" s="96"/>
    </row>
    <row r="640" spans="1:19" s="97" customFormat="1" ht="15" customHeight="1">
      <c r="A640" s="205" t="s">
        <v>850</v>
      </c>
      <c r="B640" s="205" t="s">
        <v>1594</v>
      </c>
      <c r="C640" s="251">
        <v>4</v>
      </c>
      <c r="D640" s="251"/>
      <c r="E640" s="251">
        <v>574</v>
      </c>
      <c r="F640" s="251">
        <v>347</v>
      </c>
      <c r="G640" s="251">
        <v>315</v>
      </c>
      <c r="H640" s="251">
        <v>287</v>
      </c>
      <c r="I640" s="251">
        <v>249</v>
      </c>
      <c r="J640" s="251">
        <v>0</v>
      </c>
      <c r="K640" s="251">
        <v>100</v>
      </c>
      <c r="L640" s="251" t="s">
        <v>43</v>
      </c>
      <c r="M640" s="251">
        <v>0.113</v>
      </c>
      <c r="N640" s="251" t="s">
        <v>4936</v>
      </c>
      <c r="O640" s="251">
        <v>25.08</v>
      </c>
      <c r="P640" s="251" t="s">
        <v>5106</v>
      </c>
      <c r="Q640" s="251">
        <f t="shared" ca="1" si="24"/>
        <v>0</v>
      </c>
      <c r="R640" s="251">
        <f t="shared" ca="1" si="25"/>
        <v>0</v>
      </c>
      <c r="S640" s="96"/>
    </row>
    <row r="641" spans="1:19" s="97" customFormat="1" ht="15" customHeight="1">
      <c r="A641" s="205" t="s">
        <v>851</v>
      </c>
      <c r="B641" s="205" t="s">
        <v>1597</v>
      </c>
      <c r="C641" s="251">
        <v>4</v>
      </c>
      <c r="D641" s="251"/>
      <c r="E641" s="251">
        <v>574</v>
      </c>
      <c r="F641" s="251">
        <v>347</v>
      </c>
      <c r="G641" s="251">
        <v>315</v>
      </c>
      <c r="H641" s="251">
        <v>287</v>
      </c>
      <c r="I641" s="251">
        <v>249</v>
      </c>
      <c r="J641" s="251">
        <v>0</v>
      </c>
      <c r="K641" s="251">
        <v>100</v>
      </c>
      <c r="L641" s="251" t="s">
        <v>43</v>
      </c>
      <c r="M641" s="251">
        <v>0.113</v>
      </c>
      <c r="N641" s="251" t="s">
        <v>4936</v>
      </c>
      <c r="O641" s="251">
        <v>25.08</v>
      </c>
      <c r="P641" s="251" t="s">
        <v>5106</v>
      </c>
      <c r="Q641" s="251">
        <f t="shared" ca="1" si="24"/>
        <v>0</v>
      </c>
      <c r="R641" s="251">
        <f t="shared" ca="1" si="25"/>
        <v>0</v>
      </c>
      <c r="S641" s="96"/>
    </row>
    <row r="642" spans="1:19" s="97" customFormat="1" ht="15" customHeight="1">
      <c r="A642" s="193" t="s">
        <v>872</v>
      </c>
      <c r="B642" s="193" t="s">
        <v>1596</v>
      </c>
      <c r="C642" s="250">
        <v>4</v>
      </c>
      <c r="D642" s="250"/>
      <c r="E642" s="250">
        <v>574</v>
      </c>
      <c r="F642" s="250">
        <v>347</v>
      </c>
      <c r="G642" s="250">
        <v>315</v>
      </c>
      <c r="H642" s="250">
        <v>287</v>
      </c>
      <c r="I642" s="250">
        <v>249</v>
      </c>
      <c r="J642" s="250">
        <v>0</v>
      </c>
      <c r="K642" s="250">
        <v>100</v>
      </c>
      <c r="L642" s="250" t="s">
        <v>43</v>
      </c>
      <c r="M642" s="250">
        <v>0.113</v>
      </c>
      <c r="N642" s="250" t="s">
        <v>4936</v>
      </c>
      <c r="O642" s="250">
        <v>25.08</v>
      </c>
      <c r="P642" s="250" t="s">
        <v>5106</v>
      </c>
      <c r="Q642" s="250">
        <f t="shared" ref="Q642:Q704" ca="1" si="26">VLOOKUP(A642,INDIRECT("'"&amp;P642&amp;"'!A:l",TRUE),12,0)</f>
        <v>0</v>
      </c>
      <c r="R642" s="250">
        <f t="shared" ref="R642:R704" ca="1" si="27">IFERROR(IF(J642&lt;&gt;$J$5,J642*Q642,IF($I$5=$F$6,F642*Q642,IF($I$5=$G$6,G642*Q642,IF($I$5=$H$6,H642*Q642,IF($I$5=$I$6,I642*Q642,""))))),"")</f>
        <v>0</v>
      </c>
      <c r="S642" s="96"/>
    </row>
    <row r="643" spans="1:19" s="97" customFormat="1" ht="15" customHeight="1">
      <c r="A643" s="193" t="s">
        <v>880</v>
      </c>
      <c r="B643" s="193" t="s">
        <v>1644</v>
      </c>
      <c r="C643" s="250">
        <v>4</v>
      </c>
      <c r="D643" s="250"/>
      <c r="E643" s="250">
        <v>558</v>
      </c>
      <c r="F643" s="250">
        <v>337</v>
      </c>
      <c r="G643" s="250">
        <v>306</v>
      </c>
      <c r="H643" s="250">
        <v>279</v>
      </c>
      <c r="I643" s="250">
        <v>242</v>
      </c>
      <c r="J643" s="250">
        <v>0</v>
      </c>
      <c r="K643" s="250">
        <v>100</v>
      </c>
      <c r="L643" s="250" t="s">
        <v>43</v>
      </c>
      <c r="M643" s="250">
        <v>0.113</v>
      </c>
      <c r="N643" s="250" t="s">
        <v>4936</v>
      </c>
      <c r="O643" s="250">
        <v>25.08</v>
      </c>
      <c r="P643" s="250" t="s">
        <v>5106</v>
      </c>
      <c r="Q643" s="250">
        <f t="shared" ca="1" si="26"/>
        <v>0</v>
      </c>
      <c r="R643" s="250">
        <f t="shared" ca="1" si="27"/>
        <v>0</v>
      </c>
      <c r="S643" s="96"/>
    </row>
    <row r="644" spans="1:19" s="97" customFormat="1" ht="15" customHeight="1">
      <c r="A644" s="223" t="s">
        <v>1179</v>
      </c>
      <c r="B644" s="223" t="s">
        <v>1180</v>
      </c>
      <c r="C644" s="252">
        <v>4</v>
      </c>
      <c r="D644" s="252"/>
      <c r="E644" s="252">
        <v>651</v>
      </c>
      <c r="F644" s="252">
        <v>393</v>
      </c>
      <c r="G644" s="252">
        <v>358</v>
      </c>
      <c r="H644" s="252">
        <v>325</v>
      </c>
      <c r="I644" s="252">
        <v>283</v>
      </c>
      <c r="J644" s="252">
        <v>0</v>
      </c>
      <c r="K644" s="252">
        <v>100</v>
      </c>
      <c r="L644" s="252" t="s">
        <v>43</v>
      </c>
      <c r="M644" s="252">
        <v>0.113</v>
      </c>
      <c r="N644" s="252" t="s">
        <v>44</v>
      </c>
      <c r="O644" s="252">
        <v>25.08</v>
      </c>
      <c r="P644" s="252" t="s">
        <v>5106</v>
      </c>
      <c r="Q644" s="252">
        <f t="shared" ca="1" si="26"/>
        <v>0</v>
      </c>
      <c r="R644" s="252">
        <f t="shared" ca="1" si="27"/>
        <v>0</v>
      </c>
      <c r="S644" s="96"/>
    </row>
    <row r="645" spans="1:19" s="97" customFormat="1" ht="15" customHeight="1">
      <c r="A645" s="205" t="s">
        <v>1269</v>
      </c>
      <c r="B645" s="205" t="s">
        <v>1275</v>
      </c>
      <c r="C645" s="251">
        <v>4</v>
      </c>
      <c r="D645" s="251"/>
      <c r="E645" s="251">
        <v>651</v>
      </c>
      <c r="F645" s="251">
        <v>393</v>
      </c>
      <c r="G645" s="251">
        <v>358</v>
      </c>
      <c r="H645" s="251">
        <v>325</v>
      </c>
      <c r="I645" s="251">
        <v>283</v>
      </c>
      <c r="J645" s="251">
        <v>0</v>
      </c>
      <c r="K645" s="251">
        <v>100</v>
      </c>
      <c r="L645" s="251" t="s">
        <v>43</v>
      </c>
      <c r="M645" s="251">
        <v>0.113</v>
      </c>
      <c r="N645" s="251" t="s">
        <v>44</v>
      </c>
      <c r="O645" s="251">
        <v>25.08</v>
      </c>
      <c r="P645" s="251" t="s">
        <v>5106</v>
      </c>
      <c r="Q645" s="251">
        <f t="shared" ca="1" si="26"/>
        <v>0</v>
      </c>
      <c r="R645" s="251">
        <f t="shared" ca="1" si="27"/>
        <v>0</v>
      </c>
      <c r="S645" s="96"/>
    </row>
    <row r="646" spans="1:19" s="2" customFormat="1" ht="15" customHeight="1">
      <c r="A646" s="205" t="s">
        <v>1292</v>
      </c>
      <c r="B646" s="205" t="s">
        <v>1537</v>
      </c>
      <c r="C646" s="251">
        <v>4</v>
      </c>
      <c r="D646" s="251"/>
      <c r="E646" s="251">
        <v>651</v>
      </c>
      <c r="F646" s="251">
        <v>393</v>
      </c>
      <c r="G646" s="251">
        <v>358</v>
      </c>
      <c r="H646" s="251">
        <v>325</v>
      </c>
      <c r="I646" s="251">
        <v>283</v>
      </c>
      <c r="J646" s="251">
        <v>0</v>
      </c>
      <c r="K646" s="251">
        <v>100</v>
      </c>
      <c r="L646" s="251" t="s">
        <v>43</v>
      </c>
      <c r="M646" s="251">
        <v>0.113</v>
      </c>
      <c r="N646" s="251" t="s">
        <v>44</v>
      </c>
      <c r="O646" s="251">
        <v>25.08</v>
      </c>
      <c r="P646" s="251" t="s">
        <v>5106</v>
      </c>
      <c r="Q646" s="251">
        <f t="shared" ca="1" si="26"/>
        <v>0</v>
      </c>
      <c r="R646" s="251">
        <f t="shared" ca="1" si="27"/>
        <v>0</v>
      </c>
      <c r="S646" s="96"/>
    </row>
    <row r="647" spans="1:19" s="97" customFormat="1" ht="15" customHeight="1">
      <c r="A647" s="205" t="s">
        <v>1270</v>
      </c>
      <c r="B647" s="205" t="s">
        <v>1276</v>
      </c>
      <c r="C647" s="251">
        <v>4</v>
      </c>
      <c r="D647" s="251"/>
      <c r="E647" s="251">
        <v>651</v>
      </c>
      <c r="F647" s="251">
        <v>393</v>
      </c>
      <c r="G647" s="251">
        <v>358</v>
      </c>
      <c r="H647" s="251">
        <v>325</v>
      </c>
      <c r="I647" s="251">
        <v>283</v>
      </c>
      <c r="J647" s="251">
        <v>0</v>
      </c>
      <c r="K647" s="251">
        <v>100</v>
      </c>
      <c r="L647" s="251" t="s">
        <v>43</v>
      </c>
      <c r="M647" s="251">
        <v>0.113</v>
      </c>
      <c r="N647" s="251" t="s">
        <v>44</v>
      </c>
      <c r="O647" s="251">
        <v>25.08</v>
      </c>
      <c r="P647" s="251" t="s">
        <v>5106</v>
      </c>
      <c r="Q647" s="251">
        <f t="shared" ca="1" si="26"/>
        <v>0</v>
      </c>
      <c r="R647" s="251">
        <f t="shared" ca="1" si="27"/>
        <v>0</v>
      </c>
      <c r="S647" s="96"/>
    </row>
    <row r="648" spans="1:19" s="97" customFormat="1" ht="15" customHeight="1">
      <c r="A648" s="205" t="s">
        <v>1271</v>
      </c>
      <c r="B648" s="205" t="s">
        <v>1480</v>
      </c>
      <c r="C648" s="251">
        <v>4</v>
      </c>
      <c r="D648" s="251"/>
      <c r="E648" s="251">
        <v>651</v>
      </c>
      <c r="F648" s="251">
        <v>393</v>
      </c>
      <c r="G648" s="251">
        <v>358</v>
      </c>
      <c r="H648" s="251">
        <v>325</v>
      </c>
      <c r="I648" s="251">
        <v>283</v>
      </c>
      <c r="J648" s="251">
        <v>0</v>
      </c>
      <c r="K648" s="251">
        <v>100</v>
      </c>
      <c r="L648" s="251" t="s">
        <v>43</v>
      </c>
      <c r="M648" s="251">
        <v>0.113</v>
      </c>
      <c r="N648" s="251" t="s">
        <v>44</v>
      </c>
      <c r="O648" s="251">
        <v>25.08</v>
      </c>
      <c r="P648" s="251" t="s">
        <v>5106</v>
      </c>
      <c r="Q648" s="251">
        <f t="shared" ca="1" si="26"/>
        <v>0</v>
      </c>
      <c r="R648" s="251">
        <f t="shared" ca="1" si="27"/>
        <v>0</v>
      </c>
      <c r="S648" s="96"/>
    </row>
    <row r="649" spans="1:19" s="97" customFormat="1" ht="15" customHeight="1">
      <c r="A649" s="205" t="s">
        <v>1178</v>
      </c>
      <c r="B649" s="205" t="s">
        <v>1535</v>
      </c>
      <c r="C649" s="251">
        <v>4</v>
      </c>
      <c r="D649" s="251"/>
      <c r="E649" s="251">
        <v>651</v>
      </c>
      <c r="F649" s="251">
        <v>393</v>
      </c>
      <c r="G649" s="251">
        <v>358</v>
      </c>
      <c r="H649" s="251">
        <v>325</v>
      </c>
      <c r="I649" s="251">
        <v>283</v>
      </c>
      <c r="J649" s="251">
        <v>0</v>
      </c>
      <c r="K649" s="251">
        <v>100</v>
      </c>
      <c r="L649" s="251" t="s">
        <v>43</v>
      </c>
      <c r="M649" s="251">
        <v>0.113</v>
      </c>
      <c r="N649" s="251" t="s">
        <v>44</v>
      </c>
      <c r="O649" s="251">
        <v>25.08</v>
      </c>
      <c r="P649" s="251" t="s">
        <v>5106</v>
      </c>
      <c r="Q649" s="251">
        <f t="shared" ca="1" si="26"/>
        <v>0</v>
      </c>
      <c r="R649" s="251">
        <f t="shared" ca="1" si="27"/>
        <v>0</v>
      </c>
      <c r="S649" s="96"/>
    </row>
    <row r="650" spans="1:19" s="97" customFormat="1" ht="15" customHeight="1">
      <c r="A650" s="193" t="s">
        <v>1294</v>
      </c>
      <c r="B650" s="193" t="s">
        <v>1481</v>
      </c>
      <c r="C650" s="250">
        <v>4</v>
      </c>
      <c r="D650" s="250"/>
      <c r="E650" s="250">
        <v>651</v>
      </c>
      <c r="F650" s="250">
        <v>393</v>
      </c>
      <c r="G650" s="250">
        <v>358</v>
      </c>
      <c r="H650" s="250">
        <v>325</v>
      </c>
      <c r="I650" s="250">
        <v>283</v>
      </c>
      <c r="J650" s="250">
        <v>0</v>
      </c>
      <c r="K650" s="250">
        <v>100</v>
      </c>
      <c r="L650" s="250" t="s">
        <v>43</v>
      </c>
      <c r="M650" s="250">
        <v>0.113</v>
      </c>
      <c r="N650" s="250" t="s">
        <v>44</v>
      </c>
      <c r="O650" s="250">
        <v>25.08</v>
      </c>
      <c r="P650" s="250" t="s">
        <v>5106</v>
      </c>
      <c r="Q650" s="250">
        <f t="shared" ca="1" si="26"/>
        <v>0</v>
      </c>
      <c r="R650" s="250">
        <f t="shared" ca="1" si="27"/>
        <v>0</v>
      </c>
      <c r="S650" s="96"/>
    </row>
    <row r="651" spans="1:19" s="97" customFormat="1" ht="15" customHeight="1">
      <c r="A651" s="223" t="s">
        <v>1176</v>
      </c>
      <c r="B651" s="223" t="s">
        <v>1177</v>
      </c>
      <c r="C651" s="252">
        <v>4</v>
      </c>
      <c r="D651" s="252"/>
      <c r="E651" s="252">
        <v>533</v>
      </c>
      <c r="F651" s="252">
        <v>322</v>
      </c>
      <c r="G651" s="252">
        <v>293</v>
      </c>
      <c r="H651" s="252">
        <v>266</v>
      </c>
      <c r="I651" s="252">
        <v>232</v>
      </c>
      <c r="J651" s="252">
        <v>0</v>
      </c>
      <c r="K651" s="252">
        <v>100</v>
      </c>
      <c r="L651" s="252" t="s">
        <v>43</v>
      </c>
      <c r="M651" s="252">
        <v>0.113</v>
      </c>
      <c r="N651" s="252" t="s">
        <v>4936</v>
      </c>
      <c r="O651" s="252">
        <v>25.08</v>
      </c>
      <c r="P651" s="252" t="s">
        <v>5106</v>
      </c>
      <c r="Q651" s="252">
        <f t="shared" ca="1" si="26"/>
        <v>0</v>
      </c>
      <c r="R651" s="252">
        <f t="shared" ca="1" si="27"/>
        <v>0</v>
      </c>
      <c r="S651" s="96"/>
    </row>
    <row r="652" spans="1:19" ht="15" customHeight="1">
      <c r="A652" s="205" t="s">
        <v>1272</v>
      </c>
      <c r="B652" s="205" t="s">
        <v>1277</v>
      </c>
      <c r="C652" s="251">
        <v>4</v>
      </c>
      <c r="D652" s="251"/>
      <c r="E652" s="251">
        <v>533</v>
      </c>
      <c r="F652" s="251">
        <v>322</v>
      </c>
      <c r="G652" s="251">
        <v>293</v>
      </c>
      <c r="H652" s="251">
        <v>266</v>
      </c>
      <c r="I652" s="251">
        <v>232</v>
      </c>
      <c r="J652" s="251">
        <v>0</v>
      </c>
      <c r="K652" s="251">
        <v>100</v>
      </c>
      <c r="L652" s="251" t="s">
        <v>43</v>
      </c>
      <c r="M652" s="251">
        <v>0.113</v>
      </c>
      <c r="N652" s="251" t="s">
        <v>4936</v>
      </c>
      <c r="O652" s="251">
        <v>25.08</v>
      </c>
      <c r="P652" s="251" t="s">
        <v>5106</v>
      </c>
      <c r="Q652" s="251">
        <f t="shared" ca="1" si="26"/>
        <v>0</v>
      </c>
      <c r="R652" s="251">
        <f t="shared" ca="1" si="27"/>
        <v>0</v>
      </c>
      <c r="S652" s="96"/>
    </row>
    <row r="653" spans="1:19" s="2" customFormat="1" ht="15" customHeight="1">
      <c r="A653" s="205" t="s">
        <v>1341</v>
      </c>
      <c r="B653" s="205" t="s">
        <v>1483</v>
      </c>
      <c r="C653" s="251">
        <v>4</v>
      </c>
      <c r="D653" s="251"/>
      <c r="E653" s="251">
        <v>533</v>
      </c>
      <c r="F653" s="251">
        <v>322</v>
      </c>
      <c r="G653" s="251">
        <v>293</v>
      </c>
      <c r="H653" s="251">
        <v>266</v>
      </c>
      <c r="I653" s="251">
        <v>232</v>
      </c>
      <c r="J653" s="251">
        <v>0</v>
      </c>
      <c r="K653" s="251">
        <v>100</v>
      </c>
      <c r="L653" s="251" t="s">
        <v>43</v>
      </c>
      <c r="M653" s="251">
        <v>0.113</v>
      </c>
      <c r="N653" s="251" t="s">
        <v>4936</v>
      </c>
      <c r="O653" s="251">
        <v>25.08</v>
      </c>
      <c r="P653" s="251" t="s">
        <v>5106</v>
      </c>
      <c r="Q653" s="251">
        <f t="shared" ca="1" si="26"/>
        <v>0</v>
      </c>
      <c r="R653" s="251">
        <f t="shared" ca="1" si="27"/>
        <v>0</v>
      </c>
      <c r="S653" s="96"/>
    </row>
    <row r="654" spans="1:19" s="2" customFormat="1" ht="15" customHeight="1">
      <c r="A654" s="205" t="s">
        <v>1273</v>
      </c>
      <c r="B654" s="205" t="s">
        <v>1278</v>
      </c>
      <c r="C654" s="251">
        <v>4</v>
      </c>
      <c r="D654" s="251"/>
      <c r="E654" s="251">
        <v>533</v>
      </c>
      <c r="F654" s="251">
        <v>322</v>
      </c>
      <c r="G654" s="251">
        <v>293</v>
      </c>
      <c r="H654" s="251">
        <v>266</v>
      </c>
      <c r="I654" s="251">
        <v>232</v>
      </c>
      <c r="J654" s="251">
        <v>0</v>
      </c>
      <c r="K654" s="251">
        <v>100</v>
      </c>
      <c r="L654" s="251" t="s">
        <v>43</v>
      </c>
      <c r="M654" s="251">
        <v>0.113</v>
      </c>
      <c r="N654" s="251" t="s">
        <v>4936</v>
      </c>
      <c r="O654" s="251">
        <v>25.08</v>
      </c>
      <c r="P654" s="251" t="s">
        <v>5106</v>
      </c>
      <c r="Q654" s="251">
        <f t="shared" ca="1" si="26"/>
        <v>0</v>
      </c>
      <c r="R654" s="251">
        <f t="shared" ca="1" si="27"/>
        <v>0</v>
      </c>
      <c r="S654" s="96"/>
    </row>
    <row r="655" spans="1:19" s="97" customFormat="1" ht="15" customHeight="1">
      <c r="A655" s="205" t="s">
        <v>1395</v>
      </c>
      <c r="B655" s="205" t="s">
        <v>1485</v>
      </c>
      <c r="C655" s="251">
        <v>4</v>
      </c>
      <c r="D655" s="251"/>
      <c r="E655" s="251">
        <v>533</v>
      </c>
      <c r="F655" s="251">
        <v>322</v>
      </c>
      <c r="G655" s="251">
        <v>293</v>
      </c>
      <c r="H655" s="251">
        <v>266</v>
      </c>
      <c r="I655" s="251">
        <v>232</v>
      </c>
      <c r="J655" s="251">
        <v>0</v>
      </c>
      <c r="K655" s="251">
        <v>100</v>
      </c>
      <c r="L655" s="251" t="s">
        <v>43</v>
      </c>
      <c r="M655" s="251">
        <v>0.113</v>
      </c>
      <c r="N655" s="251" t="s">
        <v>4936</v>
      </c>
      <c r="O655" s="251">
        <v>25.08</v>
      </c>
      <c r="P655" s="251" t="s">
        <v>5106</v>
      </c>
      <c r="Q655" s="251">
        <f t="shared" ca="1" si="26"/>
        <v>0</v>
      </c>
      <c r="R655" s="251">
        <f t="shared" ca="1" si="27"/>
        <v>0</v>
      </c>
      <c r="S655" s="96"/>
    </row>
    <row r="656" spans="1:19" s="97" customFormat="1" ht="15" customHeight="1">
      <c r="A656" s="205" t="s">
        <v>1175</v>
      </c>
      <c r="B656" s="205" t="s">
        <v>1595</v>
      </c>
      <c r="C656" s="251">
        <v>4</v>
      </c>
      <c r="D656" s="251"/>
      <c r="E656" s="251">
        <v>533</v>
      </c>
      <c r="F656" s="251">
        <v>322</v>
      </c>
      <c r="G656" s="251">
        <v>293</v>
      </c>
      <c r="H656" s="251">
        <v>266</v>
      </c>
      <c r="I656" s="251">
        <v>232</v>
      </c>
      <c r="J656" s="251">
        <v>0</v>
      </c>
      <c r="K656" s="251">
        <v>100</v>
      </c>
      <c r="L656" s="251" t="s">
        <v>43</v>
      </c>
      <c r="M656" s="251">
        <v>0.113</v>
      </c>
      <c r="N656" s="251" t="s">
        <v>4936</v>
      </c>
      <c r="O656" s="251">
        <v>25.08</v>
      </c>
      <c r="P656" s="251" t="s">
        <v>5106</v>
      </c>
      <c r="Q656" s="251">
        <f t="shared" ca="1" si="26"/>
        <v>0</v>
      </c>
      <c r="R656" s="251">
        <f t="shared" ca="1" si="27"/>
        <v>0</v>
      </c>
      <c r="S656" s="96"/>
    </row>
    <row r="657" spans="1:19" s="97" customFormat="1" ht="15" customHeight="1">
      <c r="A657" s="193" t="s">
        <v>1343</v>
      </c>
      <c r="B657" s="193" t="s">
        <v>1484</v>
      </c>
      <c r="C657" s="250">
        <v>4</v>
      </c>
      <c r="D657" s="250"/>
      <c r="E657" s="250">
        <v>533</v>
      </c>
      <c r="F657" s="250">
        <v>322</v>
      </c>
      <c r="G657" s="250">
        <v>293</v>
      </c>
      <c r="H657" s="250">
        <v>266</v>
      </c>
      <c r="I657" s="250">
        <v>232</v>
      </c>
      <c r="J657" s="250">
        <v>0</v>
      </c>
      <c r="K657" s="250">
        <v>100</v>
      </c>
      <c r="L657" s="250" t="s">
        <v>43</v>
      </c>
      <c r="M657" s="250">
        <v>0.113</v>
      </c>
      <c r="N657" s="250" t="s">
        <v>4936</v>
      </c>
      <c r="O657" s="250">
        <v>25.08</v>
      </c>
      <c r="P657" s="250" t="s">
        <v>5106</v>
      </c>
      <c r="Q657" s="250">
        <f t="shared" ca="1" si="26"/>
        <v>0</v>
      </c>
      <c r="R657" s="250">
        <f t="shared" ca="1" si="27"/>
        <v>0</v>
      </c>
      <c r="S657" s="96"/>
    </row>
    <row r="658" spans="1:19" s="96" customFormat="1" ht="15" customHeight="1">
      <c r="A658" s="202" t="s">
        <v>1895</v>
      </c>
      <c r="B658" s="247"/>
      <c r="C658" s="248"/>
      <c r="D658" s="248"/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8"/>
      <c r="P658" s="248"/>
      <c r="Q658" s="248"/>
      <c r="R658" s="248"/>
    </row>
    <row r="659" spans="1:19" s="97" customFormat="1" ht="15" customHeight="1">
      <c r="A659" s="192" t="s">
        <v>767</v>
      </c>
      <c r="B659" s="192" t="s">
        <v>3946</v>
      </c>
      <c r="C659" s="249">
        <v>4</v>
      </c>
      <c r="D659" s="249"/>
      <c r="E659" s="249">
        <v>999</v>
      </c>
      <c r="F659" s="249">
        <v>603</v>
      </c>
      <c r="G659" s="249">
        <v>548</v>
      </c>
      <c r="H659" s="249">
        <v>498</v>
      </c>
      <c r="I659" s="249">
        <v>433</v>
      </c>
      <c r="J659" s="249">
        <v>0</v>
      </c>
      <c r="K659" s="249">
        <v>20</v>
      </c>
      <c r="L659" s="249" t="s">
        <v>41</v>
      </c>
      <c r="M659" s="249">
        <v>0.45300000000000001</v>
      </c>
      <c r="N659" s="249" t="s">
        <v>42</v>
      </c>
      <c r="O659" s="249">
        <v>9.9</v>
      </c>
      <c r="P659" s="249" t="s">
        <v>82</v>
      </c>
      <c r="Q659" s="249">
        <f t="shared" ca="1" si="26"/>
        <v>0</v>
      </c>
      <c r="R659" s="249">
        <f t="shared" ca="1" si="27"/>
        <v>0</v>
      </c>
      <c r="S659" s="96"/>
    </row>
    <row r="660" spans="1:19" s="97" customFormat="1" ht="15" customHeight="1">
      <c r="A660" s="193" t="s">
        <v>766</v>
      </c>
      <c r="B660" s="193" t="s">
        <v>3947</v>
      </c>
      <c r="C660" s="250">
        <v>0</v>
      </c>
      <c r="D660" s="250"/>
      <c r="E660" s="250">
        <v>999</v>
      </c>
      <c r="F660" s="250">
        <v>603</v>
      </c>
      <c r="G660" s="250">
        <v>548</v>
      </c>
      <c r="H660" s="250">
        <v>498</v>
      </c>
      <c r="I660" s="250">
        <v>433</v>
      </c>
      <c r="J660" s="250">
        <v>0</v>
      </c>
      <c r="K660" s="250">
        <v>20</v>
      </c>
      <c r="L660" s="250" t="s">
        <v>41</v>
      </c>
      <c r="M660" s="250">
        <v>0.45300000000000001</v>
      </c>
      <c r="N660" s="250" t="s">
        <v>42</v>
      </c>
      <c r="O660" s="250">
        <v>9.9</v>
      </c>
      <c r="P660" s="250" t="s">
        <v>82</v>
      </c>
      <c r="Q660" s="250">
        <f t="shared" ca="1" si="26"/>
        <v>0</v>
      </c>
      <c r="R660" s="250">
        <f t="shared" ca="1" si="27"/>
        <v>0</v>
      </c>
      <c r="S660" s="96"/>
    </row>
    <row r="661" spans="1:19" s="97" customFormat="1" ht="15" customHeight="1">
      <c r="A661" s="205" t="s">
        <v>768</v>
      </c>
      <c r="B661" s="205" t="s">
        <v>3948</v>
      </c>
      <c r="C661" s="251">
        <v>4</v>
      </c>
      <c r="D661" s="251"/>
      <c r="E661" s="251">
        <v>958</v>
      </c>
      <c r="F661" s="251">
        <v>578</v>
      </c>
      <c r="G661" s="251">
        <v>526</v>
      </c>
      <c r="H661" s="251">
        <v>478</v>
      </c>
      <c r="I661" s="251">
        <v>416</v>
      </c>
      <c r="J661" s="251">
        <v>0</v>
      </c>
      <c r="K661" s="251">
        <v>20</v>
      </c>
      <c r="L661" s="251" t="s">
        <v>41</v>
      </c>
      <c r="M661" s="251">
        <v>0.45300000000000001</v>
      </c>
      <c r="N661" s="251" t="s">
        <v>42</v>
      </c>
      <c r="O661" s="251">
        <v>9.9</v>
      </c>
      <c r="P661" s="251" t="s">
        <v>82</v>
      </c>
      <c r="Q661" s="251">
        <f t="shared" ca="1" si="26"/>
        <v>0</v>
      </c>
      <c r="R661" s="251">
        <f t="shared" ca="1" si="27"/>
        <v>0</v>
      </c>
      <c r="S661" s="96"/>
    </row>
    <row r="662" spans="1:19" s="97" customFormat="1" ht="15" customHeight="1">
      <c r="A662" s="205" t="s">
        <v>770</v>
      </c>
      <c r="B662" s="205" t="s">
        <v>3949</v>
      </c>
      <c r="C662" s="251">
        <v>4</v>
      </c>
      <c r="D662" s="251"/>
      <c r="E662" s="251">
        <v>958</v>
      </c>
      <c r="F662" s="251">
        <v>578</v>
      </c>
      <c r="G662" s="251">
        <v>526</v>
      </c>
      <c r="H662" s="251">
        <v>478</v>
      </c>
      <c r="I662" s="251">
        <v>416</v>
      </c>
      <c r="J662" s="251">
        <v>337</v>
      </c>
      <c r="K662" s="251">
        <v>20</v>
      </c>
      <c r="L662" s="251" t="s">
        <v>41</v>
      </c>
      <c r="M662" s="251">
        <v>0.45300000000000001</v>
      </c>
      <c r="N662" s="251" t="s">
        <v>42</v>
      </c>
      <c r="O662" s="251">
        <v>9.9</v>
      </c>
      <c r="P662" s="251" t="s">
        <v>82</v>
      </c>
      <c r="Q662" s="251">
        <f t="shared" ca="1" si="26"/>
        <v>0</v>
      </c>
      <c r="R662" s="251">
        <f t="shared" ca="1" si="27"/>
        <v>0</v>
      </c>
      <c r="S662" s="96"/>
    </row>
    <row r="663" spans="1:19" s="97" customFormat="1" ht="15" customHeight="1">
      <c r="A663" s="193" t="s">
        <v>769</v>
      </c>
      <c r="B663" s="193" t="s">
        <v>3950</v>
      </c>
      <c r="C663" s="250">
        <v>4</v>
      </c>
      <c r="D663" s="250"/>
      <c r="E663" s="250">
        <v>958</v>
      </c>
      <c r="F663" s="250">
        <v>578</v>
      </c>
      <c r="G663" s="250">
        <v>526</v>
      </c>
      <c r="H663" s="250">
        <v>478</v>
      </c>
      <c r="I663" s="250">
        <v>416</v>
      </c>
      <c r="J663" s="250">
        <v>0</v>
      </c>
      <c r="K663" s="250">
        <v>20</v>
      </c>
      <c r="L663" s="250" t="s">
        <v>41</v>
      </c>
      <c r="M663" s="250">
        <v>0.45300000000000001</v>
      </c>
      <c r="N663" s="250" t="s">
        <v>42</v>
      </c>
      <c r="O663" s="250">
        <v>9.9</v>
      </c>
      <c r="P663" s="250" t="s">
        <v>82</v>
      </c>
      <c r="Q663" s="250">
        <f t="shared" ca="1" si="26"/>
        <v>0</v>
      </c>
      <c r="R663" s="250">
        <f t="shared" ca="1" si="27"/>
        <v>0</v>
      </c>
      <c r="S663" s="96"/>
    </row>
    <row r="664" spans="1:19" s="97" customFormat="1" ht="15" customHeight="1">
      <c r="A664" s="192" t="s">
        <v>773</v>
      </c>
      <c r="B664" s="192" t="s">
        <v>3951</v>
      </c>
      <c r="C664" s="249">
        <v>4</v>
      </c>
      <c r="D664" s="249"/>
      <c r="E664" s="249">
        <v>958</v>
      </c>
      <c r="F664" s="249">
        <v>578</v>
      </c>
      <c r="G664" s="249">
        <v>526</v>
      </c>
      <c r="H664" s="249">
        <v>478</v>
      </c>
      <c r="I664" s="249">
        <v>416</v>
      </c>
      <c r="J664" s="249">
        <v>0</v>
      </c>
      <c r="K664" s="249">
        <v>20</v>
      </c>
      <c r="L664" s="249" t="s">
        <v>41</v>
      </c>
      <c r="M664" s="249">
        <v>0.45300000000000001</v>
      </c>
      <c r="N664" s="249" t="s">
        <v>42</v>
      </c>
      <c r="O664" s="249">
        <v>9.9</v>
      </c>
      <c r="P664" s="249" t="s">
        <v>82</v>
      </c>
      <c r="Q664" s="249">
        <f t="shared" ca="1" si="26"/>
        <v>0</v>
      </c>
      <c r="R664" s="249">
        <f t="shared" ca="1" si="27"/>
        <v>0</v>
      </c>
      <c r="S664" s="96"/>
    </row>
    <row r="665" spans="1:19" s="97" customFormat="1" ht="15" customHeight="1">
      <c r="A665" s="193" t="s">
        <v>772</v>
      </c>
      <c r="B665" s="193" t="s">
        <v>3952</v>
      </c>
      <c r="C665" s="250">
        <v>4</v>
      </c>
      <c r="D665" s="250"/>
      <c r="E665" s="250">
        <v>958</v>
      </c>
      <c r="F665" s="250">
        <v>578</v>
      </c>
      <c r="G665" s="250">
        <v>526</v>
      </c>
      <c r="H665" s="250">
        <v>478</v>
      </c>
      <c r="I665" s="250">
        <v>416</v>
      </c>
      <c r="J665" s="250">
        <v>337</v>
      </c>
      <c r="K665" s="250">
        <v>20</v>
      </c>
      <c r="L665" s="250" t="s">
        <v>41</v>
      </c>
      <c r="M665" s="250">
        <v>0.45300000000000001</v>
      </c>
      <c r="N665" s="250" t="s">
        <v>42</v>
      </c>
      <c r="O665" s="250">
        <v>9.9</v>
      </c>
      <c r="P665" s="250" t="s">
        <v>82</v>
      </c>
      <c r="Q665" s="250">
        <f t="shared" ca="1" si="26"/>
        <v>0</v>
      </c>
      <c r="R665" s="250">
        <f t="shared" ca="1" si="27"/>
        <v>0</v>
      </c>
      <c r="S665" s="96"/>
    </row>
    <row r="666" spans="1:19" s="97" customFormat="1" ht="15" customHeight="1">
      <c r="A666" s="192" t="s">
        <v>775</v>
      </c>
      <c r="B666" s="192" t="s">
        <v>3953</v>
      </c>
      <c r="C666" s="249">
        <v>4</v>
      </c>
      <c r="D666" s="249"/>
      <c r="E666" s="249">
        <v>958</v>
      </c>
      <c r="F666" s="249">
        <v>578</v>
      </c>
      <c r="G666" s="249">
        <v>526</v>
      </c>
      <c r="H666" s="249">
        <v>478</v>
      </c>
      <c r="I666" s="249">
        <v>416</v>
      </c>
      <c r="J666" s="249">
        <v>0</v>
      </c>
      <c r="K666" s="249">
        <v>20</v>
      </c>
      <c r="L666" s="249" t="s">
        <v>41</v>
      </c>
      <c r="M666" s="249">
        <v>0.45300000000000001</v>
      </c>
      <c r="N666" s="249" t="s">
        <v>42</v>
      </c>
      <c r="O666" s="249">
        <v>9.9</v>
      </c>
      <c r="P666" s="249" t="s">
        <v>82</v>
      </c>
      <c r="Q666" s="249">
        <f t="shared" ca="1" si="26"/>
        <v>0</v>
      </c>
      <c r="R666" s="249">
        <f t="shared" ca="1" si="27"/>
        <v>0</v>
      </c>
      <c r="S666" s="96"/>
    </row>
    <row r="667" spans="1:19" s="97" customFormat="1" ht="15" customHeight="1">
      <c r="A667" s="193" t="s">
        <v>774</v>
      </c>
      <c r="B667" s="193" t="s">
        <v>3954</v>
      </c>
      <c r="C667" s="250">
        <v>4</v>
      </c>
      <c r="D667" s="250"/>
      <c r="E667" s="250">
        <v>958</v>
      </c>
      <c r="F667" s="250">
        <v>578</v>
      </c>
      <c r="G667" s="250">
        <v>526</v>
      </c>
      <c r="H667" s="250">
        <v>478</v>
      </c>
      <c r="I667" s="250">
        <v>416</v>
      </c>
      <c r="J667" s="250">
        <v>0</v>
      </c>
      <c r="K667" s="250">
        <v>20</v>
      </c>
      <c r="L667" s="250" t="s">
        <v>41</v>
      </c>
      <c r="M667" s="250">
        <v>0.45300000000000001</v>
      </c>
      <c r="N667" s="250" t="s">
        <v>42</v>
      </c>
      <c r="O667" s="250">
        <v>9.9</v>
      </c>
      <c r="P667" s="250" t="s">
        <v>82</v>
      </c>
      <c r="Q667" s="250">
        <f t="shared" ca="1" si="26"/>
        <v>0</v>
      </c>
      <c r="R667" s="250">
        <f t="shared" ca="1" si="27"/>
        <v>0</v>
      </c>
      <c r="S667" s="96"/>
    </row>
    <row r="668" spans="1:19" s="97" customFormat="1" ht="15" customHeight="1">
      <c r="A668" s="193" t="s">
        <v>776</v>
      </c>
      <c r="B668" s="193" t="s">
        <v>3955</v>
      </c>
      <c r="C668" s="250">
        <v>4</v>
      </c>
      <c r="D668" s="250"/>
      <c r="E668" s="250">
        <v>1015</v>
      </c>
      <c r="F668" s="250">
        <v>613</v>
      </c>
      <c r="G668" s="250">
        <v>557</v>
      </c>
      <c r="H668" s="250">
        <v>506</v>
      </c>
      <c r="I668" s="250">
        <v>440</v>
      </c>
      <c r="J668" s="250">
        <v>0</v>
      </c>
      <c r="K668" s="250">
        <v>20</v>
      </c>
      <c r="L668" s="250" t="s">
        <v>41</v>
      </c>
      <c r="M668" s="250">
        <v>0.45300000000000001</v>
      </c>
      <c r="N668" s="250" t="s">
        <v>42</v>
      </c>
      <c r="O668" s="250">
        <v>9.9</v>
      </c>
      <c r="P668" s="250" t="s">
        <v>82</v>
      </c>
      <c r="Q668" s="250">
        <f t="shared" ca="1" si="26"/>
        <v>0</v>
      </c>
      <c r="R668" s="250">
        <f t="shared" ca="1" si="27"/>
        <v>0</v>
      </c>
      <c r="S668" s="96"/>
    </row>
    <row r="669" spans="1:19" s="97" customFormat="1" ht="15" customHeight="1">
      <c r="A669" s="192" t="s">
        <v>780</v>
      </c>
      <c r="B669" s="192" t="s">
        <v>3956</v>
      </c>
      <c r="C669" s="249">
        <v>4</v>
      </c>
      <c r="D669" s="249"/>
      <c r="E669" s="249">
        <v>998</v>
      </c>
      <c r="F669" s="249">
        <v>602</v>
      </c>
      <c r="G669" s="249">
        <v>547</v>
      </c>
      <c r="H669" s="249">
        <v>497</v>
      </c>
      <c r="I669" s="249">
        <v>432</v>
      </c>
      <c r="J669" s="249">
        <v>0</v>
      </c>
      <c r="K669" s="249">
        <v>20</v>
      </c>
      <c r="L669" s="249" t="s">
        <v>41</v>
      </c>
      <c r="M669" s="249">
        <v>0.45300000000000001</v>
      </c>
      <c r="N669" s="249" t="s">
        <v>42</v>
      </c>
      <c r="O669" s="249">
        <v>9.9</v>
      </c>
      <c r="P669" s="249" t="s">
        <v>82</v>
      </c>
      <c r="Q669" s="249">
        <f t="shared" ca="1" si="26"/>
        <v>0</v>
      </c>
      <c r="R669" s="249">
        <f t="shared" ca="1" si="27"/>
        <v>0</v>
      </c>
      <c r="S669" s="96"/>
    </row>
    <row r="670" spans="1:19" s="97" customFormat="1" ht="15" customHeight="1">
      <c r="A670" s="193" t="s">
        <v>779</v>
      </c>
      <c r="B670" s="193" t="s">
        <v>3957</v>
      </c>
      <c r="C670" s="250">
        <v>4</v>
      </c>
      <c r="D670" s="250"/>
      <c r="E670" s="250">
        <v>998</v>
      </c>
      <c r="F670" s="250">
        <v>602</v>
      </c>
      <c r="G670" s="250">
        <v>547</v>
      </c>
      <c r="H670" s="250">
        <v>497</v>
      </c>
      <c r="I670" s="250">
        <v>432</v>
      </c>
      <c r="J670" s="250">
        <v>394</v>
      </c>
      <c r="K670" s="250">
        <v>20</v>
      </c>
      <c r="L670" s="250" t="s">
        <v>41</v>
      </c>
      <c r="M670" s="250">
        <v>0.45300000000000001</v>
      </c>
      <c r="N670" s="250" t="s">
        <v>42</v>
      </c>
      <c r="O670" s="250">
        <v>9.9</v>
      </c>
      <c r="P670" s="250" t="s">
        <v>82</v>
      </c>
      <c r="Q670" s="250">
        <f t="shared" ca="1" si="26"/>
        <v>0</v>
      </c>
      <c r="R670" s="250">
        <f t="shared" ca="1" si="27"/>
        <v>0</v>
      </c>
      <c r="S670" s="96"/>
    </row>
    <row r="671" spans="1:19" s="2" customFormat="1" ht="15" customHeight="1">
      <c r="A671" s="205" t="s">
        <v>783</v>
      </c>
      <c r="B671" s="205" t="s">
        <v>3958</v>
      </c>
      <c r="C671" s="251">
        <v>4</v>
      </c>
      <c r="D671" s="251"/>
      <c r="E671" s="251">
        <v>1106</v>
      </c>
      <c r="F671" s="251">
        <v>668</v>
      </c>
      <c r="G671" s="251">
        <v>607</v>
      </c>
      <c r="H671" s="251">
        <v>552</v>
      </c>
      <c r="I671" s="251">
        <v>480</v>
      </c>
      <c r="J671" s="251">
        <v>0</v>
      </c>
      <c r="K671" s="251">
        <v>20</v>
      </c>
      <c r="L671" s="251" t="s">
        <v>41</v>
      </c>
      <c r="M671" s="251">
        <v>0.45300000000000001</v>
      </c>
      <c r="N671" s="251" t="s">
        <v>42</v>
      </c>
      <c r="O671" s="251">
        <v>9.9</v>
      </c>
      <c r="P671" s="251" t="s">
        <v>82</v>
      </c>
      <c r="Q671" s="251">
        <f t="shared" ca="1" si="26"/>
        <v>0</v>
      </c>
      <c r="R671" s="251">
        <f t="shared" ca="1" si="27"/>
        <v>0</v>
      </c>
      <c r="S671" s="96"/>
    </row>
    <row r="672" spans="1:19" s="97" customFormat="1" ht="15" customHeight="1">
      <c r="A672" s="205" t="s">
        <v>781</v>
      </c>
      <c r="B672" s="205" t="s">
        <v>3959</v>
      </c>
      <c r="C672" s="251">
        <v>4</v>
      </c>
      <c r="D672" s="251"/>
      <c r="E672" s="251">
        <v>1106</v>
      </c>
      <c r="F672" s="251">
        <v>668</v>
      </c>
      <c r="G672" s="251">
        <v>607</v>
      </c>
      <c r="H672" s="251">
        <v>552</v>
      </c>
      <c r="I672" s="251">
        <v>480</v>
      </c>
      <c r="J672" s="251">
        <v>0</v>
      </c>
      <c r="K672" s="251">
        <v>20</v>
      </c>
      <c r="L672" s="251" t="s">
        <v>41</v>
      </c>
      <c r="M672" s="251">
        <v>0.45300000000000001</v>
      </c>
      <c r="N672" s="251" t="s">
        <v>42</v>
      </c>
      <c r="O672" s="251">
        <v>9.9</v>
      </c>
      <c r="P672" s="251" t="s">
        <v>82</v>
      </c>
      <c r="Q672" s="251">
        <f t="shared" ca="1" si="26"/>
        <v>0</v>
      </c>
      <c r="R672" s="251">
        <f t="shared" ca="1" si="27"/>
        <v>0</v>
      </c>
      <c r="S672" s="96"/>
    </row>
    <row r="673" spans="1:19" s="97" customFormat="1" ht="15" customHeight="1">
      <c r="A673" s="193" t="s">
        <v>782</v>
      </c>
      <c r="B673" s="193" t="s">
        <v>3960</v>
      </c>
      <c r="C673" s="250">
        <v>4</v>
      </c>
      <c r="D673" s="250"/>
      <c r="E673" s="250">
        <v>1106</v>
      </c>
      <c r="F673" s="250">
        <v>668</v>
      </c>
      <c r="G673" s="250">
        <v>607</v>
      </c>
      <c r="H673" s="250">
        <v>552</v>
      </c>
      <c r="I673" s="250">
        <v>480</v>
      </c>
      <c r="J673" s="250">
        <v>0</v>
      </c>
      <c r="K673" s="250">
        <v>20</v>
      </c>
      <c r="L673" s="250" t="s">
        <v>41</v>
      </c>
      <c r="M673" s="250">
        <v>0.45300000000000001</v>
      </c>
      <c r="N673" s="250" t="s">
        <v>42</v>
      </c>
      <c r="O673" s="250">
        <v>9.9</v>
      </c>
      <c r="P673" s="250" t="s">
        <v>82</v>
      </c>
      <c r="Q673" s="250">
        <f t="shared" ca="1" si="26"/>
        <v>0</v>
      </c>
      <c r="R673" s="250">
        <f t="shared" ca="1" si="27"/>
        <v>0</v>
      </c>
      <c r="S673" s="96"/>
    </row>
    <row r="674" spans="1:19" s="97" customFormat="1" ht="15" customHeight="1">
      <c r="A674" s="192" t="s">
        <v>798</v>
      </c>
      <c r="B674" s="192" t="s">
        <v>3961</v>
      </c>
      <c r="C674" s="249">
        <v>4</v>
      </c>
      <c r="D674" s="249"/>
      <c r="E674" s="249">
        <v>1019</v>
      </c>
      <c r="F674" s="249">
        <v>615</v>
      </c>
      <c r="G674" s="249">
        <v>559</v>
      </c>
      <c r="H674" s="249">
        <v>508</v>
      </c>
      <c r="I674" s="249">
        <v>442</v>
      </c>
      <c r="J674" s="249">
        <v>337</v>
      </c>
      <c r="K674" s="249">
        <v>20</v>
      </c>
      <c r="L674" s="249" t="s">
        <v>41</v>
      </c>
      <c r="M674" s="249">
        <v>0.45300000000000001</v>
      </c>
      <c r="N674" s="249" t="s">
        <v>42</v>
      </c>
      <c r="O674" s="249">
        <v>9.9</v>
      </c>
      <c r="P674" s="249" t="s">
        <v>82</v>
      </c>
      <c r="Q674" s="249">
        <f t="shared" ca="1" si="26"/>
        <v>0</v>
      </c>
      <c r="R674" s="249">
        <f t="shared" ca="1" si="27"/>
        <v>0</v>
      </c>
      <c r="S674" s="96"/>
    </row>
    <row r="675" spans="1:19" s="2" customFormat="1" ht="15" customHeight="1">
      <c r="A675" s="193" t="s">
        <v>799</v>
      </c>
      <c r="B675" s="193" t="s">
        <v>3962</v>
      </c>
      <c r="C675" s="250">
        <v>4</v>
      </c>
      <c r="D675" s="250"/>
      <c r="E675" s="250">
        <v>1019</v>
      </c>
      <c r="F675" s="250">
        <v>615</v>
      </c>
      <c r="G675" s="250">
        <v>559</v>
      </c>
      <c r="H675" s="250">
        <v>508</v>
      </c>
      <c r="I675" s="250">
        <v>442</v>
      </c>
      <c r="J675" s="250">
        <v>0</v>
      </c>
      <c r="K675" s="250">
        <v>20</v>
      </c>
      <c r="L675" s="250" t="s">
        <v>41</v>
      </c>
      <c r="M675" s="250">
        <v>0.45300000000000001</v>
      </c>
      <c r="N675" s="250" t="s">
        <v>42</v>
      </c>
      <c r="O675" s="250">
        <v>9.9</v>
      </c>
      <c r="P675" s="250" t="s">
        <v>82</v>
      </c>
      <c r="Q675" s="250">
        <f t="shared" ca="1" si="26"/>
        <v>0</v>
      </c>
      <c r="R675" s="250">
        <f t="shared" ca="1" si="27"/>
        <v>0</v>
      </c>
      <c r="S675" s="96"/>
    </row>
    <row r="676" spans="1:19" s="97" customFormat="1" ht="15" customHeight="1">
      <c r="A676" s="192" t="s">
        <v>800</v>
      </c>
      <c r="B676" s="192" t="s">
        <v>3963</v>
      </c>
      <c r="C676" s="249">
        <v>4</v>
      </c>
      <c r="D676" s="249"/>
      <c r="E676" s="249">
        <v>999</v>
      </c>
      <c r="F676" s="249">
        <v>603</v>
      </c>
      <c r="G676" s="249">
        <v>548</v>
      </c>
      <c r="H676" s="249">
        <v>498</v>
      </c>
      <c r="I676" s="249">
        <v>433</v>
      </c>
      <c r="J676" s="249">
        <v>0</v>
      </c>
      <c r="K676" s="249">
        <v>20</v>
      </c>
      <c r="L676" s="249" t="s">
        <v>41</v>
      </c>
      <c r="M676" s="249">
        <v>0.45300000000000001</v>
      </c>
      <c r="N676" s="249" t="s">
        <v>42</v>
      </c>
      <c r="O676" s="249">
        <v>9.9</v>
      </c>
      <c r="P676" s="249" t="s">
        <v>82</v>
      </c>
      <c r="Q676" s="249">
        <f t="shared" ca="1" si="26"/>
        <v>0</v>
      </c>
      <c r="R676" s="249">
        <f t="shared" ca="1" si="27"/>
        <v>0</v>
      </c>
      <c r="S676" s="96"/>
    </row>
    <row r="677" spans="1:19" s="96" customFormat="1" ht="15" customHeight="1">
      <c r="A677" s="193" t="s">
        <v>801</v>
      </c>
      <c r="B677" s="193" t="s">
        <v>3964</v>
      </c>
      <c r="C677" s="250">
        <v>4</v>
      </c>
      <c r="D677" s="250"/>
      <c r="E677" s="250">
        <v>999</v>
      </c>
      <c r="F677" s="250">
        <v>603</v>
      </c>
      <c r="G677" s="250">
        <v>548</v>
      </c>
      <c r="H677" s="250">
        <v>498</v>
      </c>
      <c r="I677" s="250">
        <v>433</v>
      </c>
      <c r="J677" s="250">
        <v>0</v>
      </c>
      <c r="K677" s="250">
        <v>20</v>
      </c>
      <c r="L677" s="250" t="s">
        <v>41</v>
      </c>
      <c r="M677" s="250">
        <v>0.45300000000000001</v>
      </c>
      <c r="N677" s="250" t="s">
        <v>42</v>
      </c>
      <c r="O677" s="250">
        <v>9.9</v>
      </c>
      <c r="P677" s="250" t="s">
        <v>82</v>
      </c>
      <c r="Q677" s="250">
        <f t="shared" ca="1" si="26"/>
        <v>0</v>
      </c>
      <c r="R677" s="250">
        <f t="shared" ca="1" si="27"/>
        <v>0</v>
      </c>
    </row>
    <row r="678" spans="1:19" s="97" customFormat="1" ht="15" customHeight="1">
      <c r="A678" s="192" t="s">
        <v>803</v>
      </c>
      <c r="B678" s="192" t="s">
        <v>3965</v>
      </c>
      <c r="C678" s="249">
        <v>4</v>
      </c>
      <c r="D678" s="249"/>
      <c r="E678" s="249">
        <v>978</v>
      </c>
      <c r="F678" s="249">
        <v>591</v>
      </c>
      <c r="G678" s="249">
        <v>537</v>
      </c>
      <c r="H678" s="249">
        <v>488</v>
      </c>
      <c r="I678" s="249">
        <v>424</v>
      </c>
      <c r="J678" s="249">
        <v>0</v>
      </c>
      <c r="K678" s="249">
        <v>20</v>
      </c>
      <c r="L678" s="249" t="s">
        <v>41</v>
      </c>
      <c r="M678" s="249">
        <v>0.45300000000000001</v>
      </c>
      <c r="N678" s="249" t="s">
        <v>42</v>
      </c>
      <c r="O678" s="249">
        <v>9.9</v>
      </c>
      <c r="P678" s="249" t="s">
        <v>82</v>
      </c>
      <c r="Q678" s="249">
        <f t="shared" ca="1" si="26"/>
        <v>0</v>
      </c>
      <c r="R678" s="249">
        <f t="shared" ca="1" si="27"/>
        <v>0</v>
      </c>
      <c r="S678" s="96"/>
    </row>
    <row r="679" spans="1:19" s="97" customFormat="1" ht="15" customHeight="1">
      <c r="A679" s="193" t="s">
        <v>802</v>
      </c>
      <c r="B679" s="193" t="s">
        <v>3966</v>
      </c>
      <c r="C679" s="250">
        <v>4</v>
      </c>
      <c r="D679" s="250"/>
      <c r="E679" s="250">
        <v>978</v>
      </c>
      <c r="F679" s="250">
        <v>591</v>
      </c>
      <c r="G679" s="250">
        <v>537</v>
      </c>
      <c r="H679" s="250">
        <v>488</v>
      </c>
      <c r="I679" s="250">
        <v>424</v>
      </c>
      <c r="J679" s="250">
        <v>394</v>
      </c>
      <c r="K679" s="250">
        <v>20</v>
      </c>
      <c r="L679" s="250" t="s">
        <v>41</v>
      </c>
      <c r="M679" s="250">
        <v>0.45300000000000001</v>
      </c>
      <c r="N679" s="250" t="s">
        <v>42</v>
      </c>
      <c r="O679" s="250">
        <v>9.9</v>
      </c>
      <c r="P679" s="250" t="s">
        <v>82</v>
      </c>
      <c r="Q679" s="250">
        <f t="shared" ca="1" si="26"/>
        <v>0</v>
      </c>
      <c r="R679" s="250">
        <f t="shared" ca="1" si="27"/>
        <v>0</v>
      </c>
      <c r="S679" s="96"/>
    </row>
    <row r="680" spans="1:19" ht="15" customHeight="1">
      <c r="A680" s="205" t="s">
        <v>1334</v>
      </c>
      <c r="B680" s="205" t="s">
        <v>3967</v>
      </c>
      <c r="C680" s="251">
        <v>4</v>
      </c>
      <c r="D680" s="251"/>
      <c r="E680" s="251">
        <v>978</v>
      </c>
      <c r="F680" s="251">
        <v>591</v>
      </c>
      <c r="G680" s="251">
        <v>537</v>
      </c>
      <c r="H680" s="251">
        <v>488</v>
      </c>
      <c r="I680" s="251">
        <v>424</v>
      </c>
      <c r="J680" s="251">
        <v>337</v>
      </c>
      <c r="K680" s="251">
        <v>20</v>
      </c>
      <c r="L680" s="251" t="s">
        <v>41</v>
      </c>
      <c r="M680" s="251">
        <v>0.45300000000000001</v>
      </c>
      <c r="N680" s="251" t="s">
        <v>42</v>
      </c>
      <c r="O680" s="251">
        <v>9.9</v>
      </c>
      <c r="P680" s="251" t="s">
        <v>82</v>
      </c>
      <c r="Q680" s="251">
        <f t="shared" ca="1" si="26"/>
        <v>0</v>
      </c>
      <c r="R680" s="251">
        <f t="shared" ca="1" si="27"/>
        <v>0</v>
      </c>
      <c r="S680" s="96"/>
    </row>
    <row r="681" spans="1:19" ht="15" customHeight="1">
      <c r="A681" s="193" t="s">
        <v>804</v>
      </c>
      <c r="B681" s="193" t="s">
        <v>3968</v>
      </c>
      <c r="C681" s="250">
        <v>4</v>
      </c>
      <c r="D681" s="250"/>
      <c r="E681" s="250">
        <v>978</v>
      </c>
      <c r="F681" s="250">
        <v>591</v>
      </c>
      <c r="G681" s="250">
        <v>537</v>
      </c>
      <c r="H681" s="250">
        <v>488</v>
      </c>
      <c r="I681" s="250">
        <v>424</v>
      </c>
      <c r="J681" s="250">
        <v>394</v>
      </c>
      <c r="K681" s="250">
        <v>20</v>
      </c>
      <c r="L681" s="250" t="s">
        <v>41</v>
      </c>
      <c r="M681" s="250">
        <v>0.45300000000000001</v>
      </c>
      <c r="N681" s="250" t="s">
        <v>42</v>
      </c>
      <c r="O681" s="250">
        <v>9.9</v>
      </c>
      <c r="P681" s="250" t="s">
        <v>82</v>
      </c>
      <c r="Q681" s="250">
        <f t="shared" ca="1" si="26"/>
        <v>0</v>
      </c>
      <c r="R681" s="250">
        <f t="shared" ca="1" si="27"/>
        <v>0</v>
      </c>
      <c r="S681" s="96"/>
    </row>
    <row r="682" spans="1:19" ht="15" customHeight="1">
      <c r="A682" s="205" t="s">
        <v>1262</v>
      </c>
      <c r="B682" s="205" t="s">
        <v>3969</v>
      </c>
      <c r="C682" s="251">
        <v>4</v>
      </c>
      <c r="D682" s="251"/>
      <c r="E682" s="251">
        <v>1032</v>
      </c>
      <c r="F682" s="251">
        <v>623</v>
      </c>
      <c r="G682" s="251">
        <v>566</v>
      </c>
      <c r="H682" s="251">
        <v>514</v>
      </c>
      <c r="I682" s="251">
        <v>447</v>
      </c>
      <c r="J682" s="251">
        <v>0</v>
      </c>
      <c r="K682" s="251">
        <v>20</v>
      </c>
      <c r="L682" s="251" t="s">
        <v>41</v>
      </c>
      <c r="M682" s="251">
        <v>0.45300000000000001</v>
      </c>
      <c r="N682" s="251" t="s">
        <v>42</v>
      </c>
      <c r="O682" s="251">
        <v>9.9</v>
      </c>
      <c r="P682" s="251" t="s">
        <v>82</v>
      </c>
      <c r="Q682" s="251">
        <f t="shared" ca="1" si="26"/>
        <v>0</v>
      </c>
      <c r="R682" s="251">
        <f t="shared" ca="1" si="27"/>
        <v>0</v>
      </c>
      <c r="S682" s="96"/>
    </row>
    <row r="683" spans="1:19" ht="15" customHeight="1">
      <c r="A683" s="205" t="s">
        <v>1263</v>
      </c>
      <c r="B683" s="205" t="s">
        <v>3970</v>
      </c>
      <c r="C683" s="251">
        <v>4</v>
      </c>
      <c r="D683" s="251"/>
      <c r="E683" s="251">
        <v>1032</v>
      </c>
      <c r="F683" s="251">
        <v>623</v>
      </c>
      <c r="G683" s="251">
        <v>566</v>
      </c>
      <c r="H683" s="251">
        <v>514</v>
      </c>
      <c r="I683" s="251">
        <v>447</v>
      </c>
      <c r="J683" s="251">
        <v>0</v>
      </c>
      <c r="K683" s="251">
        <v>20</v>
      </c>
      <c r="L683" s="251" t="s">
        <v>41</v>
      </c>
      <c r="M683" s="251">
        <v>0.45300000000000001</v>
      </c>
      <c r="N683" s="251" t="s">
        <v>42</v>
      </c>
      <c r="O683" s="251">
        <v>9.9</v>
      </c>
      <c r="P683" s="251" t="s">
        <v>82</v>
      </c>
      <c r="Q683" s="251">
        <f t="shared" ca="1" si="26"/>
        <v>0</v>
      </c>
      <c r="R683" s="251">
        <f t="shared" ca="1" si="27"/>
        <v>0</v>
      </c>
      <c r="S683" s="96"/>
    </row>
    <row r="684" spans="1:19" ht="15" customHeight="1">
      <c r="A684" s="193" t="s">
        <v>806</v>
      </c>
      <c r="B684" s="193" t="s">
        <v>3971</v>
      </c>
      <c r="C684" s="250">
        <v>4</v>
      </c>
      <c r="D684" s="250"/>
      <c r="E684" s="250">
        <v>1032</v>
      </c>
      <c r="F684" s="250">
        <v>623</v>
      </c>
      <c r="G684" s="250">
        <v>566</v>
      </c>
      <c r="H684" s="250">
        <v>514</v>
      </c>
      <c r="I684" s="250">
        <v>447</v>
      </c>
      <c r="J684" s="250">
        <v>0</v>
      </c>
      <c r="K684" s="250">
        <v>20</v>
      </c>
      <c r="L684" s="250" t="s">
        <v>41</v>
      </c>
      <c r="M684" s="250">
        <v>0.45300000000000001</v>
      </c>
      <c r="N684" s="250" t="s">
        <v>42</v>
      </c>
      <c r="O684" s="250">
        <v>9.9</v>
      </c>
      <c r="P684" s="250" t="s">
        <v>82</v>
      </c>
      <c r="Q684" s="250">
        <f t="shared" ca="1" si="26"/>
        <v>0</v>
      </c>
      <c r="R684" s="250">
        <f t="shared" ca="1" si="27"/>
        <v>0</v>
      </c>
      <c r="S684" s="96"/>
    </row>
    <row r="685" spans="1:19" ht="15" customHeight="1">
      <c r="A685" s="205" t="s">
        <v>1337</v>
      </c>
      <c r="B685" s="205" t="s">
        <v>3972</v>
      </c>
      <c r="C685" s="251">
        <v>4</v>
      </c>
      <c r="D685" s="251"/>
      <c r="E685" s="251">
        <v>999</v>
      </c>
      <c r="F685" s="251">
        <v>603</v>
      </c>
      <c r="G685" s="251">
        <v>548</v>
      </c>
      <c r="H685" s="251">
        <v>498</v>
      </c>
      <c r="I685" s="251">
        <v>433</v>
      </c>
      <c r="J685" s="251">
        <v>394</v>
      </c>
      <c r="K685" s="251">
        <v>20</v>
      </c>
      <c r="L685" s="251" t="s">
        <v>41</v>
      </c>
      <c r="M685" s="251">
        <v>0.45300000000000001</v>
      </c>
      <c r="N685" s="251" t="s">
        <v>42</v>
      </c>
      <c r="O685" s="251">
        <v>9.9</v>
      </c>
      <c r="P685" s="251" t="s">
        <v>82</v>
      </c>
      <c r="Q685" s="251">
        <f t="shared" ca="1" si="26"/>
        <v>0</v>
      </c>
      <c r="R685" s="251">
        <f t="shared" ca="1" si="27"/>
        <v>0</v>
      </c>
      <c r="S685" s="96"/>
    </row>
    <row r="686" spans="1:19" ht="15" customHeight="1">
      <c r="A686" s="205" t="s">
        <v>1338</v>
      </c>
      <c r="B686" s="205" t="s">
        <v>3973</v>
      </c>
      <c r="C686" s="251">
        <v>4</v>
      </c>
      <c r="D686" s="251"/>
      <c r="E686" s="251">
        <v>999</v>
      </c>
      <c r="F686" s="251">
        <v>603</v>
      </c>
      <c r="G686" s="251">
        <v>548</v>
      </c>
      <c r="H686" s="251">
        <v>498</v>
      </c>
      <c r="I686" s="251">
        <v>433</v>
      </c>
      <c r="J686" s="251">
        <v>337</v>
      </c>
      <c r="K686" s="251">
        <v>20</v>
      </c>
      <c r="L686" s="251" t="s">
        <v>41</v>
      </c>
      <c r="M686" s="251">
        <v>0.45300000000000001</v>
      </c>
      <c r="N686" s="251" t="s">
        <v>42</v>
      </c>
      <c r="O686" s="251">
        <v>9.9</v>
      </c>
      <c r="P686" s="251" t="s">
        <v>82</v>
      </c>
      <c r="Q686" s="251">
        <f t="shared" ca="1" si="26"/>
        <v>0</v>
      </c>
      <c r="R686" s="251">
        <f t="shared" ca="1" si="27"/>
        <v>0</v>
      </c>
      <c r="S686" s="96"/>
    </row>
    <row r="687" spans="1:19" ht="15" customHeight="1">
      <c r="A687" s="193" t="s">
        <v>834</v>
      </c>
      <c r="B687" s="193" t="s">
        <v>3974</v>
      </c>
      <c r="C687" s="250">
        <v>4</v>
      </c>
      <c r="D687" s="250"/>
      <c r="E687" s="250">
        <v>999</v>
      </c>
      <c r="F687" s="250">
        <v>603</v>
      </c>
      <c r="G687" s="250">
        <v>548</v>
      </c>
      <c r="H687" s="250">
        <v>498</v>
      </c>
      <c r="I687" s="250">
        <v>433</v>
      </c>
      <c r="J687" s="250">
        <v>0</v>
      </c>
      <c r="K687" s="250">
        <v>20</v>
      </c>
      <c r="L687" s="250" t="s">
        <v>41</v>
      </c>
      <c r="M687" s="250">
        <v>0.45300000000000001</v>
      </c>
      <c r="N687" s="250" t="s">
        <v>42</v>
      </c>
      <c r="O687" s="250">
        <v>9.9</v>
      </c>
      <c r="P687" s="250" t="s">
        <v>82</v>
      </c>
      <c r="Q687" s="250">
        <f t="shared" ca="1" si="26"/>
        <v>0</v>
      </c>
      <c r="R687" s="250">
        <f t="shared" ca="1" si="27"/>
        <v>0</v>
      </c>
      <c r="S687" s="96"/>
    </row>
    <row r="688" spans="1:19" ht="15" customHeight="1">
      <c r="A688" s="205" t="s">
        <v>836</v>
      </c>
      <c r="B688" s="205" t="s">
        <v>3975</v>
      </c>
      <c r="C688" s="251">
        <v>4</v>
      </c>
      <c r="D688" s="251"/>
      <c r="E688" s="251">
        <v>978</v>
      </c>
      <c r="F688" s="251">
        <v>591</v>
      </c>
      <c r="G688" s="251">
        <v>537</v>
      </c>
      <c r="H688" s="251">
        <v>488</v>
      </c>
      <c r="I688" s="251">
        <v>424</v>
      </c>
      <c r="J688" s="251">
        <v>0</v>
      </c>
      <c r="K688" s="251">
        <v>20</v>
      </c>
      <c r="L688" s="251" t="s">
        <v>41</v>
      </c>
      <c r="M688" s="251">
        <v>0.45300000000000001</v>
      </c>
      <c r="N688" s="251" t="s">
        <v>42</v>
      </c>
      <c r="O688" s="251">
        <v>9.9</v>
      </c>
      <c r="P688" s="251" t="s">
        <v>82</v>
      </c>
      <c r="Q688" s="251">
        <f t="shared" ca="1" si="26"/>
        <v>0</v>
      </c>
      <c r="R688" s="251">
        <f t="shared" ca="1" si="27"/>
        <v>0</v>
      </c>
      <c r="S688" s="96"/>
    </row>
    <row r="689" spans="1:19" ht="15" customHeight="1">
      <c r="A689" s="205" t="s">
        <v>4783</v>
      </c>
      <c r="B689" s="205" t="s">
        <v>4804</v>
      </c>
      <c r="C689" s="251">
        <v>4</v>
      </c>
      <c r="D689" s="251"/>
      <c r="E689" s="251">
        <v>1205</v>
      </c>
      <c r="F689" s="251">
        <v>728</v>
      </c>
      <c r="G689" s="251">
        <v>662</v>
      </c>
      <c r="H689" s="251">
        <v>602</v>
      </c>
      <c r="I689" s="251">
        <v>524</v>
      </c>
      <c r="J689" s="251">
        <v>110</v>
      </c>
      <c r="K689" s="251" t="s">
        <v>4836</v>
      </c>
      <c r="L689" s="251" t="s">
        <v>4835</v>
      </c>
      <c r="M689" s="251">
        <v>0.45300000000000001</v>
      </c>
      <c r="N689" s="251" t="s">
        <v>42</v>
      </c>
      <c r="O689" s="251">
        <v>9.9</v>
      </c>
      <c r="P689" s="251" t="s">
        <v>82</v>
      </c>
      <c r="Q689" s="251">
        <f t="shared" ca="1" si="26"/>
        <v>0</v>
      </c>
      <c r="R689" s="251">
        <f t="shared" ca="1" si="27"/>
        <v>0</v>
      </c>
      <c r="S689" s="96"/>
    </row>
    <row r="690" spans="1:19" ht="15" customHeight="1">
      <c r="A690" s="193" t="s">
        <v>835</v>
      </c>
      <c r="B690" s="193" t="s">
        <v>3976</v>
      </c>
      <c r="C690" s="250">
        <v>4</v>
      </c>
      <c r="D690" s="250"/>
      <c r="E690" s="250">
        <v>978</v>
      </c>
      <c r="F690" s="250">
        <v>591</v>
      </c>
      <c r="G690" s="250">
        <v>537</v>
      </c>
      <c r="H690" s="250">
        <v>488</v>
      </c>
      <c r="I690" s="250">
        <v>424</v>
      </c>
      <c r="J690" s="250">
        <v>0</v>
      </c>
      <c r="K690" s="250">
        <v>20</v>
      </c>
      <c r="L690" s="250" t="s">
        <v>41</v>
      </c>
      <c r="M690" s="250">
        <v>0.45300000000000001</v>
      </c>
      <c r="N690" s="250" t="s">
        <v>42</v>
      </c>
      <c r="O690" s="250">
        <v>9.9</v>
      </c>
      <c r="P690" s="250" t="s">
        <v>82</v>
      </c>
      <c r="Q690" s="250">
        <f t="shared" ca="1" si="26"/>
        <v>0</v>
      </c>
      <c r="R690" s="250">
        <f t="shared" ca="1" si="27"/>
        <v>0</v>
      </c>
      <c r="S690" s="96"/>
    </row>
    <row r="691" spans="1:19" ht="15" customHeight="1">
      <c r="A691" s="223" t="s">
        <v>867</v>
      </c>
      <c r="B691" s="223" t="s">
        <v>1505</v>
      </c>
      <c r="C691" s="252">
        <v>4</v>
      </c>
      <c r="D691" s="252"/>
      <c r="E691" s="252">
        <v>581</v>
      </c>
      <c r="F691" s="252">
        <v>351</v>
      </c>
      <c r="G691" s="252">
        <v>319</v>
      </c>
      <c r="H691" s="252">
        <v>290</v>
      </c>
      <c r="I691" s="252">
        <v>252</v>
      </c>
      <c r="J691" s="252">
        <v>0</v>
      </c>
      <c r="K691" s="252">
        <v>60</v>
      </c>
      <c r="L691" s="252" t="s">
        <v>43</v>
      </c>
      <c r="M691" s="252">
        <v>0.113</v>
      </c>
      <c r="N691" s="252" t="s">
        <v>4936</v>
      </c>
      <c r="O691" s="252">
        <v>25.08</v>
      </c>
      <c r="P691" s="252" t="s">
        <v>5106</v>
      </c>
      <c r="Q691" s="252">
        <f t="shared" ca="1" si="26"/>
        <v>0</v>
      </c>
      <c r="R691" s="252">
        <f t="shared" ca="1" si="27"/>
        <v>0</v>
      </c>
      <c r="S691" s="96"/>
    </row>
    <row r="692" spans="1:19" ht="15" customHeight="1">
      <c r="A692" s="205" t="s">
        <v>1340</v>
      </c>
      <c r="B692" s="205" t="s">
        <v>1482</v>
      </c>
      <c r="C692" s="251">
        <v>4</v>
      </c>
      <c r="D692" s="251"/>
      <c r="E692" s="251">
        <v>581</v>
      </c>
      <c r="F692" s="251">
        <v>351</v>
      </c>
      <c r="G692" s="251">
        <v>319</v>
      </c>
      <c r="H692" s="251">
        <v>290</v>
      </c>
      <c r="I692" s="251">
        <v>252</v>
      </c>
      <c r="J692" s="251">
        <v>0</v>
      </c>
      <c r="K692" s="251">
        <v>60</v>
      </c>
      <c r="L692" s="251" t="s">
        <v>43</v>
      </c>
      <c r="M692" s="251">
        <v>0.113</v>
      </c>
      <c r="N692" s="251" t="s">
        <v>4936</v>
      </c>
      <c r="O692" s="251">
        <v>25.08</v>
      </c>
      <c r="P692" s="251" t="s">
        <v>5106</v>
      </c>
      <c r="Q692" s="251">
        <f t="shared" ca="1" si="26"/>
        <v>0</v>
      </c>
      <c r="R692" s="251">
        <f t="shared" ca="1" si="27"/>
        <v>0</v>
      </c>
      <c r="S692" s="96"/>
    </row>
    <row r="693" spans="1:19" ht="15" customHeight="1">
      <c r="A693" s="205" t="s">
        <v>1295</v>
      </c>
      <c r="B693" s="205" t="s">
        <v>1512</v>
      </c>
      <c r="C693" s="251">
        <v>4</v>
      </c>
      <c r="D693" s="251"/>
      <c r="E693" s="251">
        <v>581</v>
      </c>
      <c r="F693" s="251">
        <v>351</v>
      </c>
      <c r="G693" s="251">
        <v>319</v>
      </c>
      <c r="H693" s="251">
        <v>290</v>
      </c>
      <c r="I693" s="251">
        <v>252</v>
      </c>
      <c r="J693" s="251">
        <v>0</v>
      </c>
      <c r="K693" s="251">
        <v>60</v>
      </c>
      <c r="L693" s="251" t="s">
        <v>43</v>
      </c>
      <c r="M693" s="251">
        <v>0.113</v>
      </c>
      <c r="N693" s="251" t="s">
        <v>4936</v>
      </c>
      <c r="O693" s="251">
        <v>25.08</v>
      </c>
      <c r="P693" s="251" t="s">
        <v>5106</v>
      </c>
      <c r="Q693" s="251">
        <f t="shared" ca="1" si="26"/>
        <v>0</v>
      </c>
      <c r="R693" s="251">
        <f t="shared" ca="1" si="27"/>
        <v>0</v>
      </c>
      <c r="S693" s="96"/>
    </row>
    <row r="694" spans="1:19" ht="15" customHeight="1">
      <c r="A694" s="205" t="s">
        <v>868</v>
      </c>
      <c r="B694" s="205" t="s">
        <v>1513</v>
      </c>
      <c r="C694" s="251">
        <v>4</v>
      </c>
      <c r="D694" s="251"/>
      <c r="E694" s="251">
        <v>581</v>
      </c>
      <c r="F694" s="251">
        <v>351</v>
      </c>
      <c r="G694" s="251">
        <v>319</v>
      </c>
      <c r="H694" s="251">
        <v>290</v>
      </c>
      <c r="I694" s="251">
        <v>252</v>
      </c>
      <c r="J694" s="251">
        <v>0</v>
      </c>
      <c r="K694" s="251">
        <v>60</v>
      </c>
      <c r="L694" s="251" t="s">
        <v>43</v>
      </c>
      <c r="M694" s="251">
        <v>0.113</v>
      </c>
      <c r="N694" s="251" t="s">
        <v>4936</v>
      </c>
      <c r="O694" s="251">
        <v>25.08</v>
      </c>
      <c r="P694" s="251" t="s">
        <v>5106</v>
      </c>
      <c r="Q694" s="251">
        <f t="shared" ca="1" si="26"/>
        <v>0</v>
      </c>
      <c r="R694" s="251">
        <f t="shared" ca="1" si="27"/>
        <v>0</v>
      </c>
      <c r="S694" s="96"/>
    </row>
    <row r="695" spans="1:19" ht="15" customHeight="1">
      <c r="A695" s="205" t="s">
        <v>1296</v>
      </c>
      <c r="B695" s="205" t="s">
        <v>1509</v>
      </c>
      <c r="C695" s="251">
        <v>4</v>
      </c>
      <c r="D695" s="251"/>
      <c r="E695" s="251">
        <v>581</v>
      </c>
      <c r="F695" s="251">
        <v>351</v>
      </c>
      <c r="G695" s="251">
        <v>319</v>
      </c>
      <c r="H695" s="251">
        <v>290</v>
      </c>
      <c r="I695" s="251">
        <v>252</v>
      </c>
      <c r="J695" s="251">
        <v>0</v>
      </c>
      <c r="K695" s="251">
        <v>60</v>
      </c>
      <c r="L695" s="251" t="s">
        <v>43</v>
      </c>
      <c r="M695" s="251">
        <v>0.113</v>
      </c>
      <c r="N695" s="251" t="s">
        <v>4936</v>
      </c>
      <c r="O695" s="251">
        <v>25.08</v>
      </c>
      <c r="P695" s="251" t="s">
        <v>5106</v>
      </c>
      <c r="Q695" s="251">
        <f t="shared" ca="1" si="26"/>
        <v>0</v>
      </c>
      <c r="R695" s="251">
        <f t="shared" ca="1" si="27"/>
        <v>0</v>
      </c>
      <c r="S695" s="96"/>
    </row>
    <row r="696" spans="1:19" ht="15" customHeight="1">
      <c r="A696" s="205" t="s">
        <v>1297</v>
      </c>
      <c r="B696" s="205" t="s">
        <v>1510</v>
      </c>
      <c r="C696" s="251">
        <v>4</v>
      </c>
      <c r="D696" s="251"/>
      <c r="E696" s="251">
        <v>581</v>
      </c>
      <c r="F696" s="251">
        <v>351</v>
      </c>
      <c r="G696" s="251">
        <v>319</v>
      </c>
      <c r="H696" s="251">
        <v>290</v>
      </c>
      <c r="I696" s="251">
        <v>252</v>
      </c>
      <c r="J696" s="251">
        <v>0</v>
      </c>
      <c r="K696" s="251">
        <v>60</v>
      </c>
      <c r="L696" s="251" t="s">
        <v>43</v>
      </c>
      <c r="M696" s="251">
        <v>0.113</v>
      </c>
      <c r="N696" s="251" t="s">
        <v>4936</v>
      </c>
      <c r="O696" s="251">
        <v>25.08</v>
      </c>
      <c r="P696" s="251" t="s">
        <v>5106</v>
      </c>
      <c r="Q696" s="251">
        <f t="shared" ca="1" si="26"/>
        <v>0</v>
      </c>
      <c r="R696" s="251">
        <f t="shared" ca="1" si="27"/>
        <v>0</v>
      </c>
      <c r="S696" s="96"/>
    </row>
    <row r="697" spans="1:19" ht="15" customHeight="1">
      <c r="A697" s="205" t="s">
        <v>839</v>
      </c>
      <c r="B697" s="205" t="s">
        <v>1507</v>
      </c>
      <c r="C697" s="251">
        <v>4</v>
      </c>
      <c r="D697" s="251"/>
      <c r="E697" s="251">
        <v>581</v>
      </c>
      <c r="F697" s="251">
        <v>351</v>
      </c>
      <c r="G697" s="251">
        <v>319</v>
      </c>
      <c r="H697" s="251">
        <v>290</v>
      </c>
      <c r="I697" s="251">
        <v>252</v>
      </c>
      <c r="J697" s="251">
        <v>0</v>
      </c>
      <c r="K697" s="251">
        <v>60</v>
      </c>
      <c r="L697" s="251" t="s">
        <v>43</v>
      </c>
      <c r="M697" s="251">
        <v>0.113</v>
      </c>
      <c r="N697" s="251" t="s">
        <v>4936</v>
      </c>
      <c r="O697" s="251">
        <v>25.08</v>
      </c>
      <c r="P697" s="251" t="s">
        <v>5106</v>
      </c>
      <c r="Q697" s="251">
        <f t="shared" ca="1" si="26"/>
        <v>0</v>
      </c>
      <c r="R697" s="251">
        <f t="shared" ca="1" si="27"/>
        <v>0</v>
      </c>
      <c r="S697" s="96"/>
    </row>
    <row r="698" spans="1:19" ht="15" customHeight="1">
      <c r="A698" s="205" t="s">
        <v>869</v>
      </c>
      <c r="B698" s="205" t="s">
        <v>1508</v>
      </c>
      <c r="C698" s="251">
        <v>4</v>
      </c>
      <c r="D698" s="251"/>
      <c r="E698" s="251">
        <v>581</v>
      </c>
      <c r="F698" s="251">
        <v>351</v>
      </c>
      <c r="G698" s="251">
        <v>319</v>
      </c>
      <c r="H698" s="251">
        <v>290</v>
      </c>
      <c r="I698" s="251">
        <v>252</v>
      </c>
      <c r="J698" s="251">
        <v>0</v>
      </c>
      <c r="K698" s="251">
        <v>60</v>
      </c>
      <c r="L698" s="251" t="s">
        <v>43</v>
      </c>
      <c r="M698" s="251">
        <v>0.113</v>
      </c>
      <c r="N698" s="251" t="s">
        <v>4936</v>
      </c>
      <c r="O698" s="251">
        <v>25.08</v>
      </c>
      <c r="P698" s="251" t="s">
        <v>5106</v>
      </c>
      <c r="Q698" s="251">
        <f t="shared" ca="1" si="26"/>
        <v>0</v>
      </c>
      <c r="R698" s="251">
        <f t="shared" ca="1" si="27"/>
        <v>0</v>
      </c>
      <c r="S698" s="96"/>
    </row>
    <row r="699" spans="1:19" ht="15" customHeight="1">
      <c r="A699" s="193" t="s">
        <v>870</v>
      </c>
      <c r="B699" s="193" t="s">
        <v>1511</v>
      </c>
      <c r="C699" s="250">
        <v>4</v>
      </c>
      <c r="D699" s="250"/>
      <c r="E699" s="250">
        <v>581</v>
      </c>
      <c r="F699" s="250">
        <v>351</v>
      </c>
      <c r="G699" s="250">
        <v>319</v>
      </c>
      <c r="H699" s="250">
        <v>290</v>
      </c>
      <c r="I699" s="250">
        <v>252</v>
      </c>
      <c r="J699" s="250">
        <v>0</v>
      </c>
      <c r="K699" s="250">
        <v>60</v>
      </c>
      <c r="L699" s="250" t="s">
        <v>43</v>
      </c>
      <c r="M699" s="250">
        <v>0.113</v>
      </c>
      <c r="N699" s="250" t="s">
        <v>4936</v>
      </c>
      <c r="O699" s="250">
        <v>25.08</v>
      </c>
      <c r="P699" s="250" t="s">
        <v>5106</v>
      </c>
      <c r="Q699" s="250">
        <f t="shared" ca="1" si="26"/>
        <v>0</v>
      </c>
      <c r="R699" s="250">
        <f t="shared" ca="1" si="27"/>
        <v>0</v>
      </c>
      <c r="S699" s="96"/>
    </row>
    <row r="700" spans="1:19" ht="15" customHeight="1">
      <c r="A700" s="223" t="s">
        <v>873</v>
      </c>
      <c r="B700" s="223" t="s">
        <v>1616</v>
      </c>
      <c r="C700" s="252">
        <v>4</v>
      </c>
      <c r="D700" s="252"/>
      <c r="E700" s="252">
        <v>534</v>
      </c>
      <c r="F700" s="252">
        <v>323</v>
      </c>
      <c r="G700" s="252">
        <v>294</v>
      </c>
      <c r="H700" s="252">
        <v>267</v>
      </c>
      <c r="I700" s="252">
        <v>233</v>
      </c>
      <c r="J700" s="252">
        <v>0</v>
      </c>
      <c r="K700" s="252">
        <v>120</v>
      </c>
      <c r="L700" s="252" t="s">
        <v>43</v>
      </c>
      <c r="M700" s="252">
        <v>0.113</v>
      </c>
      <c r="N700" s="252" t="s">
        <v>4936</v>
      </c>
      <c r="O700" s="252">
        <v>25.08</v>
      </c>
      <c r="P700" s="252" t="s">
        <v>5106</v>
      </c>
      <c r="Q700" s="252">
        <f t="shared" ca="1" si="26"/>
        <v>0</v>
      </c>
      <c r="R700" s="252">
        <f t="shared" ca="1" si="27"/>
        <v>0</v>
      </c>
      <c r="S700" s="96"/>
    </row>
    <row r="701" spans="1:19" ht="15" customHeight="1">
      <c r="A701" s="205" t="s">
        <v>1344</v>
      </c>
      <c r="B701" s="205" t="s">
        <v>1487</v>
      </c>
      <c r="C701" s="251">
        <v>4</v>
      </c>
      <c r="D701" s="251"/>
      <c r="E701" s="251">
        <v>534</v>
      </c>
      <c r="F701" s="251">
        <v>323</v>
      </c>
      <c r="G701" s="251">
        <v>294</v>
      </c>
      <c r="H701" s="251">
        <v>267</v>
      </c>
      <c r="I701" s="251">
        <v>233</v>
      </c>
      <c r="J701" s="251">
        <v>0</v>
      </c>
      <c r="K701" s="251">
        <v>120</v>
      </c>
      <c r="L701" s="251" t="s">
        <v>43</v>
      </c>
      <c r="M701" s="251">
        <v>0.113</v>
      </c>
      <c r="N701" s="251" t="s">
        <v>4936</v>
      </c>
      <c r="O701" s="251">
        <v>25.08</v>
      </c>
      <c r="P701" s="251" t="s">
        <v>5106</v>
      </c>
      <c r="Q701" s="251">
        <f t="shared" ca="1" si="26"/>
        <v>0</v>
      </c>
      <c r="R701" s="251">
        <f t="shared" ca="1" si="27"/>
        <v>0</v>
      </c>
      <c r="S701" s="96"/>
    </row>
    <row r="702" spans="1:19" ht="15" customHeight="1">
      <c r="A702" s="205" t="s">
        <v>1398</v>
      </c>
      <c r="B702" s="205" t="s">
        <v>1486</v>
      </c>
      <c r="C702" s="251">
        <v>4</v>
      </c>
      <c r="D702" s="251"/>
      <c r="E702" s="251">
        <v>534</v>
      </c>
      <c r="F702" s="251">
        <v>323</v>
      </c>
      <c r="G702" s="251">
        <v>294</v>
      </c>
      <c r="H702" s="251">
        <v>267</v>
      </c>
      <c r="I702" s="251">
        <v>233</v>
      </c>
      <c r="J702" s="251">
        <v>0</v>
      </c>
      <c r="K702" s="251">
        <v>120</v>
      </c>
      <c r="L702" s="251" t="s">
        <v>43</v>
      </c>
      <c r="M702" s="251">
        <v>0.113</v>
      </c>
      <c r="N702" s="251" t="s">
        <v>4936</v>
      </c>
      <c r="O702" s="251">
        <v>25.08</v>
      </c>
      <c r="P702" s="251" t="s">
        <v>5106</v>
      </c>
      <c r="Q702" s="251">
        <f t="shared" ca="1" si="26"/>
        <v>0</v>
      </c>
      <c r="R702" s="251">
        <f t="shared" ca="1" si="27"/>
        <v>0</v>
      </c>
      <c r="S702" s="96"/>
    </row>
    <row r="703" spans="1:19" ht="15" customHeight="1">
      <c r="A703" s="205" t="s">
        <v>852</v>
      </c>
      <c r="B703" s="205" t="s">
        <v>1619</v>
      </c>
      <c r="C703" s="251">
        <v>4</v>
      </c>
      <c r="D703" s="251"/>
      <c r="E703" s="251">
        <v>534</v>
      </c>
      <c r="F703" s="251">
        <v>323</v>
      </c>
      <c r="G703" s="251">
        <v>294</v>
      </c>
      <c r="H703" s="251">
        <v>267</v>
      </c>
      <c r="I703" s="251">
        <v>233</v>
      </c>
      <c r="J703" s="251">
        <v>0</v>
      </c>
      <c r="K703" s="251">
        <v>120</v>
      </c>
      <c r="L703" s="251" t="s">
        <v>43</v>
      </c>
      <c r="M703" s="251">
        <v>0.113</v>
      </c>
      <c r="N703" s="251" t="s">
        <v>4936</v>
      </c>
      <c r="O703" s="251">
        <v>25.08</v>
      </c>
      <c r="P703" s="251" t="s">
        <v>5106</v>
      </c>
      <c r="Q703" s="251">
        <f t="shared" ca="1" si="26"/>
        <v>0</v>
      </c>
      <c r="R703" s="251">
        <f t="shared" ca="1" si="27"/>
        <v>0</v>
      </c>
      <c r="S703" s="96"/>
    </row>
    <row r="704" spans="1:19" ht="15" customHeight="1">
      <c r="A704" s="205" t="s">
        <v>1274</v>
      </c>
      <c r="B704" s="205" t="s">
        <v>1279</v>
      </c>
      <c r="C704" s="251">
        <v>4</v>
      </c>
      <c r="D704" s="251"/>
      <c r="E704" s="251">
        <v>534</v>
      </c>
      <c r="F704" s="251">
        <v>323</v>
      </c>
      <c r="G704" s="251">
        <v>294</v>
      </c>
      <c r="H704" s="251">
        <v>267</v>
      </c>
      <c r="I704" s="251">
        <v>233</v>
      </c>
      <c r="J704" s="251">
        <v>0</v>
      </c>
      <c r="K704" s="251">
        <v>120</v>
      </c>
      <c r="L704" s="251" t="s">
        <v>43</v>
      </c>
      <c r="M704" s="251">
        <v>0.113</v>
      </c>
      <c r="N704" s="251" t="s">
        <v>4936</v>
      </c>
      <c r="O704" s="251">
        <v>25.08</v>
      </c>
      <c r="P704" s="251" t="s">
        <v>5106</v>
      </c>
      <c r="Q704" s="251">
        <f t="shared" ca="1" si="26"/>
        <v>0</v>
      </c>
      <c r="R704" s="251">
        <f t="shared" ca="1" si="27"/>
        <v>0</v>
      </c>
      <c r="S704" s="96"/>
    </row>
    <row r="705" spans="1:19" ht="15" customHeight="1">
      <c r="A705" s="205" t="s">
        <v>1345</v>
      </c>
      <c r="B705" s="205" t="s">
        <v>1488</v>
      </c>
      <c r="C705" s="251">
        <v>4</v>
      </c>
      <c r="D705" s="251"/>
      <c r="E705" s="251">
        <v>534</v>
      </c>
      <c r="F705" s="251">
        <v>323</v>
      </c>
      <c r="G705" s="251">
        <v>294</v>
      </c>
      <c r="H705" s="251">
        <v>267</v>
      </c>
      <c r="I705" s="251">
        <v>233</v>
      </c>
      <c r="J705" s="251">
        <v>0</v>
      </c>
      <c r="K705" s="251">
        <v>120</v>
      </c>
      <c r="L705" s="251" t="s">
        <v>43</v>
      </c>
      <c r="M705" s="251">
        <v>0.113</v>
      </c>
      <c r="N705" s="251" t="s">
        <v>4936</v>
      </c>
      <c r="O705" s="251">
        <v>25.08</v>
      </c>
      <c r="P705" s="251" t="s">
        <v>5106</v>
      </c>
      <c r="Q705" s="251">
        <f t="shared" ref="Q705:Q767" ca="1" si="28">VLOOKUP(A705,INDIRECT("'"&amp;P705&amp;"'!A:l",TRUE),12,0)</f>
        <v>0</v>
      </c>
      <c r="R705" s="251">
        <f t="shared" ref="R705:R767" ca="1" si="29">IFERROR(IF(J705&lt;&gt;$J$5,J705*Q705,IF($I$5=$F$6,F705*Q705,IF($I$5=$G$6,G705*Q705,IF($I$5=$H$6,H705*Q705,IF($I$5=$I$6,I705*Q705,""))))),"")</f>
        <v>0</v>
      </c>
      <c r="S705" s="96"/>
    </row>
    <row r="706" spans="1:19" s="97" customFormat="1" ht="15" customHeight="1">
      <c r="A706" s="205" t="s">
        <v>853</v>
      </c>
      <c r="B706" s="205" t="s">
        <v>1617</v>
      </c>
      <c r="C706" s="251">
        <v>4</v>
      </c>
      <c r="D706" s="251"/>
      <c r="E706" s="251">
        <v>534</v>
      </c>
      <c r="F706" s="251">
        <v>323</v>
      </c>
      <c r="G706" s="251">
        <v>294</v>
      </c>
      <c r="H706" s="251">
        <v>267</v>
      </c>
      <c r="I706" s="251">
        <v>233</v>
      </c>
      <c r="J706" s="251">
        <v>0</v>
      </c>
      <c r="K706" s="251">
        <v>120</v>
      </c>
      <c r="L706" s="251" t="s">
        <v>43</v>
      </c>
      <c r="M706" s="251">
        <v>0.113</v>
      </c>
      <c r="N706" s="251" t="s">
        <v>4936</v>
      </c>
      <c r="O706" s="251">
        <v>25.08</v>
      </c>
      <c r="P706" s="251" t="s">
        <v>5106</v>
      </c>
      <c r="Q706" s="251">
        <f t="shared" ca="1" si="28"/>
        <v>0</v>
      </c>
      <c r="R706" s="251">
        <f t="shared" ca="1" si="29"/>
        <v>0</v>
      </c>
      <c r="S706" s="96"/>
    </row>
    <row r="707" spans="1:19" s="97" customFormat="1" ht="15" customHeight="1">
      <c r="A707" s="193" t="s">
        <v>874</v>
      </c>
      <c r="B707" s="193" t="s">
        <v>1618</v>
      </c>
      <c r="C707" s="250">
        <v>4</v>
      </c>
      <c r="D707" s="250"/>
      <c r="E707" s="250">
        <v>534</v>
      </c>
      <c r="F707" s="250">
        <v>323</v>
      </c>
      <c r="G707" s="250">
        <v>294</v>
      </c>
      <c r="H707" s="250">
        <v>267</v>
      </c>
      <c r="I707" s="250">
        <v>233</v>
      </c>
      <c r="J707" s="250">
        <v>0</v>
      </c>
      <c r="K707" s="250">
        <v>120</v>
      </c>
      <c r="L707" s="250" t="s">
        <v>43</v>
      </c>
      <c r="M707" s="250">
        <v>0.113</v>
      </c>
      <c r="N707" s="250" t="s">
        <v>4936</v>
      </c>
      <c r="O707" s="250">
        <v>25.08</v>
      </c>
      <c r="P707" s="250" t="s">
        <v>5106</v>
      </c>
      <c r="Q707" s="250">
        <f t="shared" ca="1" si="28"/>
        <v>0</v>
      </c>
      <c r="R707" s="250">
        <f t="shared" ca="1" si="29"/>
        <v>0</v>
      </c>
      <c r="S707" s="96"/>
    </row>
    <row r="708" spans="1:19" s="97" customFormat="1" ht="15" customHeight="1">
      <c r="A708" s="205" t="s">
        <v>881</v>
      </c>
      <c r="B708" s="205" t="s">
        <v>1642</v>
      </c>
      <c r="C708" s="251">
        <v>4</v>
      </c>
      <c r="D708" s="251"/>
      <c r="E708" s="251">
        <v>504</v>
      </c>
      <c r="F708" s="251">
        <v>304</v>
      </c>
      <c r="G708" s="251">
        <v>277</v>
      </c>
      <c r="H708" s="251">
        <v>251</v>
      </c>
      <c r="I708" s="251">
        <v>219</v>
      </c>
      <c r="J708" s="251">
        <v>0</v>
      </c>
      <c r="K708" s="251">
        <v>100</v>
      </c>
      <c r="L708" s="251" t="s">
        <v>43</v>
      </c>
      <c r="M708" s="251">
        <v>0.113</v>
      </c>
      <c r="N708" s="251" t="s">
        <v>4936</v>
      </c>
      <c r="O708" s="251">
        <v>25.08</v>
      </c>
      <c r="P708" s="251" t="s">
        <v>5106</v>
      </c>
      <c r="Q708" s="251">
        <f t="shared" ca="1" si="28"/>
        <v>0</v>
      </c>
      <c r="R708" s="251">
        <f t="shared" ca="1" si="29"/>
        <v>0</v>
      </c>
      <c r="S708" s="96"/>
    </row>
    <row r="709" spans="1:19" s="97" customFormat="1" ht="15" customHeight="1">
      <c r="A709" s="205" t="s">
        <v>876</v>
      </c>
      <c r="B709" s="205" t="s">
        <v>1643</v>
      </c>
      <c r="C709" s="251">
        <v>4</v>
      </c>
      <c r="D709" s="251"/>
      <c r="E709" s="251">
        <v>504</v>
      </c>
      <c r="F709" s="251">
        <v>304</v>
      </c>
      <c r="G709" s="251">
        <v>277</v>
      </c>
      <c r="H709" s="251">
        <v>251</v>
      </c>
      <c r="I709" s="251">
        <v>219</v>
      </c>
      <c r="J709" s="251">
        <v>0</v>
      </c>
      <c r="K709" s="251">
        <v>100</v>
      </c>
      <c r="L709" s="251" t="s">
        <v>43</v>
      </c>
      <c r="M709" s="251">
        <v>0.113</v>
      </c>
      <c r="N709" s="251" t="s">
        <v>4936</v>
      </c>
      <c r="O709" s="251">
        <v>25.08</v>
      </c>
      <c r="P709" s="251" t="s">
        <v>5106</v>
      </c>
      <c r="Q709" s="251">
        <f t="shared" ca="1" si="28"/>
        <v>0</v>
      </c>
      <c r="R709" s="251">
        <f t="shared" ca="1" si="29"/>
        <v>0</v>
      </c>
      <c r="S709" s="96"/>
    </row>
    <row r="710" spans="1:19" s="97" customFormat="1" ht="15" customHeight="1">
      <c r="A710" s="193" t="s">
        <v>877</v>
      </c>
      <c r="B710" s="193" t="s">
        <v>1644</v>
      </c>
      <c r="C710" s="250">
        <v>4</v>
      </c>
      <c r="D710" s="250"/>
      <c r="E710" s="250">
        <v>531</v>
      </c>
      <c r="F710" s="250">
        <v>321</v>
      </c>
      <c r="G710" s="250">
        <v>292</v>
      </c>
      <c r="H710" s="250">
        <v>265</v>
      </c>
      <c r="I710" s="250">
        <v>231</v>
      </c>
      <c r="J710" s="250">
        <v>0</v>
      </c>
      <c r="K710" s="250">
        <v>100</v>
      </c>
      <c r="L710" s="250" t="s">
        <v>43</v>
      </c>
      <c r="M710" s="250">
        <v>0.113</v>
      </c>
      <c r="N710" s="250" t="s">
        <v>4936</v>
      </c>
      <c r="O710" s="250">
        <v>25.08</v>
      </c>
      <c r="P710" s="250" t="s">
        <v>5106</v>
      </c>
      <c r="Q710" s="250">
        <f t="shared" ca="1" si="28"/>
        <v>0</v>
      </c>
      <c r="R710" s="250">
        <f t="shared" ca="1" si="29"/>
        <v>0</v>
      </c>
      <c r="S710" s="96"/>
    </row>
    <row r="711" spans="1:19" s="97" customFormat="1" ht="15" customHeight="1">
      <c r="A711" s="192" t="s">
        <v>842</v>
      </c>
      <c r="B711" s="192" t="s">
        <v>244</v>
      </c>
      <c r="C711" s="249">
        <v>4</v>
      </c>
      <c r="D711" s="249"/>
      <c r="E711" s="249">
        <v>606</v>
      </c>
      <c r="F711" s="249">
        <v>366</v>
      </c>
      <c r="G711" s="249">
        <v>332</v>
      </c>
      <c r="H711" s="249">
        <v>302</v>
      </c>
      <c r="I711" s="249">
        <v>262</v>
      </c>
      <c r="J711" s="249">
        <v>0</v>
      </c>
      <c r="K711" s="249">
        <v>100</v>
      </c>
      <c r="L711" s="249" t="s">
        <v>43</v>
      </c>
      <c r="M711" s="249">
        <v>0.113</v>
      </c>
      <c r="N711" s="249" t="s">
        <v>44</v>
      </c>
      <c r="O711" s="249">
        <v>25.08</v>
      </c>
      <c r="P711" s="249" t="s">
        <v>5106</v>
      </c>
      <c r="Q711" s="249">
        <f t="shared" ca="1" si="28"/>
        <v>0</v>
      </c>
      <c r="R711" s="249">
        <f t="shared" ca="1" si="29"/>
        <v>0</v>
      </c>
      <c r="S711" s="96"/>
    </row>
    <row r="712" spans="1:19" s="96" customFormat="1" ht="15" customHeight="1">
      <c r="A712" s="193" t="s">
        <v>843</v>
      </c>
      <c r="B712" s="193" t="s">
        <v>1506</v>
      </c>
      <c r="C712" s="250">
        <v>4</v>
      </c>
      <c r="D712" s="250"/>
      <c r="E712" s="250">
        <v>591</v>
      </c>
      <c r="F712" s="250">
        <v>357</v>
      </c>
      <c r="G712" s="250">
        <v>324</v>
      </c>
      <c r="H712" s="250">
        <v>295</v>
      </c>
      <c r="I712" s="250">
        <v>256</v>
      </c>
      <c r="J712" s="250">
        <v>0</v>
      </c>
      <c r="K712" s="250">
        <v>100</v>
      </c>
      <c r="L712" s="250" t="s">
        <v>43</v>
      </c>
      <c r="M712" s="250">
        <v>0.113</v>
      </c>
      <c r="N712" s="250" t="s">
        <v>44</v>
      </c>
      <c r="O712" s="250">
        <v>25.08</v>
      </c>
      <c r="P712" s="250" t="s">
        <v>5106</v>
      </c>
      <c r="Q712" s="250">
        <f t="shared" ca="1" si="28"/>
        <v>0</v>
      </c>
      <c r="R712" s="250">
        <f t="shared" ca="1" si="29"/>
        <v>0</v>
      </c>
    </row>
    <row r="713" spans="1:19" s="97" customFormat="1" ht="15" customHeight="1">
      <c r="A713" s="202" t="s">
        <v>4014</v>
      </c>
      <c r="B713" s="247"/>
      <c r="C713" s="248"/>
      <c r="D713" s="248"/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8"/>
      <c r="P713" s="248"/>
      <c r="Q713" s="248"/>
      <c r="R713" s="248"/>
      <c r="S713" s="96"/>
    </row>
    <row r="714" spans="1:19" s="97" customFormat="1" ht="15" customHeight="1">
      <c r="A714" s="205" t="s">
        <v>4016</v>
      </c>
      <c r="B714" s="205" t="s">
        <v>4025</v>
      </c>
      <c r="C714" s="251">
        <v>4</v>
      </c>
      <c r="D714" s="251"/>
      <c r="E714" s="251">
        <v>1820</v>
      </c>
      <c r="F714" s="251">
        <v>1099</v>
      </c>
      <c r="G714" s="251">
        <v>999</v>
      </c>
      <c r="H714" s="251">
        <v>909</v>
      </c>
      <c r="I714" s="251">
        <v>790</v>
      </c>
      <c r="J714" s="251">
        <v>665</v>
      </c>
      <c r="K714" s="251">
        <v>10</v>
      </c>
      <c r="L714" s="251" t="s">
        <v>4044</v>
      </c>
      <c r="M714" s="251">
        <v>0.8</v>
      </c>
      <c r="N714" s="251" t="s">
        <v>4043</v>
      </c>
      <c r="O714" s="251">
        <v>9</v>
      </c>
      <c r="P714" s="251" t="s">
        <v>82</v>
      </c>
      <c r="Q714" s="251">
        <f t="shared" ca="1" si="28"/>
        <v>0</v>
      </c>
      <c r="R714" s="251">
        <f t="shared" ca="1" si="29"/>
        <v>0</v>
      </c>
      <c r="S714" s="96"/>
    </row>
    <row r="715" spans="1:19" s="97" customFormat="1" ht="15" customHeight="1">
      <c r="A715" s="205" t="s">
        <v>4020</v>
      </c>
      <c r="B715" s="205" t="s">
        <v>4026</v>
      </c>
      <c r="C715" s="251">
        <v>4</v>
      </c>
      <c r="D715" s="251"/>
      <c r="E715" s="251">
        <v>1811</v>
      </c>
      <c r="F715" s="251">
        <v>1094</v>
      </c>
      <c r="G715" s="251">
        <v>994</v>
      </c>
      <c r="H715" s="251">
        <v>904</v>
      </c>
      <c r="I715" s="251">
        <v>786</v>
      </c>
      <c r="J715" s="251">
        <v>0</v>
      </c>
      <c r="K715" s="251">
        <v>10</v>
      </c>
      <c r="L715" s="251" t="s">
        <v>4044</v>
      </c>
      <c r="M715" s="251">
        <v>0.8</v>
      </c>
      <c r="N715" s="251" t="s">
        <v>4043</v>
      </c>
      <c r="O715" s="251">
        <v>9</v>
      </c>
      <c r="P715" s="251" t="s">
        <v>82</v>
      </c>
      <c r="Q715" s="251">
        <f t="shared" ca="1" si="28"/>
        <v>0</v>
      </c>
      <c r="R715" s="251">
        <f t="shared" ca="1" si="29"/>
        <v>0</v>
      </c>
      <c r="S715" s="96"/>
    </row>
    <row r="716" spans="1:19" s="97" customFormat="1" ht="15" customHeight="1">
      <c r="A716" s="205" t="s">
        <v>4018</v>
      </c>
      <c r="B716" s="205" t="s">
        <v>4025</v>
      </c>
      <c r="C716" s="251">
        <v>4</v>
      </c>
      <c r="D716" s="251"/>
      <c r="E716" s="251">
        <v>1919</v>
      </c>
      <c r="F716" s="251">
        <v>1159</v>
      </c>
      <c r="G716" s="251">
        <v>1053</v>
      </c>
      <c r="H716" s="251">
        <v>958</v>
      </c>
      <c r="I716" s="251">
        <v>833</v>
      </c>
      <c r="J716" s="251">
        <v>0</v>
      </c>
      <c r="K716" s="251">
        <v>10</v>
      </c>
      <c r="L716" s="251" t="s">
        <v>4044</v>
      </c>
      <c r="M716" s="251">
        <v>0.8</v>
      </c>
      <c r="N716" s="251" t="s">
        <v>4043</v>
      </c>
      <c r="O716" s="251">
        <v>9</v>
      </c>
      <c r="P716" s="251" t="s">
        <v>82</v>
      </c>
      <c r="Q716" s="251">
        <f t="shared" ca="1" si="28"/>
        <v>0</v>
      </c>
      <c r="R716" s="251">
        <f t="shared" ca="1" si="29"/>
        <v>0</v>
      </c>
      <c r="S716" s="96"/>
    </row>
    <row r="717" spans="1:19" s="97" customFormat="1" ht="15" customHeight="1">
      <c r="A717" s="205" t="s">
        <v>4024</v>
      </c>
      <c r="B717" s="205" t="s">
        <v>4026</v>
      </c>
      <c r="C717" s="251">
        <v>4</v>
      </c>
      <c r="D717" s="251"/>
      <c r="E717" s="251">
        <v>1754</v>
      </c>
      <c r="F717" s="251">
        <v>1059</v>
      </c>
      <c r="G717" s="251">
        <v>963</v>
      </c>
      <c r="H717" s="251">
        <v>875</v>
      </c>
      <c r="I717" s="251">
        <v>761</v>
      </c>
      <c r="J717" s="251">
        <v>665</v>
      </c>
      <c r="K717" s="251">
        <v>10</v>
      </c>
      <c r="L717" s="251" t="s">
        <v>4044</v>
      </c>
      <c r="M717" s="251">
        <v>0.8</v>
      </c>
      <c r="N717" s="251" t="s">
        <v>4043</v>
      </c>
      <c r="O717" s="251">
        <v>9</v>
      </c>
      <c r="P717" s="251" t="s">
        <v>82</v>
      </c>
      <c r="Q717" s="251">
        <f t="shared" ca="1" si="28"/>
        <v>0</v>
      </c>
      <c r="R717" s="251">
        <f t="shared" ca="1" si="29"/>
        <v>0</v>
      </c>
      <c r="S717" s="96"/>
    </row>
    <row r="718" spans="1:19" s="97" customFormat="1" ht="15" customHeight="1">
      <c r="A718" s="193" t="s">
        <v>4022</v>
      </c>
      <c r="B718" s="193" t="s">
        <v>4025</v>
      </c>
      <c r="C718" s="250">
        <v>1</v>
      </c>
      <c r="D718" s="250"/>
      <c r="E718" s="250">
        <v>1901</v>
      </c>
      <c r="F718" s="250">
        <v>1148</v>
      </c>
      <c r="G718" s="250">
        <v>1043</v>
      </c>
      <c r="H718" s="250">
        <v>949</v>
      </c>
      <c r="I718" s="250">
        <v>825</v>
      </c>
      <c r="J718" s="250">
        <v>0</v>
      </c>
      <c r="K718" s="250">
        <v>10</v>
      </c>
      <c r="L718" s="250" t="s">
        <v>4044</v>
      </c>
      <c r="M718" s="250">
        <v>0.8</v>
      </c>
      <c r="N718" s="250" t="s">
        <v>4043</v>
      </c>
      <c r="O718" s="250">
        <v>9</v>
      </c>
      <c r="P718" s="250" t="s">
        <v>82</v>
      </c>
      <c r="Q718" s="250">
        <f t="shared" ca="1" si="28"/>
        <v>0</v>
      </c>
      <c r="R718" s="250">
        <f t="shared" ca="1" si="29"/>
        <v>0</v>
      </c>
      <c r="S718" s="96"/>
    </row>
    <row r="719" spans="1:19" s="97" customFormat="1" ht="15" customHeight="1">
      <c r="A719" s="223" t="s">
        <v>4015</v>
      </c>
      <c r="B719" s="223" t="s">
        <v>4057</v>
      </c>
      <c r="C719" s="252">
        <v>4</v>
      </c>
      <c r="D719" s="252"/>
      <c r="E719" s="252">
        <v>2517</v>
      </c>
      <c r="F719" s="252">
        <v>1520</v>
      </c>
      <c r="G719" s="252">
        <v>1382</v>
      </c>
      <c r="H719" s="252">
        <v>1256</v>
      </c>
      <c r="I719" s="252">
        <v>1092</v>
      </c>
      <c r="J719" s="252">
        <v>776</v>
      </c>
      <c r="K719" s="252">
        <v>10</v>
      </c>
      <c r="L719" s="252" t="s">
        <v>4041</v>
      </c>
      <c r="M719" s="252">
        <v>1.1399999999999999</v>
      </c>
      <c r="N719" s="252" t="s">
        <v>4042</v>
      </c>
      <c r="O719" s="252">
        <v>12.4</v>
      </c>
      <c r="P719" s="252" t="s">
        <v>82</v>
      </c>
      <c r="Q719" s="252">
        <f t="shared" ca="1" si="28"/>
        <v>0</v>
      </c>
      <c r="R719" s="252">
        <f t="shared" ca="1" si="29"/>
        <v>0</v>
      </c>
      <c r="S719" s="96"/>
    </row>
    <row r="720" spans="1:19" s="97" customFormat="1" ht="15" customHeight="1">
      <c r="A720" s="205" t="s">
        <v>4019</v>
      </c>
      <c r="B720" s="205" t="s">
        <v>4058</v>
      </c>
      <c r="C720" s="251">
        <v>4</v>
      </c>
      <c r="D720" s="251"/>
      <c r="E720" s="251">
        <v>2518</v>
      </c>
      <c r="F720" s="251">
        <v>1521</v>
      </c>
      <c r="G720" s="251">
        <v>1383</v>
      </c>
      <c r="H720" s="251">
        <v>1257</v>
      </c>
      <c r="I720" s="251">
        <v>1093</v>
      </c>
      <c r="J720" s="251">
        <v>887</v>
      </c>
      <c r="K720" s="251">
        <v>10</v>
      </c>
      <c r="L720" s="251" t="s">
        <v>4041</v>
      </c>
      <c r="M720" s="251">
        <v>1.1399999999999999</v>
      </c>
      <c r="N720" s="251" t="s">
        <v>4042</v>
      </c>
      <c r="O720" s="251">
        <v>12.4</v>
      </c>
      <c r="P720" s="251" t="s">
        <v>82</v>
      </c>
      <c r="Q720" s="251">
        <f t="shared" ca="1" si="28"/>
        <v>0</v>
      </c>
      <c r="R720" s="251">
        <f t="shared" ca="1" si="29"/>
        <v>0</v>
      </c>
      <c r="S720" s="96"/>
    </row>
    <row r="721" spans="1:19" s="97" customFormat="1" ht="15" customHeight="1">
      <c r="A721" s="205" t="s">
        <v>4017</v>
      </c>
      <c r="B721" s="205" t="s">
        <v>4057</v>
      </c>
      <c r="C721" s="251">
        <v>4</v>
      </c>
      <c r="D721" s="251"/>
      <c r="E721" s="251">
        <v>2702</v>
      </c>
      <c r="F721" s="251">
        <v>1632</v>
      </c>
      <c r="G721" s="251">
        <v>1483</v>
      </c>
      <c r="H721" s="251">
        <v>1348</v>
      </c>
      <c r="I721" s="251">
        <v>1172</v>
      </c>
      <c r="J721" s="251">
        <v>887</v>
      </c>
      <c r="K721" s="251">
        <v>10</v>
      </c>
      <c r="L721" s="251" t="s">
        <v>4041</v>
      </c>
      <c r="M721" s="251">
        <v>1.1399999999999999</v>
      </c>
      <c r="N721" s="251" t="s">
        <v>4042</v>
      </c>
      <c r="O721" s="251">
        <v>12.4</v>
      </c>
      <c r="P721" s="251" t="s">
        <v>82</v>
      </c>
      <c r="Q721" s="251">
        <f t="shared" ca="1" si="28"/>
        <v>0</v>
      </c>
      <c r="R721" s="251">
        <f t="shared" ca="1" si="29"/>
        <v>0</v>
      </c>
      <c r="S721" s="96"/>
    </row>
    <row r="722" spans="1:19" s="97" customFormat="1" ht="15" customHeight="1">
      <c r="A722" s="205" t="s">
        <v>4021</v>
      </c>
      <c r="B722" s="205" t="s">
        <v>4057</v>
      </c>
      <c r="C722" s="251">
        <v>4</v>
      </c>
      <c r="D722" s="251"/>
      <c r="E722" s="251">
        <v>2676</v>
      </c>
      <c r="F722" s="251">
        <v>1617</v>
      </c>
      <c r="G722" s="251">
        <v>1469</v>
      </c>
      <c r="H722" s="251">
        <v>1336</v>
      </c>
      <c r="I722" s="251">
        <v>1162</v>
      </c>
      <c r="J722" s="251">
        <v>887</v>
      </c>
      <c r="K722" s="251">
        <v>10</v>
      </c>
      <c r="L722" s="251" t="s">
        <v>4041</v>
      </c>
      <c r="M722" s="251">
        <v>1.1399999999999999</v>
      </c>
      <c r="N722" s="251" t="s">
        <v>4042</v>
      </c>
      <c r="O722" s="251">
        <v>12.4</v>
      </c>
      <c r="P722" s="251" t="s">
        <v>82</v>
      </c>
      <c r="Q722" s="251">
        <f t="shared" ca="1" si="28"/>
        <v>0</v>
      </c>
      <c r="R722" s="251">
        <f t="shared" ca="1" si="29"/>
        <v>0</v>
      </c>
      <c r="S722" s="96"/>
    </row>
    <row r="723" spans="1:19" s="97" customFormat="1" ht="15" customHeight="1">
      <c r="A723" s="193" t="s">
        <v>4023</v>
      </c>
      <c r="B723" s="193" t="s">
        <v>4058</v>
      </c>
      <c r="C723" s="250">
        <v>4</v>
      </c>
      <c r="D723" s="250"/>
      <c r="E723" s="250">
        <v>2466</v>
      </c>
      <c r="F723" s="250">
        <v>1489</v>
      </c>
      <c r="G723" s="250">
        <v>1354</v>
      </c>
      <c r="H723" s="250">
        <v>1231</v>
      </c>
      <c r="I723" s="250">
        <v>1071</v>
      </c>
      <c r="J723" s="250">
        <v>0</v>
      </c>
      <c r="K723" s="250">
        <v>10</v>
      </c>
      <c r="L723" s="250" t="s">
        <v>4041</v>
      </c>
      <c r="M723" s="250">
        <v>1.1399999999999999</v>
      </c>
      <c r="N723" s="250" t="s">
        <v>4042</v>
      </c>
      <c r="O723" s="250">
        <v>12.4</v>
      </c>
      <c r="P723" s="250" t="s">
        <v>82</v>
      </c>
      <c r="Q723" s="250">
        <f t="shared" ca="1" si="28"/>
        <v>0</v>
      </c>
      <c r="R723" s="250">
        <f t="shared" ca="1" si="29"/>
        <v>0</v>
      </c>
      <c r="S723" s="96"/>
    </row>
    <row r="724" spans="1:19" s="97" customFormat="1" ht="15" customHeight="1">
      <c r="A724" s="202" t="s">
        <v>5028</v>
      </c>
      <c r="B724" s="247"/>
      <c r="C724" s="248"/>
      <c r="D724" s="248"/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8"/>
      <c r="P724" s="248"/>
      <c r="Q724" s="248"/>
      <c r="R724" s="248"/>
      <c r="S724" s="96"/>
    </row>
    <row r="725" spans="1:19" s="97" customFormat="1" ht="15" customHeight="1">
      <c r="A725" s="205" t="s">
        <v>5029</v>
      </c>
      <c r="B725" s="205" t="s">
        <v>5285</v>
      </c>
      <c r="C725" s="251">
        <v>4</v>
      </c>
      <c r="D725" s="251" t="s">
        <v>1464</v>
      </c>
      <c r="E725" s="251">
        <v>709</v>
      </c>
      <c r="F725" s="251">
        <v>447</v>
      </c>
      <c r="G725" s="251">
        <v>418</v>
      </c>
      <c r="H725" s="251">
        <v>390</v>
      </c>
      <c r="I725" s="251">
        <v>355</v>
      </c>
      <c r="J725" s="251">
        <v>0</v>
      </c>
      <c r="K725" s="251">
        <v>40</v>
      </c>
      <c r="L725" s="251" t="s">
        <v>4083</v>
      </c>
      <c r="M725" s="251">
        <v>0.35</v>
      </c>
      <c r="N725" s="251" t="s">
        <v>4108</v>
      </c>
      <c r="O725" s="251">
        <v>15</v>
      </c>
      <c r="P725" s="251" t="s">
        <v>85</v>
      </c>
      <c r="Q725" s="251">
        <f t="shared" ca="1" si="28"/>
        <v>0</v>
      </c>
      <c r="R725" s="251">
        <f t="shared" ca="1" si="29"/>
        <v>0</v>
      </c>
      <c r="S725" s="96"/>
    </row>
    <row r="726" spans="1:19" s="96" customFormat="1" ht="15" customHeight="1">
      <c r="A726" s="205" t="s">
        <v>5030</v>
      </c>
      <c r="B726" s="205" t="s">
        <v>5286</v>
      </c>
      <c r="C726" s="251">
        <v>4</v>
      </c>
      <c r="D726" s="251" t="s">
        <v>1464</v>
      </c>
      <c r="E726" s="251">
        <v>735</v>
      </c>
      <c r="F726" s="251">
        <v>463</v>
      </c>
      <c r="G726" s="251">
        <v>434</v>
      </c>
      <c r="H726" s="251">
        <v>404</v>
      </c>
      <c r="I726" s="251">
        <v>368</v>
      </c>
      <c r="J726" s="251">
        <v>0</v>
      </c>
      <c r="K726" s="251">
        <v>40</v>
      </c>
      <c r="L726" s="251" t="s">
        <v>4083</v>
      </c>
      <c r="M726" s="251">
        <v>0.35</v>
      </c>
      <c r="N726" s="251" t="s">
        <v>4108</v>
      </c>
      <c r="O726" s="251">
        <v>15</v>
      </c>
      <c r="P726" s="251" t="s">
        <v>85</v>
      </c>
      <c r="Q726" s="251">
        <f t="shared" ca="1" si="28"/>
        <v>0</v>
      </c>
      <c r="R726" s="251">
        <f t="shared" ca="1" si="29"/>
        <v>0</v>
      </c>
    </row>
    <row r="727" spans="1:19" s="96" customFormat="1" ht="15" customHeight="1">
      <c r="A727" s="193" t="s">
        <v>5031</v>
      </c>
      <c r="B727" s="193" t="s">
        <v>5287</v>
      </c>
      <c r="C727" s="250">
        <v>4</v>
      </c>
      <c r="D727" s="250" t="s">
        <v>1464</v>
      </c>
      <c r="E727" s="250">
        <v>760</v>
      </c>
      <c r="F727" s="250">
        <v>479</v>
      </c>
      <c r="G727" s="250">
        <v>448</v>
      </c>
      <c r="H727" s="250">
        <v>418</v>
      </c>
      <c r="I727" s="250">
        <v>380</v>
      </c>
      <c r="J727" s="250">
        <v>0</v>
      </c>
      <c r="K727" s="250">
        <v>40</v>
      </c>
      <c r="L727" s="250" t="s">
        <v>4083</v>
      </c>
      <c r="M727" s="250">
        <v>0.35</v>
      </c>
      <c r="N727" s="250" t="s">
        <v>4108</v>
      </c>
      <c r="O727" s="250">
        <v>15</v>
      </c>
      <c r="P727" s="250" t="s">
        <v>85</v>
      </c>
      <c r="Q727" s="250">
        <f t="shared" ca="1" si="28"/>
        <v>0</v>
      </c>
      <c r="R727" s="250">
        <f t="shared" ca="1" si="29"/>
        <v>0</v>
      </c>
    </row>
    <row r="728" spans="1:19" s="97" customFormat="1" ht="15" customHeight="1">
      <c r="A728" s="205" t="s">
        <v>5032</v>
      </c>
      <c r="B728" s="205" t="s">
        <v>5288</v>
      </c>
      <c r="C728" s="251">
        <v>4</v>
      </c>
      <c r="D728" s="251" t="s">
        <v>1464</v>
      </c>
      <c r="E728" s="251">
        <v>712</v>
      </c>
      <c r="F728" s="251">
        <v>449</v>
      </c>
      <c r="G728" s="251">
        <v>420</v>
      </c>
      <c r="H728" s="251">
        <v>392</v>
      </c>
      <c r="I728" s="251">
        <v>356</v>
      </c>
      <c r="J728" s="251">
        <v>0</v>
      </c>
      <c r="K728" s="251">
        <v>40</v>
      </c>
      <c r="L728" s="251" t="s">
        <v>4083</v>
      </c>
      <c r="M728" s="251">
        <v>0.38</v>
      </c>
      <c r="N728" s="251" t="s">
        <v>4108</v>
      </c>
      <c r="O728" s="251">
        <v>16</v>
      </c>
      <c r="P728" s="251" t="s">
        <v>85</v>
      </c>
      <c r="Q728" s="251">
        <f t="shared" ca="1" si="28"/>
        <v>0</v>
      </c>
      <c r="R728" s="251">
        <f t="shared" ca="1" si="29"/>
        <v>0</v>
      </c>
      <c r="S728" s="96"/>
    </row>
    <row r="729" spans="1:19" ht="15" customHeight="1">
      <c r="A729" s="205" t="s">
        <v>5033</v>
      </c>
      <c r="B729" s="205" t="s">
        <v>5289</v>
      </c>
      <c r="C729" s="251">
        <v>4</v>
      </c>
      <c r="D729" s="251" t="s">
        <v>1464</v>
      </c>
      <c r="E729" s="251">
        <v>739</v>
      </c>
      <c r="F729" s="251">
        <v>466</v>
      </c>
      <c r="G729" s="251">
        <v>436</v>
      </c>
      <c r="H729" s="251">
        <v>406</v>
      </c>
      <c r="I729" s="251">
        <v>370</v>
      </c>
      <c r="J729" s="251">
        <v>0</v>
      </c>
      <c r="K729" s="251">
        <v>40</v>
      </c>
      <c r="L729" s="251" t="s">
        <v>4083</v>
      </c>
      <c r="M729" s="251">
        <v>0.38</v>
      </c>
      <c r="N729" s="251" t="s">
        <v>4108</v>
      </c>
      <c r="O729" s="251">
        <v>16</v>
      </c>
      <c r="P729" s="251" t="s">
        <v>85</v>
      </c>
      <c r="Q729" s="251">
        <f t="shared" ca="1" si="28"/>
        <v>0</v>
      </c>
      <c r="R729" s="251">
        <f t="shared" ca="1" si="29"/>
        <v>0</v>
      </c>
      <c r="S729" s="96"/>
    </row>
    <row r="730" spans="1:19" ht="15" customHeight="1">
      <c r="A730" s="193" t="s">
        <v>5034</v>
      </c>
      <c r="B730" s="193" t="s">
        <v>5290</v>
      </c>
      <c r="C730" s="250">
        <v>4</v>
      </c>
      <c r="D730" s="250" t="s">
        <v>1464</v>
      </c>
      <c r="E730" s="250">
        <v>763</v>
      </c>
      <c r="F730" s="250">
        <v>481</v>
      </c>
      <c r="G730" s="250">
        <v>450</v>
      </c>
      <c r="H730" s="250">
        <v>420</v>
      </c>
      <c r="I730" s="250">
        <v>382</v>
      </c>
      <c r="J730" s="250">
        <v>0</v>
      </c>
      <c r="K730" s="250">
        <v>40</v>
      </c>
      <c r="L730" s="250" t="s">
        <v>4083</v>
      </c>
      <c r="M730" s="250">
        <v>0.38</v>
      </c>
      <c r="N730" s="250" t="s">
        <v>4108</v>
      </c>
      <c r="O730" s="250">
        <v>16</v>
      </c>
      <c r="P730" s="250" t="s">
        <v>85</v>
      </c>
      <c r="Q730" s="250">
        <f t="shared" ca="1" si="28"/>
        <v>0</v>
      </c>
      <c r="R730" s="250">
        <f t="shared" ca="1" si="29"/>
        <v>0</v>
      </c>
      <c r="S730" s="96"/>
    </row>
    <row r="731" spans="1:19" ht="15" customHeight="1">
      <c r="A731" s="205" t="s">
        <v>5035</v>
      </c>
      <c r="B731" s="205" t="s">
        <v>5291</v>
      </c>
      <c r="C731" s="251">
        <v>4</v>
      </c>
      <c r="D731" s="251" t="s">
        <v>1464</v>
      </c>
      <c r="E731" s="251">
        <v>740</v>
      </c>
      <c r="F731" s="251">
        <v>466</v>
      </c>
      <c r="G731" s="251">
        <v>437</v>
      </c>
      <c r="H731" s="251">
        <v>407</v>
      </c>
      <c r="I731" s="251">
        <v>370</v>
      </c>
      <c r="J731" s="251">
        <v>0</v>
      </c>
      <c r="K731" s="251">
        <v>40</v>
      </c>
      <c r="L731" s="251" t="s">
        <v>4083</v>
      </c>
      <c r="M731" s="251">
        <v>0.39</v>
      </c>
      <c r="N731" s="251" t="s">
        <v>4108</v>
      </c>
      <c r="O731" s="251">
        <v>16.5</v>
      </c>
      <c r="P731" s="251" t="s">
        <v>85</v>
      </c>
      <c r="Q731" s="251">
        <f t="shared" ca="1" si="28"/>
        <v>0</v>
      </c>
      <c r="R731" s="251">
        <f t="shared" ca="1" si="29"/>
        <v>0</v>
      </c>
      <c r="S731" s="96"/>
    </row>
    <row r="732" spans="1:19" ht="15" customHeight="1">
      <c r="A732" s="205" t="s">
        <v>5036</v>
      </c>
      <c r="B732" s="205" t="s">
        <v>5292</v>
      </c>
      <c r="C732" s="251">
        <v>4</v>
      </c>
      <c r="D732" s="251" t="s">
        <v>1464</v>
      </c>
      <c r="E732" s="251">
        <v>768</v>
      </c>
      <c r="F732" s="251">
        <v>484</v>
      </c>
      <c r="G732" s="251">
        <v>453</v>
      </c>
      <c r="H732" s="251">
        <v>422</v>
      </c>
      <c r="I732" s="251">
        <v>384</v>
      </c>
      <c r="J732" s="251">
        <v>0</v>
      </c>
      <c r="K732" s="251">
        <v>40</v>
      </c>
      <c r="L732" s="251" t="s">
        <v>4083</v>
      </c>
      <c r="M732" s="251">
        <v>0.39</v>
      </c>
      <c r="N732" s="251" t="s">
        <v>4108</v>
      </c>
      <c r="O732" s="251">
        <v>16.5</v>
      </c>
      <c r="P732" s="251" t="s">
        <v>85</v>
      </c>
      <c r="Q732" s="251">
        <f t="shared" ca="1" si="28"/>
        <v>0</v>
      </c>
      <c r="R732" s="251">
        <f t="shared" ca="1" si="29"/>
        <v>0</v>
      </c>
      <c r="S732" s="96"/>
    </row>
    <row r="733" spans="1:19" ht="15" customHeight="1">
      <c r="A733" s="193" t="s">
        <v>5037</v>
      </c>
      <c r="B733" s="193" t="s">
        <v>5293</v>
      </c>
      <c r="C733" s="250">
        <v>4</v>
      </c>
      <c r="D733" s="250" t="s">
        <v>1464</v>
      </c>
      <c r="E733" s="250">
        <v>791</v>
      </c>
      <c r="F733" s="250">
        <v>498</v>
      </c>
      <c r="G733" s="250">
        <v>467</v>
      </c>
      <c r="H733" s="250">
        <v>435</v>
      </c>
      <c r="I733" s="250">
        <v>396</v>
      </c>
      <c r="J733" s="250">
        <v>0</v>
      </c>
      <c r="K733" s="250">
        <v>40</v>
      </c>
      <c r="L733" s="250" t="s">
        <v>4083</v>
      </c>
      <c r="M733" s="250">
        <v>0.39</v>
      </c>
      <c r="N733" s="250" t="s">
        <v>4108</v>
      </c>
      <c r="O733" s="250">
        <v>16.5</v>
      </c>
      <c r="P733" s="250" t="s">
        <v>85</v>
      </c>
      <c r="Q733" s="250">
        <f t="shared" ca="1" si="28"/>
        <v>0</v>
      </c>
      <c r="R733" s="250">
        <f t="shared" ca="1" si="29"/>
        <v>0</v>
      </c>
      <c r="S733" s="96"/>
    </row>
    <row r="734" spans="1:19" ht="15" customHeight="1">
      <c r="A734" s="205" t="s">
        <v>5038</v>
      </c>
      <c r="B734" s="205" t="s">
        <v>5294</v>
      </c>
      <c r="C734" s="251">
        <v>4</v>
      </c>
      <c r="D734" s="251" t="s">
        <v>1464</v>
      </c>
      <c r="E734" s="251">
        <v>760</v>
      </c>
      <c r="F734" s="251">
        <v>479</v>
      </c>
      <c r="G734" s="251">
        <v>448</v>
      </c>
      <c r="H734" s="251">
        <v>418</v>
      </c>
      <c r="I734" s="251">
        <v>380</v>
      </c>
      <c r="J734" s="251">
        <v>0</v>
      </c>
      <c r="K734" s="251">
        <v>40</v>
      </c>
      <c r="L734" s="251" t="s">
        <v>4083</v>
      </c>
      <c r="M734" s="251">
        <v>0.41</v>
      </c>
      <c r="N734" s="251" t="s">
        <v>4108</v>
      </c>
      <c r="O734" s="251">
        <v>17.5</v>
      </c>
      <c r="P734" s="251" t="s">
        <v>85</v>
      </c>
      <c r="Q734" s="251">
        <f t="shared" ca="1" si="28"/>
        <v>0</v>
      </c>
      <c r="R734" s="251">
        <f t="shared" ca="1" si="29"/>
        <v>0</v>
      </c>
      <c r="S734" s="96"/>
    </row>
    <row r="735" spans="1:19" ht="15" customHeight="1">
      <c r="A735" s="205" t="s">
        <v>5039</v>
      </c>
      <c r="B735" s="205" t="s">
        <v>5295</v>
      </c>
      <c r="C735" s="251">
        <v>4</v>
      </c>
      <c r="D735" s="251" t="s">
        <v>1464</v>
      </c>
      <c r="E735" s="251">
        <v>788</v>
      </c>
      <c r="F735" s="251">
        <v>496</v>
      </c>
      <c r="G735" s="251">
        <v>465</v>
      </c>
      <c r="H735" s="251">
        <v>433</v>
      </c>
      <c r="I735" s="251">
        <v>394</v>
      </c>
      <c r="J735" s="251">
        <v>0</v>
      </c>
      <c r="K735" s="251">
        <v>40</v>
      </c>
      <c r="L735" s="251" t="s">
        <v>4083</v>
      </c>
      <c r="M735" s="251">
        <v>0.41</v>
      </c>
      <c r="N735" s="251" t="s">
        <v>4108</v>
      </c>
      <c r="O735" s="251">
        <v>17.5</v>
      </c>
      <c r="P735" s="251" t="s">
        <v>85</v>
      </c>
      <c r="Q735" s="251">
        <f t="shared" ca="1" si="28"/>
        <v>0</v>
      </c>
      <c r="R735" s="251">
        <f t="shared" ca="1" si="29"/>
        <v>0</v>
      </c>
      <c r="S735" s="96"/>
    </row>
    <row r="736" spans="1:19" ht="15" customHeight="1">
      <c r="A736" s="193" t="s">
        <v>5040</v>
      </c>
      <c r="B736" s="193" t="s">
        <v>5296</v>
      </c>
      <c r="C736" s="250">
        <v>4</v>
      </c>
      <c r="D736" s="250" t="s">
        <v>1464</v>
      </c>
      <c r="E736" s="250">
        <v>811</v>
      </c>
      <c r="F736" s="250">
        <v>511</v>
      </c>
      <c r="G736" s="250">
        <v>478</v>
      </c>
      <c r="H736" s="250">
        <v>446</v>
      </c>
      <c r="I736" s="250">
        <v>406</v>
      </c>
      <c r="J736" s="250">
        <v>0</v>
      </c>
      <c r="K736" s="250">
        <v>40</v>
      </c>
      <c r="L736" s="250" t="s">
        <v>4083</v>
      </c>
      <c r="M736" s="250">
        <v>0.41</v>
      </c>
      <c r="N736" s="250" t="s">
        <v>4108</v>
      </c>
      <c r="O736" s="250">
        <v>17.5</v>
      </c>
      <c r="P736" s="250" t="s">
        <v>85</v>
      </c>
      <c r="Q736" s="250">
        <f t="shared" ca="1" si="28"/>
        <v>0</v>
      </c>
      <c r="R736" s="250">
        <f t="shared" ca="1" si="29"/>
        <v>0</v>
      </c>
      <c r="S736" s="96"/>
    </row>
    <row r="737" spans="1:19" ht="15" customHeight="1">
      <c r="A737" s="205" t="s">
        <v>5041</v>
      </c>
      <c r="B737" s="205" t="s">
        <v>5297</v>
      </c>
      <c r="C737" s="251">
        <v>4</v>
      </c>
      <c r="D737" s="251" t="s">
        <v>1464</v>
      </c>
      <c r="E737" s="251">
        <v>654</v>
      </c>
      <c r="F737" s="251">
        <v>412</v>
      </c>
      <c r="G737" s="251">
        <v>386</v>
      </c>
      <c r="H737" s="251">
        <v>360</v>
      </c>
      <c r="I737" s="251">
        <v>327</v>
      </c>
      <c r="J737" s="251">
        <v>0</v>
      </c>
      <c r="K737" s="251">
        <v>40</v>
      </c>
      <c r="L737" s="251" t="s">
        <v>4083</v>
      </c>
      <c r="M737" s="251">
        <v>0.36</v>
      </c>
      <c r="N737" s="251" t="s">
        <v>4108</v>
      </c>
      <c r="O737" s="251">
        <v>15.5</v>
      </c>
      <c r="P737" s="251" t="s">
        <v>85</v>
      </c>
      <c r="Q737" s="251">
        <f t="shared" ca="1" si="28"/>
        <v>0</v>
      </c>
      <c r="R737" s="251">
        <f t="shared" ca="1" si="29"/>
        <v>0</v>
      </c>
      <c r="S737" s="96"/>
    </row>
    <row r="738" spans="1:19" ht="15" customHeight="1">
      <c r="A738" s="205" t="s">
        <v>5042</v>
      </c>
      <c r="B738" s="205" t="s">
        <v>5298</v>
      </c>
      <c r="C738" s="251">
        <v>4</v>
      </c>
      <c r="D738" s="251" t="s">
        <v>1464</v>
      </c>
      <c r="E738" s="251">
        <v>679</v>
      </c>
      <c r="F738" s="251">
        <v>428</v>
      </c>
      <c r="G738" s="251">
        <v>401</v>
      </c>
      <c r="H738" s="251">
        <v>373</v>
      </c>
      <c r="I738" s="251">
        <v>340</v>
      </c>
      <c r="J738" s="251">
        <v>0</v>
      </c>
      <c r="K738" s="251">
        <v>40</v>
      </c>
      <c r="L738" s="251" t="s">
        <v>4083</v>
      </c>
      <c r="M738" s="251">
        <v>0.36</v>
      </c>
      <c r="N738" s="251" t="s">
        <v>4108</v>
      </c>
      <c r="O738" s="251">
        <v>15.5</v>
      </c>
      <c r="P738" s="251" t="s">
        <v>85</v>
      </c>
      <c r="Q738" s="251">
        <f t="shared" ca="1" si="28"/>
        <v>0</v>
      </c>
      <c r="R738" s="251">
        <f t="shared" ca="1" si="29"/>
        <v>0</v>
      </c>
      <c r="S738" s="96"/>
    </row>
    <row r="739" spans="1:19" s="96" customFormat="1" ht="15" customHeight="1">
      <c r="A739" s="193" t="s">
        <v>5043</v>
      </c>
      <c r="B739" s="193" t="s">
        <v>5299</v>
      </c>
      <c r="C739" s="250">
        <v>4</v>
      </c>
      <c r="D739" s="250" t="s">
        <v>1464</v>
      </c>
      <c r="E739" s="250">
        <v>699</v>
      </c>
      <c r="F739" s="250">
        <v>440</v>
      </c>
      <c r="G739" s="250">
        <v>412</v>
      </c>
      <c r="H739" s="250">
        <v>384</v>
      </c>
      <c r="I739" s="250">
        <v>350</v>
      </c>
      <c r="J739" s="250">
        <v>0</v>
      </c>
      <c r="K739" s="250">
        <v>40</v>
      </c>
      <c r="L739" s="250" t="s">
        <v>4083</v>
      </c>
      <c r="M739" s="250">
        <v>0.36</v>
      </c>
      <c r="N739" s="250" t="s">
        <v>4108</v>
      </c>
      <c r="O739" s="250">
        <v>15.5</v>
      </c>
      <c r="P739" s="250" t="s">
        <v>85</v>
      </c>
      <c r="Q739" s="250">
        <f t="shared" ca="1" si="28"/>
        <v>0</v>
      </c>
      <c r="R739" s="250">
        <f t="shared" ca="1" si="29"/>
        <v>0</v>
      </c>
    </row>
    <row r="740" spans="1:19" s="97" customFormat="1" ht="15" customHeight="1">
      <c r="A740" s="205" t="s">
        <v>5044</v>
      </c>
      <c r="B740" s="205" t="s">
        <v>5300</v>
      </c>
      <c r="C740" s="251">
        <v>4</v>
      </c>
      <c r="D740" s="251" t="s">
        <v>1464</v>
      </c>
      <c r="E740" s="251">
        <v>692</v>
      </c>
      <c r="F740" s="251">
        <v>436</v>
      </c>
      <c r="G740" s="251">
        <v>408</v>
      </c>
      <c r="H740" s="251">
        <v>381</v>
      </c>
      <c r="I740" s="251">
        <v>346</v>
      </c>
      <c r="J740" s="251">
        <v>0</v>
      </c>
      <c r="K740" s="251">
        <v>40</v>
      </c>
      <c r="L740" s="251" t="s">
        <v>4083</v>
      </c>
      <c r="M740" s="251">
        <v>0.38</v>
      </c>
      <c r="N740" s="251" t="s">
        <v>4108</v>
      </c>
      <c r="O740" s="251">
        <v>16</v>
      </c>
      <c r="P740" s="251" t="s">
        <v>85</v>
      </c>
      <c r="Q740" s="251">
        <f t="shared" ca="1" si="28"/>
        <v>0</v>
      </c>
      <c r="R740" s="251">
        <f t="shared" ca="1" si="29"/>
        <v>0</v>
      </c>
      <c r="S740" s="96"/>
    </row>
    <row r="741" spans="1:19" s="97" customFormat="1" ht="15" customHeight="1">
      <c r="A741" s="205" t="s">
        <v>5045</v>
      </c>
      <c r="B741" s="205" t="s">
        <v>5301</v>
      </c>
      <c r="C741" s="251">
        <v>4</v>
      </c>
      <c r="D741" s="251" t="s">
        <v>1464</v>
      </c>
      <c r="E741" s="251">
        <v>720</v>
      </c>
      <c r="F741" s="251">
        <v>454</v>
      </c>
      <c r="G741" s="251">
        <v>425</v>
      </c>
      <c r="H741" s="251">
        <v>396</v>
      </c>
      <c r="I741" s="251">
        <v>360</v>
      </c>
      <c r="J741" s="251">
        <v>0</v>
      </c>
      <c r="K741" s="251">
        <v>40</v>
      </c>
      <c r="L741" s="251" t="s">
        <v>4083</v>
      </c>
      <c r="M741" s="251">
        <v>0.38</v>
      </c>
      <c r="N741" s="251" t="s">
        <v>4108</v>
      </c>
      <c r="O741" s="251">
        <v>16</v>
      </c>
      <c r="P741" s="251" t="s">
        <v>85</v>
      </c>
      <c r="Q741" s="251">
        <f t="shared" ca="1" si="28"/>
        <v>0</v>
      </c>
      <c r="R741" s="251">
        <f t="shared" ca="1" si="29"/>
        <v>0</v>
      </c>
      <c r="S741" s="96"/>
    </row>
    <row r="742" spans="1:19" s="97" customFormat="1" ht="15" customHeight="1">
      <c r="A742" s="193" t="s">
        <v>5046</v>
      </c>
      <c r="B742" s="193" t="s">
        <v>5302</v>
      </c>
      <c r="C742" s="250">
        <v>4</v>
      </c>
      <c r="D742" s="250" t="s">
        <v>1464</v>
      </c>
      <c r="E742" s="250">
        <v>743</v>
      </c>
      <c r="F742" s="250">
        <v>468</v>
      </c>
      <c r="G742" s="250">
        <v>438</v>
      </c>
      <c r="H742" s="250">
        <v>409</v>
      </c>
      <c r="I742" s="250">
        <v>372</v>
      </c>
      <c r="J742" s="250">
        <v>0</v>
      </c>
      <c r="K742" s="250">
        <v>40</v>
      </c>
      <c r="L742" s="250" t="s">
        <v>4083</v>
      </c>
      <c r="M742" s="250">
        <v>0.38</v>
      </c>
      <c r="N742" s="250" t="s">
        <v>4108</v>
      </c>
      <c r="O742" s="250">
        <v>16</v>
      </c>
      <c r="P742" s="250" t="s">
        <v>85</v>
      </c>
      <c r="Q742" s="250">
        <f t="shared" ca="1" si="28"/>
        <v>0</v>
      </c>
      <c r="R742" s="250">
        <f t="shared" ca="1" si="29"/>
        <v>0</v>
      </c>
      <c r="S742" s="96"/>
    </row>
    <row r="743" spans="1:19" s="97" customFormat="1" ht="15" customHeight="1">
      <c r="A743" s="205" t="s">
        <v>5047</v>
      </c>
      <c r="B743" s="205" t="s">
        <v>5303</v>
      </c>
      <c r="C743" s="251">
        <v>4</v>
      </c>
      <c r="D743" s="251" t="s">
        <v>1464</v>
      </c>
      <c r="E743" s="251">
        <v>628</v>
      </c>
      <c r="F743" s="251">
        <v>396</v>
      </c>
      <c r="G743" s="251">
        <v>371</v>
      </c>
      <c r="H743" s="251">
        <v>345</v>
      </c>
      <c r="I743" s="251">
        <v>314</v>
      </c>
      <c r="J743" s="251">
        <v>0</v>
      </c>
      <c r="K743" s="251">
        <v>40</v>
      </c>
      <c r="L743" s="251" t="s">
        <v>4083</v>
      </c>
      <c r="M743" s="251">
        <v>0.35</v>
      </c>
      <c r="N743" s="251" t="s">
        <v>4108</v>
      </c>
      <c r="O743" s="251">
        <v>16</v>
      </c>
      <c r="P743" s="251" t="s">
        <v>85</v>
      </c>
      <c r="Q743" s="251">
        <f t="shared" ca="1" si="28"/>
        <v>0</v>
      </c>
      <c r="R743" s="251">
        <f t="shared" ca="1" si="29"/>
        <v>0</v>
      </c>
      <c r="S743" s="96"/>
    </row>
    <row r="744" spans="1:19" s="97" customFormat="1" ht="15" customHeight="1">
      <c r="A744" s="205" t="s">
        <v>5048</v>
      </c>
      <c r="B744" s="205" t="s">
        <v>5304</v>
      </c>
      <c r="C744" s="251">
        <v>4</v>
      </c>
      <c r="D744" s="251" t="s">
        <v>1464</v>
      </c>
      <c r="E744" s="251">
        <v>654</v>
      </c>
      <c r="F744" s="251">
        <v>412</v>
      </c>
      <c r="G744" s="251">
        <v>386</v>
      </c>
      <c r="H744" s="251">
        <v>360</v>
      </c>
      <c r="I744" s="251">
        <v>327</v>
      </c>
      <c r="J744" s="251">
        <v>0</v>
      </c>
      <c r="K744" s="251">
        <v>40</v>
      </c>
      <c r="L744" s="251" t="s">
        <v>4083</v>
      </c>
      <c r="M744" s="251">
        <v>0.35</v>
      </c>
      <c r="N744" s="251" t="s">
        <v>4108</v>
      </c>
      <c r="O744" s="251">
        <v>16</v>
      </c>
      <c r="P744" s="251" t="s">
        <v>85</v>
      </c>
      <c r="Q744" s="251">
        <f t="shared" ca="1" si="28"/>
        <v>0</v>
      </c>
      <c r="R744" s="251">
        <f t="shared" ca="1" si="29"/>
        <v>0</v>
      </c>
      <c r="S744" s="96"/>
    </row>
    <row r="745" spans="1:19" s="97" customFormat="1" ht="15" customHeight="1">
      <c r="A745" s="193" t="s">
        <v>5049</v>
      </c>
      <c r="B745" s="193" t="s">
        <v>5305</v>
      </c>
      <c r="C745" s="250">
        <v>0</v>
      </c>
      <c r="D745" s="250" t="s">
        <v>1464</v>
      </c>
      <c r="E745" s="250">
        <v>674</v>
      </c>
      <c r="F745" s="250">
        <v>425</v>
      </c>
      <c r="G745" s="250">
        <v>398</v>
      </c>
      <c r="H745" s="250">
        <v>371</v>
      </c>
      <c r="I745" s="250">
        <v>337</v>
      </c>
      <c r="J745" s="250">
        <v>0</v>
      </c>
      <c r="K745" s="250">
        <v>40</v>
      </c>
      <c r="L745" s="250" t="s">
        <v>4083</v>
      </c>
      <c r="M745" s="250">
        <v>0.35</v>
      </c>
      <c r="N745" s="250" t="s">
        <v>4108</v>
      </c>
      <c r="O745" s="250">
        <v>16</v>
      </c>
      <c r="P745" s="250" t="s">
        <v>85</v>
      </c>
      <c r="Q745" s="250">
        <f t="shared" ca="1" si="28"/>
        <v>0</v>
      </c>
      <c r="R745" s="250">
        <f t="shared" ca="1" si="29"/>
        <v>0</v>
      </c>
      <c r="S745" s="96"/>
    </row>
    <row r="746" spans="1:19" s="97" customFormat="1" ht="15" customHeight="1">
      <c r="A746" s="205" t="s">
        <v>5050</v>
      </c>
      <c r="B746" s="205" t="s">
        <v>5306</v>
      </c>
      <c r="C746" s="251">
        <v>0</v>
      </c>
      <c r="D746" s="251" t="s">
        <v>1464</v>
      </c>
      <c r="E746" s="251">
        <v>765</v>
      </c>
      <c r="F746" s="251">
        <v>482</v>
      </c>
      <c r="G746" s="251">
        <v>451</v>
      </c>
      <c r="H746" s="251">
        <v>421</v>
      </c>
      <c r="I746" s="251">
        <v>383</v>
      </c>
      <c r="J746" s="251">
        <v>0</v>
      </c>
      <c r="K746" s="251">
        <v>40</v>
      </c>
      <c r="L746" s="251" t="s">
        <v>4083</v>
      </c>
      <c r="M746" s="251">
        <v>0.38</v>
      </c>
      <c r="N746" s="251" t="s">
        <v>4108</v>
      </c>
      <c r="O746" s="251">
        <v>16</v>
      </c>
      <c r="P746" s="251" t="s">
        <v>85</v>
      </c>
      <c r="Q746" s="251">
        <f t="shared" ca="1" si="28"/>
        <v>0</v>
      </c>
      <c r="R746" s="251">
        <f t="shared" ca="1" si="29"/>
        <v>0</v>
      </c>
      <c r="S746" s="96"/>
    </row>
    <row r="747" spans="1:19" s="97" customFormat="1" ht="15" customHeight="1">
      <c r="A747" s="205" t="s">
        <v>5051</v>
      </c>
      <c r="B747" s="205" t="s">
        <v>5307</v>
      </c>
      <c r="C747" s="251">
        <v>0</v>
      </c>
      <c r="D747" s="251" t="s">
        <v>1464</v>
      </c>
      <c r="E747" s="251">
        <v>765</v>
      </c>
      <c r="F747" s="251">
        <v>482</v>
      </c>
      <c r="G747" s="251">
        <v>451</v>
      </c>
      <c r="H747" s="251">
        <v>421</v>
      </c>
      <c r="I747" s="251">
        <v>383</v>
      </c>
      <c r="J747" s="251">
        <v>0</v>
      </c>
      <c r="K747" s="251">
        <v>40</v>
      </c>
      <c r="L747" s="251" t="s">
        <v>4083</v>
      </c>
      <c r="M747" s="251">
        <v>0.38</v>
      </c>
      <c r="N747" s="251" t="s">
        <v>4108</v>
      </c>
      <c r="O747" s="251">
        <v>16</v>
      </c>
      <c r="P747" s="251" t="s">
        <v>85</v>
      </c>
      <c r="Q747" s="251">
        <f t="shared" ca="1" si="28"/>
        <v>0</v>
      </c>
      <c r="R747" s="251">
        <f t="shared" ca="1" si="29"/>
        <v>0</v>
      </c>
      <c r="S747" s="96"/>
    </row>
    <row r="748" spans="1:19" s="97" customFormat="1" ht="15" customHeight="1">
      <c r="A748" s="205" t="s">
        <v>5052</v>
      </c>
      <c r="B748" s="205" t="s">
        <v>5308</v>
      </c>
      <c r="C748" s="251">
        <v>0</v>
      </c>
      <c r="D748" s="251" t="s">
        <v>1464</v>
      </c>
      <c r="E748" s="251">
        <v>791</v>
      </c>
      <c r="F748" s="251">
        <v>498</v>
      </c>
      <c r="G748" s="251">
        <v>467</v>
      </c>
      <c r="H748" s="251">
        <v>435</v>
      </c>
      <c r="I748" s="251">
        <v>396</v>
      </c>
      <c r="J748" s="251">
        <v>0</v>
      </c>
      <c r="K748" s="251">
        <v>40</v>
      </c>
      <c r="L748" s="251" t="s">
        <v>4083</v>
      </c>
      <c r="M748" s="251">
        <v>0.38</v>
      </c>
      <c r="N748" s="251" t="s">
        <v>4108</v>
      </c>
      <c r="O748" s="251">
        <v>16</v>
      </c>
      <c r="P748" s="251" t="s">
        <v>85</v>
      </c>
      <c r="Q748" s="251">
        <f t="shared" ca="1" si="28"/>
        <v>0</v>
      </c>
      <c r="R748" s="251">
        <f t="shared" ca="1" si="29"/>
        <v>0</v>
      </c>
      <c r="S748" s="96"/>
    </row>
    <row r="749" spans="1:19" s="97" customFormat="1" ht="15" customHeight="1">
      <c r="A749" s="193" t="s">
        <v>5053</v>
      </c>
      <c r="B749" s="193" t="s">
        <v>5309</v>
      </c>
      <c r="C749" s="250">
        <v>0</v>
      </c>
      <c r="D749" s="250" t="s">
        <v>1464</v>
      </c>
      <c r="E749" s="250">
        <v>816</v>
      </c>
      <c r="F749" s="250">
        <v>514</v>
      </c>
      <c r="G749" s="250">
        <v>481</v>
      </c>
      <c r="H749" s="250">
        <v>449</v>
      </c>
      <c r="I749" s="250">
        <v>408</v>
      </c>
      <c r="J749" s="250">
        <v>0</v>
      </c>
      <c r="K749" s="250">
        <v>40</v>
      </c>
      <c r="L749" s="250" t="s">
        <v>4083</v>
      </c>
      <c r="M749" s="250">
        <v>0.38</v>
      </c>
      <c r="N749" s="250" t="s">
        <v>4108</v>
      </c>
      <c r="O749" s="250">
        <v>16</v>
      </c>
      <c r="P749" s="250" t="s">
        <v>85</v>
      </c>
      <c r="Q749" s="250">
        <f t="shared" ca="1" si="28"/>
        <v>0</v>
      </c>
      <c r="R749" s="250">
        <f t="shared" ca="1" si="29"/>
        <v>0</v>
      </c>
      <c r="S749" s="96"/>
    </row>
    <row r="750" spans="1:19" s="97" customFormat="1" ht="15" customHeight="1">
      <c r="A750" s="205" t="s">
        <v>5054</v>
      </c>
      <c r="B750" s="205" t="s">
        <v>5124</v>
      </c>
      <c r="C750" s="251">
        <v>4</v>
      </c>
      <c r="D750" s="251" t="s">
        <v>1464</v>
      </c>
      <c r="E750" s="251">
        <v>402</v>
      </c>
      <c r="F750" s="251">
        <v>253</v>
      </c>
      <c r="G750" s="251">
        <v>237</v>
      </c>
      <c r="H750" s="251">
        <v>221</v>
      </c>
      <c r="I750" s="251">
        <v>201</v>
      </c>
      <c r="J750" s="251">
        <v>0</v>
      </c>
      <c r="K750" s="251">
        <v>99</v>
      </c>
      <c r="L750" s="251" t="s">
        <v>5107</v>
      </c>
      <c r="M750" s="251">
        <v>-0.87</v>
      </c>
      <c r="N750" s="251" t="s">
        <v>5108</v>
      </c>
      <c r="O750" s="251">
        <v>13.8</v>
      </c>
      <c r="P750" s="251" t="s">
        <v>85</v>
      </c>
      <c r="Q750" s="251">
        <f t="shared" ca="1" si="28"/>
        <v>0</v>
      </c>
      <c r="R750" s="251">
        <f t="shared" ca="1" si="29"/>
        <v>0</v>
      </c>
      <c r="S750" s="96"/>
    </row>
    <row r="751" spans="1:19" s="97" customFormat="1" ht="15" customHeight="1">
      <c r="A751" s="205" t="s">
        <v>5055</v>
      </c>
      <c r="B751" s="205" t="s">
        <v>5125</v>
      </c>
      <c r="C751" s="251">
        <v>4</v>
      </c>
      <c r="D751" s="251" t="s">
        <v>1464</v>
      </c>
      <c r="E751" s="251">
        <v>417</v>
      </c>
      <c r="F751" s="251">
        <v>263</v>
      </c>
      <c r="G751" s="251">
        <v>246</v>
      </c>
      <c r="H751" s="251">
        <v>229</v>
      </c>
      <c r="I751" s="251">
        <v>209</v>
      </c>
      <c r="J751" s="251">
        <v>0</v>
      </c>
      <c r="K751" s="251">
        <v>100</v>
      </c>
      <c r="L751" s="251" t="s">
        <v>4084</v>
      </c>
      <c r="M751" s="251">
        <v>0.13</v>
      </c>
      <c r="N751" s="251" t="s">
        <v>4109</v>
      </c>
      <c r="O751" s="251">
        <v>14.8</v>
      </c>
      <c r="P751" s="251" t="s">
        <v>85</v>
      </c>
      <c r="Q751" s="251">
        <f t="shared" ca="1" si="28"/>
        <v>0</v>
      </c>
      <c r="R751" s="251">
        <f t="shared" ca="1" si="29"/>
        <v>0</v>
      </c>
      <c r="S751" s="96"/>
    </row>
    <row r="752" spans="1:19" s="97" customFormat="1" ht="15" customHeight="1">
      <c r="A752" s="193" t="s">
        <v>5056</v>
      </c>
      <c r="B752" s="193" t="s">
        <v>5126</v>
      </c>
      <c r="C752" s="250">
        <v>4</v>
      </c>
      <c r="D752" s="250" t="s">
        <v>1464</v>
      </c>
      <c r="E752" s="250">
        <v>429</v>
      </c>
      <c r="F752" s="250">
        <v>270</v>
      </c>
      <c r="G752" s="250">
        <v>253</v>
      </c>
      <c r="H752" s="250">
        <v>236</v>
      </c>
      <c r="I752" s="250">
        <v>215</v>
      </c>
      <c r="J752" s="250">
        <v>0</v>
      </c>
      <c r="K752" s="250">
        <v>100</v>
      </c>
      <c r="L752" s="250" t="s">
        <v>4084</v>
      </c>
      <c r="M752" s="250">
        <v>0.13</v>
      </c>
      <c r="N752" s="250" t="s">
        <v>4109</v>
      </c>
      <c r="O752" s="250">
        <v>14.8</v>
      </c>
      <c r="P752" s="250" t="s">
        <v>85</v>
      </c>
      <c r="Q752" s="250">
        <f t="shared" ca="1" si="28"/>
        <v>0</v>
      </c>
      <c r="R752" s="250">
        <f t="shared" ca="1" si="29"/>
        <v>0</v>
      </c>
      <c r="S752" s="96"/>
    </row>
    <row r="753" spans="1:19" s="97" customFormat="1" ht="15" customHeight="1">
      <c r="A753" s="223" t="s">
        <v>5057</v>
      </c>
      <c r="B753" s="223" t="s">
        <v>5127</v>
      </c>
      <c r="C753" s="252">
        <v>4</v>
      </c>
      <c r="D753" s="252" t="s">
        <v>1464</v>
      </c>
      <c r="E753" s="252">
        <v>283</v>
      </c>
      <c r="F753" s="252">
        <v>178</v>
      </c>
      <c r="G753" s="252">
        <v>167</v>
      </c>
      <c r="H753" s="252">
        <v>156</v>
      </c>
      <c r="I753" s="252">
        <v>142</v>
      </c>
      <c r="J753" s="252">
        <v>0</v>
      </c>
      <c r="K753" s="252">
        <v>100</v>
      </c>
      <c r="L753" s="252" t="s">
        <v>3126</v>
      </c>
      <c r="M753" s="252">
        <v>7.0000000000000007E-2</v>
      </c>
      <c r="N753" s="252" t="s">
        <v>4110</v>
      </c>
      <c r="O753" s="252">
        <v>9</v>
      </c>
      <c r="P753" s="252" t="s">
        <v>85</v>
      </c>
      <c r="Q753" s="252">
        <f t="shared" ca="1" si="28"/>
        <v>0</v>
      </c>
      <c r="R753" s="252">
        <f t="shared" ca="1" si="29"/>
        <v>0</v>
      </c>
      <c r="S753" s="96"/>
    </row>
    <row r="754" spans="1:19" s="97" customFormat="1" ht="15" customHeight="1">
      <c r="A754" s="205" t="s">
        <v>5058</v>
      </c>
      <c r="B754" s="205" t="s">
        <v>5128</v>
      </c>
      <c r="C754" s="251">
        <v>4</v>
      </c>
      <c r="D754" s="251" t="s">
        <v>1464</v>
      </c>
      <c r="E754" s="251">
        <v>295</v>
      </c>
      <c r="F754" s="251">
        <v>186</v>
      </c>
      <c r="G754" s="251">
        <v>174</v>
      </c>
      <c r="H754" s="251">
        <v>162</v>
      </c>
      <c r="I754" s="251">
        <v>148</v>
      </c>
      <c r="J754" s="251">
        <v>0</v>
      </c>
      <c r="K754" s="251">
        <v>100</v>
      </c>
      <c r="L754" s="251" t="s">
        <v>3126</v>
      </c>
      <c r="M754" s="251">
        <v>7.0000000000000007E-2</v>
      </c>
      <c r="N754" s="251" t="s">
        <v>4110</v>
      </c>
      <c r="O754" s="251">
        <v>9</v>
      </c>
      <c r="P754" s="251" t="s">
        <v>85</v>
      </c>
      <c r="Q754" s="251">
        <f t="shared" ca="1" si="28"/>
        <v>0</v>
      </c>
      <c r="R754" s="251">
        <f t="shared" ca="1" si="29"/>
        <v>0</v>
      </c>
      <c r="S754" s="96"/>
    </row>
    <row r="755" spans="1:19" s="97" customFormat="1" ht="15" customHeight="1">
      <c r="A755" s="193" t="s">
        <v>5059</v>
      </c>
      <c r="B755" s="193" t="s">
        <v>5129</v>
      </c>
      <c r="C755" s="250">
        <v>4</v>
      </c>
      <c r="D755" s="250" t="s">
        <v>1464</v>
      </c>
      <c r="E755" s="250">
        <v>310</v>
      </c>
      <c r="F755" s="250">
        <v>195</v>
      </c>
      <c r="G755" s="250">
        <v>183</v>
      </c>
      <c r="H755" s="250">
        <v>171</v>
      </c>
      <c r="I755" s="250">
        <v>155</v>
      </c>
      <c r="J755" s="250">
        <v>0</v>
      </c>
      <c r="K755" s="250">
        <v>101</v>
      </c>
      <c r="L755" s="250" t="s">
        <v>5109</v>
      </c>
      <c r="M755" s="250">
        <v>1.07</v>
      </c>
      <c r="N755" s="250" t="s">
        <v>5110</v>
      </c>
      <c r="O755" s="250">
        <v>10</v>
      </c>
      <c r="P755" s="250" t="s">
        <v>85</v>
      </c>
      <c r="Q755" s="250">
        <f t="shared" ca="1" si="28"/>
        <v>0</v>
      </c>
      <c r="R755" s="250">
        <f t="shared" ca="1" si="29"/>
        <v>0</v>
      </c>
      <c r="S755" s="96"/>
    </row>
    <row r="756" spans="1:19" s="97" customFormat="1" ht="15" customHeight="1">
      <c r="A756" s="202" t="s">
        <v>5060</v>
      </c>
      <c r="B756" s="247"/>
      <c r="C756" s="248"/>
      <c r="D756" s="248"/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8"/>
      <c r="P756" s="248"/>
      <c r="Q756" s="248"/>
      <c r="R756" s="248"/>
      <c r="S756" s="96"/>
    </row>
    <row r="757" spans="1:19" s="97" customFormat="1" ht="15" customHeight="1">
      <c r="A757" s="193" t="s">
        <v>729</v>
      </c>
      <c r="B757" s="193" t="s">
        <v>1793</v>
      </c>
      <c r="C757" s="250">
        <v>4</v>
      </c>
      <c r="D757" s="250"/>
      <c r="E757" s="250">
        <v>1552</v>
      </c>
      <c r="F757" s="250">
        <v>937</v>
      </c>
      <c r="G757" s="250">
        <v>852</v>
      </c>
      <c r="H757" s="250">
        <v>775</v>
      </c>
      <c r="I757" s="250">
        <v>674</v>
      </c>
      <c r="J757" s="250">
        <v>451</v>
      </c>
      <c r="K757" s="250">
        <v>20</v>
      </c>
      <c r="L757" s="250" t="s">
        <v>37</v>
      </c>
      <c r="M757" s="250">
        <v>1.3380000000000001</v>
      </c>
      <c r="N757" s="250" t="s">
        <v>38</v>
      </c>
      <c r="O757" s="250">
        <v>16.399999999999999</v>
      </c>
      <c r="P757" s="250" t="s">
        <v>85</v>
      </c>
      <c r="Q757" s="250">
        <f t="shared" ca="1" si="28"/>
        <v>0</v>
      </c>
      <c r="R757" s="250">
        <f t="shared" ca="1" si="29"/>
        <v>0</v>
      </c>
      <c r="S757" s="96"/>
    </row>
    <row r="758" spans="1:19" s="97" customFormat="1" ht="15" customHeight="1">
      <c r="A758" s="238" t="s">
        <v>738</v>
      </c>
      <c r="B758" s="238" t="s">
        <v>1514</v>
      </c>
      <c r="C758" s="253">
        <v>4</v>
      </c>
      <c r="D758" s="253"/>
      <c r="E758" s="253">
        <v>574</v>
      </c>
      <c r="F758" s="253">
        <v>347</v>
      </c>
      <c r="G758" s="253">
        <v>315</v>
      </c>
      <c r="H758" s="253">
        <v>287</v>
      </c>
      <c r="I758" s="253">
        <v>249</v>
      </c>
      <c r="J758" s="253">
        <v>112</v>
      </c>
      <c r="K758" s="253">
        <v>108</v>
      </c>
      <c r="L758" s="253" t="s">
        <v>39</v>
      </c>
      <c r="M758" s="253">
        <v>0.16500000000000001</v>
      </c>
      <c r="N758" s="253" t="s">
        <v>40</v>
      </c>
      <c r="O758" s="253">
        <v>19.899999999999999</v>
      </c>
      <c r="P758" s="253" t="s">
        <v>85</v>
      </c>
      <c r="Q758" s="253">
        <f t="shared" ca="1" si="28"/>
        <v>0</v>
      </c>
      <c r="R758" s="253">
        <f t="shared" ca="1" si="29"/>
        <v>0</v>
      </c>
      <c r="S758" s="96"/>
    </row>
    <row r="759" spans="1:19" s="97" customFormat="1" ht="15" customHeight="1">
      <c r="A759" s="202" t="s">
        <v>104</v>
      </c>
      <c r="B759" s="247"/>
      <c r="C759" s="248"/>
      <c r="D759" s="248"/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8"/>
      <c r="P759" s="248"/>
      <c r="Q759" s="248"/>
      <c r="R759" s="248"/>
      <c r="S759" s="96"/>
    </row>
    <row r="760" spans="1:19" s="97" customFormat="1" ht="15" customHeight="1">
      <c r="A760" s="192" t="s">
        <v>883</v>
      </c>
      <c r="B760" s="192" t="s">
        <v>101</v>
      </c>
      <c r="C760" s="249">
        <v>4</v>
      </c>
      <c r="D760" s="249"/>
      <c r="E760" s="249">
        <v>237</v>
      </c>
      <c r="F760" s="249">
        <v>143</v>
      </c>
      <c r="G760" s="249">
        <v>130</v>
      </c>
      <c r="H760" s="249">
        <v>118</v>
      </c>
      <c r="I760" s="249">
        <v>103</v>
      </c>
      <c r="J760" s="249">
        <v>32</v>
      </c>
      <c r="K760" s="249">
        <v>100</v>
      </c>
      <c r="L760" s="249"/>
      <c r="M760" s="249">
        <v>8.6999999999999994E-2</v>
      </c>
      <c r="N760" s="249"/>
      <c r="O760" s="249"/>
      <c r="P760" s="249" t="s">
        <v>85</v>
      </c>
      <c r="Q760" s="249">
        <f t="shared" ca="1" si="28"/>
        <v>0</v>
      </c>
      <c r="R760" s="249">
        <f t="shared" ca="1" si="29"/>
        <v>0</v>
      </c>
      <c r="S760" s="96"/>
    </row>
    <row r="761" spans="1:19" s="97" customFormat="1" ht="15" customHeight="1">
      <c r="A761" s="193" t="s">
        <v>884</v>
      </c>
      <c r="B761" s="193" t="s">
        <v>102</v>
      </c>
      <c r="C761" s="250">
        <v>4</v>
      </c>
      <c r="D761" s="250"/>
      <c r="E761" s="250">
        <v>237</v>
      </c>
      <c r="F761" s="250">
        <v>143</v>
      </c>
      <c r="G761" s="250">
        <v>130</v>
      </c>
      <c r="H761" s="250">
        <v>118</v>
      </c>
      <c r="I761" s="250">
        <v>103</v>
      </c>
      <c r="J761" s="250">
        <v>32</v>
      </c>
      <c r="K761" s="250">
        <v>100</v>
      </c>
      <c r="L761" s="250"/>
      <c r="M761" s="250">
        <v>8.6999999999999994E-2</v>
      </c>
      <c r="N761" s="250"/>
      <c r="O761" s="250"/>
      <c r="P761" s="250" t="s">
        <v>85</v>
      </c>
      <c r="Q761" s="250">
        <f t="shared" ca="1" si="28"/>
        <v>0</v>
      </c>
      <c r="R761" s="250">
        <f t="shared" ca="1" si="29"/>
        <v>0</v>
      </c>
      <c r="S761" s="96"/>
    </row>
    <row r="762" spans="1:19" s="97" customFormat="1" ht="15" customHeight="1">
      <c r="A762" s="193" t="s">
        <v>885</v>
      </c>
      <c r="B762" s="193" t="s">
        <v>103</v>
      </c>
      <c r="C762" s="250">
        <v>4</v>
      </c>
      <c r="D762" s="250"/>
      <c r="E762" s="250">
        <v>134</v>
      </c>
      <c r="F762" s="250">
        <v>81</v>
      </c>
      <c r="G762" s="250">
        <v>74</v>
      </c>
      <c r="H762" s="250">
        <v>67</v>
      </c>
      <c r="I762" s="250">
        <v>58</v>
      </c>
      <c r="J762" s="250">
        <v>32</v>
      </c>
      <c r="K762" s="250">
        <v>200</v>
      </c>
      <c r="L762" s="250"/>
      <c r="M762" s="250">
        <v>3.5000000000000003E-2</v>
      </c>
      <c r="N762" s="250"/>
      <c r="O762" s="250"/>
      <c r="P762" s="250" t="s">
        <v>85</v>
      </c>
      <c r="Q762" s="250">
        <f t="shared" ca="1" si="28"/>
        <v>0</v>
      </c>
      <c r="R762" s="250">
        <f t="shared" ca="1" si="29"/>
        <v>0</v>
      </c>
      <c r="S762" s="96"/>
    </row>
    <row r="763" spans="1:19" s="97" customFormat="1" ht="15" customHeight="1">
      <c r="A763" s="202" t="s">
        <v>5000</v>
      </c>
      <c r="B763" s="247"/>
      <c r="C763" s="248"/>
      <c r="D763" s="248"/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8"/>
      <c r="P763" s="248"/>
      <c r="Q763" s="248"/>
      <c r="R763" s="248"/>
      <c r="S763" s="96"/>
    </row>
    <row r="764" spans="1:19" s="97" customFormat="1" ht="15" customHeight="1">
      <c r="A764" s="192" t="s">
        <v>4061</v>
      </c>
      <c r="B764" s="192" t="s">
        <v>4090</v>
      </c>
      <c r="C764" s="249">
        <v>3</v>
      </c>
      <c r="D764" s="249"/>
      <c r="E764" s="249">
        <v>678</v>
      </c>
      <c r="F764" s="249">
        <v>409.18</v>
      </c>
      <c r="G764" s="249">
        <v>389.69</v>
      </c>
      <c r="H764" s="249">
        <v>371.13</v>
      </c>
      <c r="I764" s="249">
        <v>345.24</v>
      </c>
      <c r="J764" s="249">
        <v>0</v>
      </c>
      <c r="K764" s="249">
        <v>40</v>
      </c>
      <c r="L764" s="249" t="s">
        <v>4083</v>
      </c>
      <c r="M764" s="249">
        <v>0.38</v>
      </c>
      <c r="N764" s="249" t="s">
        <v>4108</v>
      </c>
      <c r="O764" s="249">
        <v>15.5</v>
      </c>
      <c r="P764" s="249" t="s">
        <v>5105</v>
      </c>
      <c r="Q764" s="249">
        <f t="shared" ca="1" si="28"/>
        <v>0</v>
      </c>
      <c r="R764" s="249">
        <f t="shared" ca="1" si="29"/>
        <v>0</v>
      </c>
      <c r="S764" s="96"/>
    </row>
    <row r="765" spans="1:19" s="97" customFormat="1" ht="15" customHeight="1">
      <c r="A765" s="193" t="s">
        <v>4062</v>
      </c>
      <c r="B765" s="193" t="s">
        <v>4091</v>
      </c>
      <c r="C765" s="250">
        <v>3</v>
      </c>
      <c r="D765" s="250"/>
      <c r="E765" s="250">
        <v>652</v>
      </c>
      <c r="F765" s="250">
        <v>393.48</v>
      </c>
      <c r="G765" s="250">
        <v>374.74</v>
      </c>
      <c r="H765" s="250">
        <v>356.9</v>
      </c>
      <c r="I765" s="250">
        <v>332</v>
      </c>
      <c r="J765" s="250">
        <v>0</v>
      </c>
      <c r="K765" s="250">
        <v>40</v>
      </c>
      <c r="L765" s="250" t="s">
        <v>4083</v>
      </c>
      <c r="M765" s="250">
        <v>0.38</v>
      </c>
      <c r="N765" s="250" t="s">
        <v>4108</v>
      </c>
      <c r="O765" s="250">
        <v>15.5</v>
      </c>
      <c r="P765" s="250" t="s">
        <v>5105</v>
      </c>
      <c r="Q765" s="250">
        <f t="shared" ca="1" si="28"/>
        <v>0</v>
      </c>
      <c r="R765" s="250">
        <f t="shared" ca="1" si="29"/>
        <v>0</v>
      </c>
      <c r="S765" s="96"/>
    </row>
    <row r="766" spans="1:19" s="97" customFormat="1" ht="15" customHeight="1">
      <c r="A766" s="192" t="s">
        <v>4656</v>
      </c>
      <c r="B766" s="192" t="s">
        <v>4090</v>
      </c>
      <c r="C766" s="249">
        <v>4</v>
      </c>
      <c r="D766" s="249"/>
      <c r="E766" s="249">
        <v>674</v>
      </c>
      <c r="F766" s="249">
        <v>406.88</v>
      </c>
      <c r="G766" s="249">
        <v>387.5</v>
      </c>
      <c r="H766" s="249">
        <v>369.05</v>
      </c>
      <c r="I766" s="249">
        <v>343.3</v>
      </c>
      <c r="J766" s="249">
        <v>0</v>
      </c>
      <c r="K766" s="249">
        <v>40</v>
      </c>
      <c r="L766" s="249" t="s">
        <v>4083</v>
      </c>
      <c r="M766" s="249">
        <v>0.38</v>
      </c>
      <c r="N766" s="249" t="s">
        <v>4108</v>
      </c>
      <c r="O766" s="249">
        <v>15.5</v>
      </c>
      <c r="P766" s="249" t="s">
        <v>5105</v>
      </c>
      <c r="Q766" s="249">
        <f t="shared" ca="1" si="28"/>
        <v>0</v>
      </c>
      <c r="R766" s="249">
        <f t="shared" ca="1" si="29"/>
        <v>0</v>
      </c>
      <c r="S766" s="96"/>
    </row>
    <row r="767" spans="1:19" s="97" customFormat="1" ht="15" customHeight="1">
      <c r="A767" s="193" t="s">
        <v>4657</v>
      </c>
      <c r="B767" s="193" t="s">
        <v>4091</v>
      </c>
      <c r="C767" s="250">
        <v>4</v>
      </c>
      <c r="D767" s="250"/>
      <c r="E767" s="250">
        <v>648</v>
      </c>
      <c r="F767" s="250">
        <v>391.49</v>
      </c>
      <c r="G767" s="250">
        <v>372.84</v>
      </c>
      <c r="H767" s="250">
        <v>355.09</v>
      </c>
      <c r="I767" s="250">
        <v>330.32</v>
      </c>
      <c r="J767" s="250">
        <v>0</v>
      </c>
      <c r="K767" s="250">
        <v>40</v>
      </c>
      <c r="L767" s="250" t="s">
        <v>4083</v>
      </c>
      <c r="M767" s="250">
        <v>0.38</v>
      </c>
      <c r="N767" s="250" t="s">
        <v>4108</v>
      </c>
      <c r="O767" s="250">
        <v>15.5</v>
      </c>
      <c r="P767" s="250" t="s">
        <v>5105</v>
      </c>
      <c r="Q767" s="250">
        <f t="shared" ca="1" si="28"/>
        <v>0</v>
      </c>
      <c r="R767" s="250">
        <f t="shared" ca="1" si="29"/>
        <v>0</v>
      </c>
      <c r="S767" s="96"/>
    </row>
    <row r="768" spans="1:19" s="97" customFormat="1" ht="15" customHeight="1">
      <c r="A768" s="192" t="s">
        <v>4063</v>
      </c>
      <c r="B768" s="192" t="s">
        <v>4092</v>
      </c>
      <c r="C768" s="249">
        <v>3</v>
      </c>
      <c r="D768" s="249"/>
      <c r="E768" s="249">
        <v>407</v>
      </c>
      <c r="F768" s="249">
        <v>245.61</v>
      </c>
      <c r="G768" s="249">
        <v>233.91</v>
      </c>
      <c r="H768" s="249">
        <v>222.77</v>
      </c>
      <c r="I768" s="249">
        <v>207.23</v>
      </c>
      <c r="J768" s="249">
        <v>0</v>
      </c>
      <c r="K768" s="249">
        <v>100</v>
      </c>
      <c r="L768" s="249" t="s">
        <v>4084</v>
      </c>
      <c r="M768" s="249">
        <v>0.13</v>
      </c>
      <c r="N768" s="249" t="s">
        <v>4109</v>
      </c>
      <c r="O768" s="249">
        <v>13.3</v>
      </c>
      <c r="P768" s="249" t="s">
        <v>5105</v>
      </c>
      <c r="Q768" s="249">
        <f t="shared" ref="Q768:Q829" ca="1" si="30">VLOOKUP(A768,INDIRECT("'"&amp;P768&amp;"'!A:l",TRUE),12,0)</f>
        <v>0</v>
      </c>
      <c r="R768" s="249">
        <f t="shared" ref="R768:R829" ca="1" si="31">IFERROR(IF(J768&lt;&gt;$J$5,J768*Q768,IF($I$5=$F$6,F768*Q768,IF($I$5=$G$6,G768*Q768,IF($I$5=$H$6,H768*Q768,IF($I$5=$I$6,I768*Q768,""))))),"")</f>
        <v>0</v>
      </c>
      <c r="S768" s="96"/>
    </row>
    <row r="769" spans="1:19" s="97" customFormat="1" ht="15" customHeight="1">
      <c r="A769" s="193" t="s">
        <v>4064</v>
      </c>
      <c r="B769" s="193" t="s">
        <v>4093</v>
      </c>
      <c r="C769" s="250">
        <v>4</v>
      </c>
      <c r="D769" s="250"/>
      <c r="E769" s="250">
        <v>394</v>
      </c>
      <c r="F769" s="250">
        <v>237.78</v>
      </c>
      <c r="G769" s="250">
        <v>226.45</v>
      </c>
      <c r="H769" s="250">
        <v>215.67</v>
      </c>
      <c r="I769" s="250">
        <v>200.62</v>
      </c>
      <c r="J769" s="250">
        <v>0</v>
      </c>
      <c r="K769" s="250">
        <v>100</v>
      </c>
      <c r="L769" s="250" t="s">
        <v>4084</v>
      </c>
      <c r="M769" s="250">
        <v>0.13</v>
      </c>
      <c r="N769" s="250" t="s">
        <v>4109</v>
      </c>
      <c r="O769" s="250">
        <v>13.3</v>
      </c>
      <c r="P769" s="250" t="s">
        <v>5105</v>
      </c>
      <c r="Q769" s="250">
        <f t="shared" ca="1" si="30"/>
        <v>0</v>
      </c>
      <c r="R769" s="250">
        <f t="shared" ca="1" si="31"/>
        <v>0</v>
      </c>
      <c r="S769" s="96"/>
    </row>
    <row r="770" spans="1:19" s="97" customFormat="1" ht="15" customHeight="1">
      <c r="A770" s="192" t="s">
        <v>4067</v>
      </c>
      <c r="B770" s="192" t="s">
        <v>4096</v>
      </c>
      <c r="C770" s="249">
        <v>4</v>
      </c>
      <c r="D770" s="249"/>
      <c r="E770" s="249">
        <v>324</v>
      </c>
      <c r="F770" s="249">
        <v>195.6</v>
      </c>
      <c r="G770" s="249">
        <v>186.28</v>
      </c>
      <c r="H770" s="249">
        <v>177.41</v>
      </c>
      <c r="I770" s="249">
        <v>165.04</v>
      </c>
      <c r="J770" s="249">
        <v>0</v>
      </c>
      <c r="K770" s="249">
        <v>100</v>
      </c>
      <c r="L770" s="249" t="s">
        <v>3126</v>
      </c>
      <c r="M770" s="249">
        <v>7.0000000000000007E-2</v>
      </c>
      <c r="N770" s="249" t="s">
        <v>4110</v>
      </c>
      <c r="O770" s="249">
        <v>7.2</v>
      </c>
      <c r="P770" s="249" t="s">
        <v>5105</v>
      </c>
      <c r="Q770" s="249">
        <f t="shared" ca="1" si="30"/>
        <v>0</v>
      </c>
      <c r="R770" s="249">
        <f t="shared" ca="1" si="31"/>
        <v>0</v>
      </c>
      <c r="S770" s="96"/>
    </row>
    <row r="771" spans="1:19" s="97" customFormat="1" ht="15" customHeight="1">
      <c r="A771" s="193" t="s">
        <v>4068</v>
      </c>
      <c r="B771" s="193" t="s">
        <v>4097</v>
      </c>
      <c r="C771" s="250">
        <v>4</v>
      </c>
      <c r="D771" s="250"/>
      <c r="E771" s="250">
        <v>315</v>
      </c>
      <c r="F771" s="250">
        <v>190.38</v>
      </c>
      <c r="G771" s="250">
        <v>181.31</v>
      </c>
      <c r="H771" s="250">
        <v>172.68</v>
      </c>
      <c r="I771" s="250">
        <v>160.63</v>
      </c>
      <c r="J771" s="250">
        <v>0</v>
      </c>
      <c r="K771" s="250">
        <v>100</v>
      </c>
      <c r="L771" s="250" t="s">
        <v>3126</v>
      </c>
      <c r="M771" s="250">
        <v>7.0000000000000007E-2</v>
      </c>
      <c r="N771" s="250" t="s">
        <v>4110</v>
      </c>
      <c r="O771" s="250">
        <v>7.2</v>
      </c>
      <c r="P771" s="250" t="s">
        <v>5105</v>
      </c>
      <c r="Q771" s="250">
        <f t="shared" ca="1" si="30"/>
        <v>0</v>
      </c>
      <c r="R771" s="250">
        <f t="shared" ca="1" si="31"/>
        <v>0</v>
      </c>
      <c r="S771" s="96"/>
    </row>
    <row r="772" spans="1:19" s="97" customFormat="1" ht="15" customHeight="1">
      <c r="A772" s="202" t="s">
        <v>5001</v>
      </c>
      <c r="B772" s="247"/>
      <c r="C772" s="248"/>
      <c r="D772" s="248"/>
      <c r="E772" s="248"/>
      <c r="F772" s="248"/>
      <c r="G772" s="248"/>
      <c r="H772" s="248"/>
      <c r="I772" s="248"/>
      <c r="J772" s="248"/>
      <c r="K772" s="248"/>
      <c r="L772" s="248"/>
      <c r="M772" s="248"/>
      <c r="N772" s="248"/>
      <c r="O772" s="248"/>
      <c r="P772" s="248"/>
      <c r="Q772" s="248"/>
      <c r="R772" s="248"/>
      <c r="S772" s="96"/>
    </row>
    <row r="773" spans="1:19" s="97" customFormat="1" ht="15" customHeight="1">
      <c r="A773" s="192" t="s">
        <v>4059</v>
      </c>
      <c r="B773" s="192" t="s">
        <v>4090</v>
      </c>
      <c r="C773" s="249">
        <v>4</v>
      </c>
      <c r="D773" s="249"/>
      <c r="E773" s="249">
        <v>575</v>
      </c>
      <c r="F773" s="249">
        <v>347.19</v>
      </c>
      <c r="G773" s="249">
        <v>330.66</v>
      </c>
      <c r="H773" s="249">
        <v>314.91000000000003</v>
      </c>
      <c r="I773" s="249">
        <v>292.94</v>
      </c>
      <c r="J773" s="249">
        <v>0</v>
      </c>
      <c r="K773" s="249">
        <v>40</v>
      </c>
      <c r="L773" s="249" t="s">
        <v>4083</v>
      </c>
      <c r="M773" s="249">
        <v>0.37</v>
      </c>
      <c r="N773" s="249" t="s">
        <v>4108</v>
      </c>
      <c r="O773" s="249">
        <v>15.2</v>
      </c>
      <c r="P773" s="249" t="s">
        <v>5105</v>
      </c>
      <c r="Q773" s="249">
        <f t="shared" ca="1" si="30"/>
        <v>0</v>
      </c>
      <c r="R773" s="249">
        <f t="shared" ca="1" si="31"/>
        <v>0</v>
      </c>
      <c r="S773" s="96"/>
    </row>
    <row r="774" spans="1:19" s="97" customFormat="1" ht="15" customHeight="1">
      <c r="A774" s="193" t="s">
        <v>4060</v>
      </c>
      <c r="B774" s="193" t="s">
        <v>4091</v>
      </c>
      <c r="C774" s="250">
        <v>4</v>
      </c>
      <c r="D774" s="250"/>
      <c r="E774" s="250">
        <v>549</v>
      </c>
      <c r="F774" s="250">
        <v>331.51</v>
      </c>
      <c r="G774" s="250">
        <v>315.73</v>
      </c>
      <c r="H774" s="250">
        <v>300.69</v>
      </c>
      <c r="I774" s="250">
        <v>279.72000000000003</v>
      </c>
      <c r="J774" s="250">
        <v>0</v>
      </c>
      <c r="K774" s="250">
        <v>40</v>
      </c>
      <c r="L774" s="250" t="s">
        <v>4083</v>
      </c>
      <c r="M774" s="250">
        <v>0.37</v>
      </c>
      <c r="N774" s="250" t="s">
        <v>4108</v>
      </c>
      <c r="O774" s="250">
        <v>15.2</v>
      </c>
      <c r="P774" s="250" t="s">
        <v>5105</v>
      </c>
      <c r="Q774" s="250">
        <f t="shared" ca="1" si="30"/>
        <v>0</v>
      </c>
      <c r="R774" s="250">
        <f t="shared" ca="1" si="31"/>
        <v>0</v>
      </c>
      <c r="S774" s="96"/>
    </row>
    <row r="775" spans="1:19" s="97" customFormat="1" ht="15" customHeight="1">
      <c r="A775" s="192" t="s">
        <v>4065</v>
      </c>
      <c r="B775" s="192" t="s">
        <v>4094</v>
      </c>
      <c r="C775" s="249">
        <v>4</v>
      </c>
      <c r="D775" s="249"/>
      <c r="E775" s="249">
        <v>343</v>
      </c>
      <c r="F775" s="249">
        <v>207.19</v>
      </c>
      <c r="G775" s="249">
        <v>197.32</v>
      </c>
      <c r="H775" s="249">
        <v>187.93</v>
      </c>
      <c r="I775" s="249">
        <v>174.82</v>
      </c>
      <c r="J775" s="249">
        <v>0</v>
      </c>
      <c r="K775" s="249">
        <v>60</v>
      </c>
      <c r="L775" s="249" t="s">
        <v>4084</v>
      </c>
      <c r="M775" s="249">
        <v>0.1</v>
      </c>
      <c r="N775" s="249" t="s">
        <v>4110</v>
      </c>
      <c r="O775" s="249">
        <v>6.2</v>
      </c>
      <c r="P775" s="249" t="s">
        <v>5105</v>
      </c>
      <c r="Q775" s="249">
        <f t="shared" ca="1" si="30"/>
        <v>0</v>
      </c>
      <c r="R775" s="249">
        <f t="shared" ca="1" si="31"/>
        <v>0</v>
      </c>
      <c r="S775" s="96"/>
    </row>
    <row r="776" spans="1:19" s="97" customFormat="1" ht="15" customHeight="1">
      <c r="A776" s="193" t="s">
        <v>4066</v>
      </c>
      <c r="B776" s="193" t="s">
        <v>4095</v>
      </c>
      <c r="C776" s="250">
        <v>4</v>
      </c>
      <c r="D776" s="250"/>
      <c r="E776" s="250">
        <v>330</v>
      </c>
      <c r="F776" s="250">
        <v>199.34</v>
      </c>
      <c r="G776" s="250">
        <v>189.84</v>
      </c>
      <c r="H776" s="250">
        <v>180.8</v>
      </c>
      <c r="I776" s="250">
        <v>168.19</v>
      </c>
      <c r="J776" s="250">
        <v>0</v>
      </c>
      <c r="K776" s="250">
        <v>60</v>
      </c>
      <c r="L776" s="250" t="s">
        <v>4084</v>
      </c>
      <c r="M776" s="250">
        <v>0.1</v>
      </c>
      <c r="N776" s="250" t="s">
        <v>4110</v>
      </c>
      <c r="O776" s="250">
        <v>6.2</v>
      </c>
      <c r="P776" s="250" t="s">
        <v>5105</v>
      </c>
      <c r="Q776" s="250">
        <f t="shared" ca="1" si="30"/>
        <v>0</v>
      </c>
      <c r="R776" s="250">
        <f t="shared" ca="1" si="31"/>
        <v>0</v>
      </c>
      <c r="S776" s="96"/>
    </row>
    <row r="777" spans="1:19" s="97" customFormat="1" ht="15" customHeight="1">
      <c r="A777" s="192" t="s">
        <v>4069</v>
      </c>
      <c r="B777" s="192" t="s">
        <v>4098</v>
      </c>
      <c r="C777" s="249">
        <v>4</v>
      </c>
      <c r="D777" s="249"/>
      <c r="E777" s="249">
        <v>304</v>
      </c>
      <c r="F777" s="249">
        <v>183.59</v>
      </c>
      <c r="G777" s="249">
        <v>174.85</v>
      </c>
      <c r="H777" s="249">
        <v>166.52</v>
      </c>
      <c r="I777" s="249">
        <v>154.9</v>
      </c>
      <c r="J777" s="249">
        <v>0</v>
      </c>
      <c r="K777" s="249">
        <v>120</v>
      </c>
      <c r="L777" s="249" t="s">
        <v>3126</v>
      </c>
      <c r="M777" s="249">
        <v>0.04</v>
      </c>
      <c r="N777" s="249" t="s">
        <v>4110</v>
      </c>
      <c r="O777" s="249">
        <v>4.0999999999999996</v>
      </c>
      <c r="P777" s="249" t="s">
        <v>5105</v>
      </c>
      <c r="Q777" s="249">
        <f t="shared" ca="1" si="30"/>
        <v>0</v>
      </c>
      <c r="R777" s="249">
        <f t="shared" ca="1" si="31"/>
        <v>0</v>
      </c>
      <c r="S777" s="96"/>
    </row>
    <row r="778" spans="1:19" s="97" customFormat="1" ht="15" customHeight="1">
      <c r="A778" s="193" t="s">
        <v>4070</v>
      </c>
      <c r="B778" s="193" t="s">
        <v>4099</v>
      </c>
      <c r="C778" s="250">
        <v>4</v>
      </c>
      <c r="D778" s="250"/>
      <c r="E778" s="250">
        <v>295</v>
      </c>
      <c r="F778" s="250">
        <v>178.35</v>
      </c>
      <c r="G778" s="250">
        <v>169.86</v>
      </c>
      <c r="H778" s="250">
        <v>161.77000000000001</v>
      </c>
      <c r="I778" s="250">
        <v>150.49</v>
      </c>
      <c r="J778" s="250">
        <v>0</v>
      </c>
      <c r="K778" s="250">
        <v>120</v>
      </c>
      <c r="L778" s="250" t="s">
        <v>3126</v>
      </c>
      <c r="M778" s="250">
        <v>0.04</v>
      </c>
      <c r="N778" s="250" t="s">
        <v>4110</v>
      </c>
      <c r="O778" s="250">
        <v>4.0999999999999996</v>
      </c>
      <c r="P778" s="250" t="s">
        <v>5105</v>
      </c>
      <c r="Q778" s="250">
        <f t="shared" ca="1" si="30"/>
        <v>0</v>
      </c>
      <c r="R778" s="250">
        <f t="shared" ca="1" si="31"/>
        <v>0</v>
      </c>
      <c r="S778" s="96"/>
    </row>
    <row r="779" spans="1:19" s="97" customFormat="1" ht="15" customHeight="1">
      <c r="A779" s="202" t="s">
        <v>114</v>
      </c>
      <c r="B779" s="247"/>
      <c r="C779" s="248"/>
      <c r="D779" s="248"/>
      <c r="E779" s="248"/>
      <c r="F779" s="248"/>
      <c r="G779" s="248"/>
      <c r="H779" s="248"/>
      <c r="I779" s="248"/>
      <c r="J779" s="248"/>
      <c r="K779" s="248"/>
      <c r="L779" s="248"/>
      <c r="M779" s="248"/>
      <c r="N779" s="248"/>
      <c r="O779" s="248"/>
      <c r="P779" s="248"/>
      <c r="Q779" s="248"/>
      <c r="R779" s="248"/>
      <c r="S779" s="96"/>
    </row>
    <row r="780" spans="1:19" s="97" customFormat="1" ht="15" customHeight="1">
      <c r="A780" s="192" t="s">
        <v>263</v>
      </c>
      <c r="B780" s="192" t="s">
        <v>1790</v>
      </c>
      <c r="C780" s="249">
        <v>4</v>
      </c>
      <c r="D780" s="249"/>
      <c r="E780" s="249">
        <v>15121</v>
      </c>
      <c r="F780" s="249">
        <v>9132</v>
      </c>
      <c r="G780" s="249">
        <v>8301</v>
      </c>
      <c r="H780" s="249">
        <v>7547</v>
      </c>
      <c r="I780" s="249">
        <v>6563</v>
      </c>
      <c r="J780" s="249">
        <v>3146</v>
      </c>
      <c r="K780" s="249">
        <v>10</v>
      </c>
      <c r="L780" s="249" t="s">
        <v>23</v>
      </c>
      <c r="M780" s="249">
        <v>1.35</v>
      </c>
      <c r="N780" s="249" t="s">
        <v>24</v>
      </c>
      <c r="O780" s="249">
        <v>14.45</v>
      </c>
      <c r="P780" s="249" t="s">
        <v>83</v>
      </c>
      <c r="Q780" s="249">
        <f t="shared" ca="1" si="30"/>
        <v>0</v>
      </c>
      <c r="R780" s="249">
        <f t="shared" ca="1" si="31"/>
        <v>0</v>
      </c>
      <c r="S780" s="96"/>
    </row>
    <row r="781" spans="1:19" s="97" customFormat="1" ht="15" customHeight="1">
      <c r="A781" s="193" t="s">
        <v>262</v>
      </c>
      <c r="B781" s="193" t="s">
        <v>1789</v>
      </c>
      <c r="C781" s="250">
        <v>4</v>
      </c>
      <c r="D781" s="250"/>
      <c r="E781" s="250">
        <v>13241</v>
      </c>
      <c r="F781" s="250">
        <v>7996</v>
      </c>
      <c r="G781" s="250">
        <v>7269</v>
      </c>
      <c r="H781" s="250">
        <v>6608</v>
      </c>
      <c r="I781" s="250">
        <v>5746</v>
      </c>
      <c r="J781" s="250">
        <v>3146</v>
      </c>
      <c r="K781" s="250">
        <v>10</v>
      </c>
      <c r="L781" s="250" t="s">
        <v>23</v>
      </c>
      <c r="M781" s="250">
        <v>1.35</v>
      </c>
      <c r="N781" s="250" t="s">
        <v>24</v>
      </c>
      <c r="O781" s="250">
        <v>14.45</v>
      </c>
      <c r="P781" s="250" t="s">
        <v>83</v>
      </c>
      <c r="Q781" s="250">
        <f t="shared" ca="1" si="30"/>
        <v>0</v>
      </c>
      <c r="R781" s="250">
        <f t="shared" ca="1" si="31"/>
        <v>0</v>
      </c>
      <c r="S781" s="96"/>
    </row>
    <row r="782" spans="1:19" s="97" customFormat="1" ht="15" customHeight="1">
      <c r="A782" s="192" t="s">
        <v>265</v>
      </c>
      <c r="B782" s="192" t="s">
        <v>1727</v>
      </c>
      <c r="C782" s="249">
        <v>4</v>
      </c>
      <c r="D782" s="249"/>
      <c r="E782" s="249">
        <v>13836</v>
      </c>
      <c r="F782" s="249">
        <v>8356</v>
      </c>
      <c r="G782" s="249">
        <v>7597</v>
      </c>
      <c r="H782" s="249">
        <v>6906</v>
      </c>
      <c r="I782" s="249">
        <v>6005</v>
      </c>
      <c r="J782" s="249">
        <v>3146</v>
      </c>
      <c r="K782" s="249">
        <v>10</v>
      </c>
      <c r="L782" s="249" t="s">
        <v>23</v>
      </c>
      <c r="M782" s="249">
        <v>1.25</v>
      </c>
      <c r="N782" s="249" t="s">
        <v>24</v>
      </c>
      <c r="O782" s="249">
        <v>13.4</v>
      </c>
      <c r="P782" s="249" t="s">
        <v>83</v>
      </c>
      <c r="Q782" s="249">
        <f t="shared" ca="1" si="30"/>
        <v>0</v>
      </c>
      <c r="R782" s="249">
        <f t="shared" ca="1" si="31"/>
        <v>0</v>
      </c>
      <c r="S782" s="96"/>
    </row>
    <row r="783" spans="1:19" s="97" customFormat="1" ht="15" customHeight="1">
      <c r="A783" s="193" t="s">
        <v>267</v>
      </c>
      <c r="B783" s="193" t="s">
        <v>3977</v>
      </c>
      <c r="C783" s="250">
        <v>1</v>
      </c>
      <c r="D783" s="250"/>
      <c r="E783" s="250">
        <v>12032</v>
      </c>
      <c r="F783" s="250">
        <v>7266</v>
      </c>
      <c r="G783" s="250">
        <v>6605</v>
      </c>
      <c r="H783" s="250">
        <v>6004</v>
      </c>
      <c r="I783" s="250">
        <v>5222</v>
      </c>
      <c r="J783" s="250">
        <v>3146</v>
      </c>
      <c r="K783" s="250">
        <v>10</v>
      </c>
      <c r="L783" s="250" t="s">
        <v>23</v>
      </c>
      <c r="M783" s="250">
        <v>1.05</v>
      </c>
      <c r="N783" s="250" t="s">
        <v>24</v>
      </c>
      <c r="O783" s="250">
        <v>11.8</v>
      </c>
      <c r="P783" s="250" t="s">
        <v>83</v>
      </c>
      <c r="Q783" s="250">
        <f t="shared" ca="1" si="30"/>
        <v>0</v>
      </c>
      <c r="R783" s="250">
        <f t="shared" ca="1" si="31"/>
        <v>0</v>
      </c>
      <c r="S783" s="96"/>
    </row>
    <row r="784" spans="1:19" s="97" customFormat="1" ht="15" customHeight="1">
      <c r="A784" s="193" t="s">
        <v>268</v>
      </c>
      <c r="B784" s="193" t="s">
        <v>3978</v>
      </c>
      <c r="C784" s="250">
        <v>4</v>
      </c>
      <c r="D784" s="250"/>
      <c r="E784" s="250">
        <v>10234</v>
      </c>
      <c r="F784" s="250">
        <v>6180</v>
      </c>
      <c r="G784" s="250">
        <v>5618</v>
      </c>
      <c r="H784" s="250">
        <v>5108</v>
      </c>
      <c r="I784" s="250">
        <v>4442</v>
      </c>
      <c r="J784" s="250">
        <v>3146</v>
      </c>
      <c r="K784" s="250">
        <v>10</v>
      </c>
      <c r="L784" s="250" t="s">
        <v>23</v>
      </c>
      <c r="M784" s="250">
        <v>0.95499999999999996</v>
      </c>
      <c r="N784" s="250" t="s">
        <v>24</v>
      </c>
      <c r="O784" s="250">
        <v>10.25</v>
      </c>
      <c r="P784" s="250" t="s">
        <v>83</v>
      </c>
      <c r="Q784" s="250">
        <f t="shared" ca="1" si="30"/>
        <v>0</v>
      </c>
      <c r="R784" s="250">
        <f t="shared" ca="1" si="31"/>
        <v>0</v>
      </c>
      <c r="S784" s="96"/>
    </row>
    <row r="785" spans="1:19" s="97" customFormat="1" ht="15" customHeight="1">
      <c r="A785" s="193" t="s">
        <v>270</v>
      </c>
      <c r="B785" s="193" t="s">
        <v>1726</v>
      </c>
      <c r="C785" s="250">
        <v>4</v>
      </c>
      <c r="D785" s="250"/>
      <c r="E785" s="250">
        <v>10234</v>
      </c>
      <c r="F785" s="250">
        <v>6180</v>
      </c>
      <c r="G785" s="250">
        <v>5618</v>
      </c>
      <c r="H785" s="250">
        <v>5108</v>
      </c>
      <c r="I785" s="250">
        <v>4442</v>
      </c>
      <c r="J785" s="250">
        <v>3146</v>
      </c>
      <c r="K785" s="250">
        <v>10</v>
      </c>
      <c r="L785" s="250" t="s">
        <v>23</v>
      </c>
      <c r="M785" s="250">
        <v>1.1000000000000001</v>
      </c>
      <c r="N785" s="250" t="s">
        <v>24</v>
      </c>
      <c r="O785" s="250">
        <v>11.45</v>
      </c>
      <c r="P785" s="250" t="s">
        <v>83</v>
      </c>
      <c r="Q785" s="250">
        <f t="shared" ca="1" si="30"/>
        <v>0</v>
      </c>
      <c r="R785" s="250">
        <f t="shared" ca="1" si="31"/>
        <v>0</v>
      </c>
      <c r="S785" s="96"/>
    </row>
    <row r="786" spans="1:19" s="97" customFormat="1" ht="15" customHeight="1">
      <c r="A786" s="193" t="s">
        <v>271</v>
      </c>
      <c r="B786" s="193" t="s">
        <v>1753</v>
      </c>
      <c r="C786" s="250">
        <v>4</v>
      </c>
      <c r="D786" s="250"/>
      <c r="E786" s="250">
        <v>12789</v>
      </c>
      <c r="F786" s="250">
        <v>7724</v>
      </c>
      <c r="G786" s="250">
        <v>7021</v>
      </c>
      <c r="H786" s="250">
        <v>6383</v>
      </c>
      <c r="I786" s="250">
        <v>5550</v>
      </c>
      <c r="J786" s="250">
        <v>3146</v>
      </c>
      <c r="K786" s="250">
        <v>10</v>
      </c>
      <c r="L786" s="250" t="s">
        <v>23</v>
      </c>
      <c r="M786" s="250">
        <v>1.05</v>
      </c>
      <c r="N786" s="250" t="s">
        <v>24</v>
      </c>
      <c r="O786" s="250">
        <v>11.7</v>
      </c>
      <c r="P786" s="250" t="s">
        <v>83</v>
      </c>
      <c r="Q786" s="250">
        <f t="shared" ca="1" si="30"/>
        <v>0</v>
      </c>
      <c r="R786" s="250">
        <f t="shared" ca="1" si="31"/>
        <v>0</v>
      </c>
      <c r="S786" s="96"/>
    </row>
    <row r="787" spans="1:19" s="97" customFormat="1" ht="15" customHeight="1">
      <c r="A787" s="193" t="s">
        <v>272</v>
      </c>
      <c r="B787" s="193" t="s">
        <v>1734</v>
      </c>
      <c r="C787" s="250">
        <v>1</v>
      </c>
      <c r="D787" s="250"/>
      <c r="E787" s="250">
        <v>22261</v>
      </c>
      <c r="F787" s="250">
        <v>13443</v>
      </c>
      <c r="G787" s="250">
        <v>12221</v>
      </c>
      <c r="H787" s="250">
        <v>11110</v>
      </c>
      <c r="I787" s="250">
        <v>9661</v>
      </c>
      <c r="J787" s="250">
        <v>3146</v>
      </c>
      <c r="K787" s="250">
        <v>10</v>
      </c>
      <c r="L787" s="250" t="s">
        <v>23</v>
      </c>
      <c r="M787" s="250">
        <v>1.1000000000000001</v>
      </c>
      <c r="N787" s="250" t="s">
        <v>24</v>
      </c>
      <c r="O787" s="250">
        <v>11.5</v>
      </c>
      <c r="P787" s="250" t="s">
        <v>83</v>
      </c>
      <c r="Q787" s="250">
        <f t="shared" ca="1" si="30"/>
        <v>0</v>
      </c>
      <c r="R787" s="250">
        <f t="shared" ca="1" si="31"/>
        <v>0</v>
      </c>
      <c r="S787" s="96"/>
    </row>
    <row r="788" spans="1:19" ht="15" customHeight="1">
      <c r="A788" s="192" t="s">
        <v>276</v>
      </c>
      <c r="B788" s="192" t="s">
        <v>1771</v>
      </c>
      <c r="C788" s="249">
        <v>4</v>
      </c>
      <c r="D788" s="249"/>
      <c r="E788" s="249">
        <v>4925</v>
      </c>
      <c r="F788" s="249">
        <v>2974</v>
      </c>
      <c r="G788" s="249">
        <v>2703</v>
      </c>
      <c r="H788" s="249">
        <v>2457</v>
      </c>
      <c r="I788" s="249">
        <v>2137</v>
      </c>
      <c r="J788" s="249">
        <v>1636</v>
      </c>
      <c r="K788" s="249">
        <v>10</v>
      </c>
      <c r="L788" s="249" t="s">
        <v>106</v>
      </c>
      <c r="M788" s="249">
        <v>1.1599999999999999</v>
      </c>
      <c r="N788" s="249" t="s">
        <v>107</v>
      </c>
      <c r="O788" s="249">
        <v>10</v>
      </c>
      <c r="P788" s="249" t="s">
        <v>83</v>
      </c>
      <c r="Q788" s="249">
        <f t="shared" ca="1" si="30"/>
        <v>0</v>
      </c>
      <c r="R788" s="249">
        <f t="shared" ca="1" si="31"/>
        <v>0</v>
      </c>
      <c r="S788" s="96"/>
    </row>
    <row r="789" spans="1:19" ht="15" customHeight="1">
      <c r="A789" s="193" t="s">
        <v>277</v>
      </c>
      <c r="B789" s="193" t="s">
        <v>1770</v>
      </c>
      <c r="C789" s="250">
        <v>4</v>
      </c>
      <c r="D789" s="250"/>
      <c r="E789" s="250">
        <v>4925</v>
      </c>
      <c r="F789" s="250">
        <v>2974</v>
      </c>
      <c r="G789" s="250">
        <v>2703</v>
      </c>
      <c r="H789" s="250">
        <v>2457</v>
      </c>
      <c r="I789" s="250">
        <v>2137</v>
      </c>
      <c r="J789" s="250">
        <v>1636</v>
      </c>
      <c r="K789" s="250">
        <v>10</v>
      </c>
      <c r="L789" s="250" t="s">
        <v>106</v>
      </c>
      <c r="M789" s="250">
        <v>1.2</v>
      </c>
      <c r="N789" s="250" t="s">
        <v>107</v>
      </c>
      <c r="O789" s="250">
        <v>10</v>
      </c>
      <c r="P789" s="250" t="s">
        <v>83</v>
      </c>
      <c r="Q789" s="250">
        <f t="shared" ca="1" si="30"/>
        <v>0</v>
      </c>
      <c r="R789" s="250">
        <f t="shared" ca="1" si="31"/>
        <v>0</v>
      </c>
      <c r="S789" s="96"/>
    </row>
    <row r="790" spans="1:19" ht="15" customHeight="1">
      <c r="A790" s="205" t="s">
        <v>278</v>
      </c>
      <c r="B790" s="205" t="s">
        <v>1838</v>
      </c>
      <c r="C790" s="251">
        <v>4</v>
      </c>
      <c r="D790" s="251"/>
      <c r="E790" s="251">
        <v>4746</v>
      </c>
      <c r="F790" s="251">
        <v>2866</v>
      </c>
      <c r="G790" s="251">
        <v>2606</v>
      </c>
      <c r="H790" s="251">
        <v>2369</v>
      </c>
      <c r="I790" s="251">
        <v>2060</v>
      </c>
      <c r="J790" s="251">
        <v>1636</v>
      </c>
      <c r="K790" s="251">
        <v>10</v>
      </c>
      <c r="L790" s="251" t="s">
        <v>106</v>
      </c>
      <c r="M790" s="251">
        <v>1.24</v>
      </c>
      <c r="N790" s="251" t="s">
        <v>107</v>
      </c>
      <c r="O790" s="251">
        <v>11</v>
      </c>
      <c r="P790" s="251" t="s">
        <v>83</v>
      </c>
      <c r="Q790" s="251">
        <f t="shared" ca="1" si="30"/>
        <v>0</v>
      </c>
      <c r="R790" s="251">
        <f t="shared" ca="1" si="31"/>
        <v>0</v>
      </c>
      <c r="S790" s="96"/>
    </row>
    <row r="791" spans="1:19" ht="15" customHeight="1">
      <c r="A791" s="205" t="s">
        <v>279</v>
      </c>
      <c r="B791" s="205" t="s">
        <v>1741</v>
      </c>
      <c r="C791" s="251">
        <v>4</v>
      </c>
      <c r="D791" s="251"/>
      <c r="E791" s="251">
        <v>4746</v>
      </c>
      <c r="F791" s="251">
        <v>2866</v>
      </c>
      <c r="G791" s="251">
        <v>2606</v>
      </c>
      <c r="H791" s="251">
        <v>2369</v>
      </c>
      <c r="I791" s="251">
        <v>2060</v>
      </c>
      <c r="J791" s="251">
        <v>1636</v>
      </c>
      <c r="K791" s="251">
        <v>10</v>
      </c>
      <c r="L791" s="251" t="s">
        <v>106</v>
      </c>
      <c r="M791" s="251">
        <v>1.34</v>
      </c>
      <c r="N791" s="251" t="s">
        <v>107</v>
      </c>
      <c r="O791" s="251">
        <v>11</v>
      </c>
      <c r="P791" s="251" t="s">
        <v>83</v>
      </c>
      <c r="Q791" s="251">
        <f t="shared" ca="1" si="30"/>
        <v>0</v>
      </c>
      <c r="R791" s="251">
        <f t="shared" ca="1" si="31"/>
        <v>0</v>
      </c>
      <c r="S791" s="96"/>
    </row>
    <row r="792" spans="1:19" ht="15" customHeight="1">
      <c r="A792" s="193" t="s">
        <v>280</v>
      </c>
      <c r="B792" s="193" t="s">
        <v>1742</v>
      </c>
      <c r="C792" s="250">
        <v>1</v>
      </c>
      <c r="D792" s="250"/>
      <c r="E792" s="250">
        <v>4965</v>
      </c>
      <c r="F792" s="250">
        <v>2998</v>
      </c>
      <c r="G792" s="250">
        <v>2726</v>
      </c>
      <c r="H792" s="250">
        <v>2478</v>
      </c>
      <c r="I792" s="250">
        <v>2154</v>
      </c>
      <c r="J792" s="250">
        <v>1636</v>
      </c>
      <c r="K792" s="250">
        <v>10</v>
      </c>
      <c r="L792" s="250" t="s">
        <v>106</v>
      </c>
      <c r="M792" s="250">
        <v>1.23</v>
      </c>
      <c r="N792" s="250" t="s">
        <v>107</v>
      </c>
      <c r="O792" s="250">
        <v>11</v>
      </c>
      <c r="P792" s="250" t="s">
        <v>83</v>
      </c>
      <c r="Q792" s="250">
        <f t="shared" ca="1" si="30"/>
        <v>0</v>
      </c>
      <c r="R792" s="250">
        <f t="shared" ca="1" si="31"/>
        <v>0</v>
      </c>
      <c r="S792" s="96"/>
    </row>
    <row r="793" spans="1:19" ht="15" customHeight="1">
      <c r="A793" s="193" t="s">
        <v>282</v>
      </c>
      <c r="B793" s="193" t="s">
        <v>1752</v>
      </c>
      <c r="C793" s="250">
        <v>4</v>
      </c>
      <c r="D793" s="250"/>
      <c r="E793" s="250">
        <v>5830</v>
      </c>
      <c r="F793" s="250">
        <v>3521</v>
      </c>
      <c r="G793" s="250">
        <v>3200</v>
      </c>
      <c r="H793" s="250">
        <v>2910</v>
      </c>
      <c r="I793" s="250">
        <v>2530</v>
      </c>
      <c r="J793" s="250">
        <v>1636</v>
      </c>
      <c r="K793" s="250">
        <v>10</v>
      </c>
      <c r="L793" s="250" t="s">
        <v>106</v>
      </c>
      <c r="M793" s="250">
        <v>1.24</v>
      </c>
      <c r="N793" s="250" t="s">
        <v>107</v>
      </c>
      <c r="O793" s="250">
        <v>13</v>
      </c>
      <c r="P793" s="250" t="s">
        <v>83</v>
      </c>
      <c r="Q793" s="250">
        <f t="shared" ca="1" si="30"/>
        <v>0</v>
      </c>
      <c r="R793" s="250">
        <f t="shared" ca="1" si="31"/>
        <v>0</v>
      </c>
      <c r="S793" s="96"/>
    </row>
    <row r="794" spans="1:19" ht="15" customHeight="1">
      <c r="A794" s="202" t="s">
        <v>87</v>
      </c>
      <c r="B794" s="247"/>
      <c r="C794" s="248"/>
      <c r="D794" s="248"/>
      <c r="E794" s="248"/>
      <c r="F794" s="248"/>
      <c r="G794" s="248"/>
      <c r="H794" s="248"/>
      <c r="I794" s="248"/>
      <c r="J794" s="248"/>
      <c r="K794" s="248"/>
      <c r="L794" s="248"/>
      <c r="M794" s="248"/>
      <c r="N794" s="248"/>
      <c r="O794" s="248"/>
      <c r="P794" s="248"/>
      <c r="Q794" s="248"/>
      <c r="R794" s="248"/>
      <c r="S794" s="96"/>
    </row>
    <row r="795" spans="1:19" s="2" customFormat="1" ht="15" customHeight="1">
      <c r="A795" s="193" t="s">
        <v>293</v>
      </c>
      <c r="B795" s="193" t="s">
        <v>220</v>
      </c>
      <c r="C795" s="250">
        <v>1</v>
      </c>
      <c r="D795" s="250"/>
      <c r="E795" s="250">
        <v>7222</v>
      </c>
      <c r="F795" s="250">
        <v>4362</v>
      </c>
      <c r="G795" s="250">
        <v>3965</v>
      </c>
      <c r="H795" s="250">
        <v>3604</v>
      </c>
      <c r="I795" s="250">
        <v>3134</v>
      </c>
      <c r="J795" s="250">
        <v>1512</v>
      </c>
      <c r="K795" s="250">
        <v>30</v>
      </c>
      <c r="L795" s="250" t="s">
        <v>25</v>
      </c>
      <c r="M795" s="250">
        <v>0.4</v>
      </c>
      <c r="N795" s="250" t="s">
        <v>26</v>
      </c>
      <c r="O795" s="250">
        <v>12</v>
      </c>
      <c r="P795" s="250" t="s">
        <v>83</v>
      </c>
      <c r="Q795" s="250">
        <f t="shared" ca="1" si="30"/>
        <v>0</v>
      </c>
      <c r="R795" s="250">
        <f t="shared" ca="1" si="31"/>
        <v>0</v>
      </c>
      <c r="S795" s="96"/>
    </row>
    <row r="796" spans="1:19" ht="15" customHeight="1">
      <c r="A796" s="205" t="s">
        <v>309</v>
      </c>
      <c r="B796" s="205" t="s">
        <v>220</v>
      </c>
      <c r="C796" s="251">
        <v>1</v>
      </c>
      <c r="D796" s="251"/>
      <c r="E796" s="251">
        <v>7222</v>
      </c>
      <c r="F796" s="251">
        <v>4362</v>
      </c>
      <c r="G796" s="251">
        <v>3965</v>
      </c>
      <c r="H796" s="251">
        <v>3604</v>
      </c>
      <c r="I796" s="251">
        <v>3134</v>
      </c>
      <c r="J796" s="251">
        <v>1512</v>
      </c>
      <c r="K796" s="251">
        <v>30</v>
      </c>
      <c r="L796" s="251" t="s">
        <v>25</v>
      </c>
      <c r="M796" s="251">
        <v>0.4</v>
      </c>
      <c r="N796" s="251" t="s">
        <v>26</v>
      </c>
      <c r="O796" s="251">
        <v>12.6</v>
      </c>
      <c r="P796" s="251" t="s">
        <v>83</v>
      </c>
      <c r="Q796" s="251">
        <f t="shared" ca="1" si="30"/>
        <v>0</v>
      </c>
      <c r="R796" s="251">
        <f t="shared" ca="1" si="31"/>
        <v>0</v>
      </c>
      <c r="S796" s="96"/>
    </row>
    <row r="797" spans="1:19" ht="15" customHeight="1">
      <c r="A797" s="205" t="s">
        <v>311</v>
      </c>
      <c r="B797" s="205" t="s">
        <v>1515</v>
      </c>
      <c r="C797" s="251">
        <v>4</v>
      </c>
      <c r="D797" s="251"/>
      <c r="E797" s="251">
        <v>7222</v>
      </c>
      <c r="F797" s="251">
        <v>4362</v>
      </c>
      <c r="G797" s="251">
        <v>3965</v>
      </c>
      <c r="H797" s="251">
        <v>3604</v>
      </c>
      <c r="I797" s="251">
        <v>3134</v>
      </c>
      <c r="J797" s="251">
        <v>1512</v>
      </c>
      <c r="K797" s="251">
        <v>30</v>
      </c>
      <c r="L797" s="251" t="s">
        <v>25</v>
      </c>
      <c r="M797" s="251">
        <v>0.4</v>
      </c>
      <c r="N797" s="251" t="s">
        <v>26</v>
      </c>
      <c r="O797" s="251">
        <v>12.6</v>
      </c>
      <c r="P797" s="251" t="s">
        <v>83</v>
      </c>
      <c r="Q797" s="251">
        <f t="shared" ca="1" si="30"/>
        <v>0</v>
      </c>
      <c r="R797" s="251">
        <f t="shared" ca="1" si="31"/>
        <v>0</v>
      </c>
      <c r="S797" s="96"/>
    </row>
    <row r="798" spans="1:19" ht="15" customHeight="1">
      <c r="A798" s="193" t="s">
        <v>310</v>
      </c>
      <c r="B798" s="193" t="s">
        <v>221</v>
      </c>
      <c r="C798" s="250">
        <v>4</v>
      </c>
      <c r="D798" s="250"/>
      <c r="E798" s="250">
        <v>6022</v>
      </c>
      <c r="F798" s="250">
        <v>3637</v>
      </c>
      <c r="G798" s="250">
        <v>3306</v>
      </c>
      <c r="H798" s="250">
        <v>3005</v>
      </c>
      <c r="I798" s="250">
        <v>2613</v>
      </c>
      <c r="J798" s="250">
        <v>1512</v>
      </c>
      <c r="K798" s="250">
        <v>30</v>
      </c>
      <c r="L798" s="250" t="s">
        <v>25</v>
      </c>
      <c r="M798" s="250">
        <v>0.4</v>
      </c>
      <c r="N798" s="250" t="s">
        <v>26</v>
      </c>
      <c r="O798" s="250">
        <v>12.6</v>
      </c>
      <c r="P798" s="250" t="s">
        <v>83</v>
      </c>
      <c r="Q798" s="250">
        <f t="shared" ca="1" si="30"/>
        <v>0</v>
      </c>
      <c r="R798" s="250">
        <f t="shared" ca="1" si="31"/>
        <v>0</v>
      </c>
      <c r="S798" s="96"/>
    </row>
    <row r="799" spans="1:19" ht="15" customHeight="1">
      <c r="A799" s="192" t="s">
        <v>321</v>
      </c>
      <c r="B799" s="192" t="s">
        <v>222</v>
      </c>
      <c r="C799" s="249">
        <v>4</v>
      </c>
      <c r="D799" s="249"/>
      <c r="E799" s="249">
        <v>6022</v>
      </c>
      <c r="F799" s="249">
        <v>3637</v>
      </c>
      <c r="G799" s="249">
        <v>3306</v>
      </c>
      <c r="H799" s="249">
        <v>3005</v>
      </c>
      <c r="I799" s="249">
        <v>2613</v>
      </c>
      <c r="J799" s="249">
        <v>1512</v>
      </c>
      <c r="K799" s="249">
        <v>30</v>
      </c>
      <c r="L799" s="249" t="s">
        <v>25</v>
      </c>
      <c r="M799" s="249">
        <v>0.4</v>
      </c>
      <c r="N799" s="249" t="s">
        <v>26</v>
      </c>
      <c r="O799" s="249">
        <v>10.7</v>
      </c>
      <c r="P799" s="249" t="s">
        <v>83</v>
      </c>
      <c r="Q799" s="249">
        <f t="shared" ca="1" si="30"/>
        <v>0</v>
      </c>
      <c r="R799" s="249">
        <f t="shared" ca="1" si="31"/>
        <v>0</v>
      </c>
      <c r="S799" s="96"/>
    </row>
    <row r="800" spans="1:19" ht="15" customHeight="1">
      <c r="A800" s="193" t="s">
        <v>328</v>
      </c>
      <c r="B800" s="193" t="s">
        <v>221</v>
      </c>
      <c r="C800" s="250">
        <v>1</v>
      </c>
      <c r="D800" s="250"/>
      <c r="E800" s="250">
        <v>5720</v>
      </c>
      <c r="F800" s="250">
        <v>3455</v>
      </c>
      <c r="G800" s="250">
        <v>3140</v>
      </c>
      <c r="H800" s="250">
        <v>2855</v>
      </c>
      <c r="I800" s="250">
        <v>2483</v>
      </c>
      <c r="J800" s="250">
        <v>1512</v>
      </c>
      <c r="K800" s="250">
        <v>30</v>
      </c>
      <c r="L800" s="250" t="s">
        <v>25</v>
      </c>
      <c r="M800" s="250">
        <v>0.4</v>
      </c>
      <c r="N800" s="250" t="s">
        <v>26</v>
      </c>
      <c r="O800" s="250">
        <v>12.9</v>
      </c>
      <c r="P800" s="250" t="s">
        <v>83</v>
      </c>
      <c r="Q800" s="250">
        <f t="shared" ca="1" si="30"/>
        <v>0</v>
      </c>
      <c r="R800" s="250">
        <f t="shared" ca="1" si="31"/>
        <v>0</v>
      </c>
      <c r="S800" s="96"/>
    </row>
    <row r="801" spans="1:19" ht="15" customHeight="1">
      <c r="A801" s="193" t="s">
        <v>336</v>
      </c>
      <c r="B801" s="193" t="s">
        <v>223</v>
      </c>
      <c r="C801" s="250">
        <v>4</v>
      </c>
      <c r="D801" s="250"/>
      <c r="E801" s="250">
        <v>6315</v>
      </c>
      <c r="F801" s="250">
        <v>3814</v>
      </c>
      <c r="G801" s="250">
        <v>3467</v>
      </c>
      <c r="H801" s="250">
        <v>3152</v>
      </c>
      <c r="I801" s="250">
        <v>2741</v>
      </c>
      <c r="J801" s="250">
        <v>1512</v>
      </c>
      <c r="K801" s="250">
        <v>30</v>
      </c>
      <c r="L801" s="250" t="s">
        <v>25</v>
      </c>
      <c r="M801" s="250">
        <v>0.4</v>
      </c>
      <c r="N801" s="250" t="s">
        <v>26</v>
      </c>
      <c r="O801" s="250">
        <v>10.3</v>
      </c>
      <c r="P801" s="250" t="s">
        <v>83</v>
      </c>
      <c r="Q801" s="250">
        <f t="shared" ca="1" si="30"/>
        <v>0</v>
      </c>
      <c r="R801" s="250">
        <f t="shared" ca="1" si="31"/>
        <v>0</v>
      </c>
      <c r="S801" s="96"/>
    </row>
    <row r="802" spans="1:19" ht="15" customHeight="1">
      <c r="A802" s="192" t="s">
        <v>283</v>
      </c>
      <c r="B802" s="192" t="s">
        <v>1168</v>
      </c>
      <c r="C802" s="249">
        <v>4</v>
      </c>
      <c r="D802" s="249"/>
      <c r="E802" s="249">
        <v>1621</v>
      </c>
      <c r="F802" s="249">
        <v>979</v>
      </c>
      <c r="G802" s="249">
        <v>890</v>
      </c>
      <c r="H802" s="249">
        <v>808</v>
      </c>
      <c r="I802" s="249">
        <v>703</v>
      </c>
      <c r="J802" s="249">
        <v>628</v>
      </c>
      <c r="K802" s="249">
        <v>50</v>
      </c>
      <c r="L802" s="249" t="s">
        <v>108</v>
      </c>
      <c r="M802" s="249">
        <v>0.42</v>
      </c>
      <c r="N802" s="249" t="s">
        <v>109</v>
      </c>
      <c r="O802" s="249">
        <v>21.9</v>
      </c>
      <c r="P802" s="249" t="s">
        <v>83</v>
      </c>
      <c r="Q802" s="249">
        <f t="shared" ca="1" si="30"/>
        <v>0</v>
      </c>
      <c r="R802" s="249">
        <f t="shared" ca="1" si="31"/>
        <v>0</v>
      </c>
      <c r="S802" s="96"/>
    </row>
    <row r="803" spans="1:19" ht="15" customHeight="1">
      <c r="A803" s="193" t="s">
        <v>284</v>
      </c>
      <c r="B803" s="193" t="s">
        <v>1168</v>
      </c>
      <c r="C803" s="250">
        <v>4</v>
      </c>
      <c r="D803" s="250"/>
      <c r="E803" s="250">
        <v>1621</v>
      </c>
      <c r="F803" s="250">
        <v>979</v>
      </c>
      <c r="G803" s="250">
        <v>890</v>
      </c>
      <c r="H803" s="250">
        <v>808</v>
      </c>
      <c r="I803" s="250">
        <v>703</v>
      </c>
      <c r="J803" s="250">
        <v>628</v>
      </c>
      <c r="K803" s="250">
        <v>50</v>
      </c>
      <c r="L803" s="250" t="s">
        <v>108</v>
      </c>
      <c r="M803" s="250">
        <v>0.42</v>
      </c>
      <c r="N803" s="250" t="s">
        <v>109</v>
      </c>
      <c r="O803" s="250">
        <v>21.9</v>
      </c>
      <c r="P803" s="250" t="s">
        <v>83</v>
      </c>
      <c r="Q803" s="250">
        <f t="shared" ca="1" si="30"/>
        <v>0</v>
      </c>
      <c r="R803" s="250">
        <f t="shared" ca="1" si="31"/>
        <v>0</v>
      </c>
      <c r="S803" s="96"/>
    </row>
    <row r="804" spans="1:19" ht="15" customHeight="1">
      <c r="A804" s="193" t="s">
        <v>290</v>
      </c>
      <c r="B804" s="193" t="s">
        <v>115</v>
      </c>
      <c r="C804" s="250">
        <v>4</v>
      </c>
      <c r="D804" s="250"/>
      <c r="E804" s="250">
        <v>1872</v>
      </c>
      <c r="F804" s="250">
        <v>1131</v>
      </c>
      <c r="G804" s="250">
        <v>1028</v>
      </c>
      <c r="H804" s="250">
        <v>934</v>
      </c>
      <c r="I804" s="250">
        <v>812</v>
      </c>
      <c r="J804" s="250">
        <v>628</v>
      </c>
      <c r="K804" s="250">
        <v>50</v>
      </c>
      <c r="L804" s="250" t="s">
        <v>110</v>
      </c>
      <c r="M804" s="250">
        <v>0.35</v>
      </c>
      <c r="N804" s="250" t="s">
        <v>111</v>
      </c>
      <c r="O804" s="250">
        <v>17</v>
      </c>
      <c r="P804" s="250" t="s">
        <v>83</v>
      </c>
      <c r="Q804" s="250">
        <f t="shared" ca="1" si="30"/>
        <v>0</v>
      </c>
      <c r="R804" s="250">
        <f t="shared" ca="1" si="31"/>
        <v>0</v>
      </c>
      <c r="S804" s="96"/>
    </row>
    <row r="805" spans="1:19" ht="15" customHeight="1">
      <c r="A805" s="202" t="s">
        <v>1896</v>
      </c>
      <c r="B805" s="247"/>
      <c r="C805" s="248"/>
      <c r="D805" s="248"/>
      <c r="E805" s="248"/>
      <c r="F805" s="248"/>
      <c r="G805" s="248"/>
      <c r="H805" s="248"/>
      <c r="I805" s="248"/>
      <c r="J805" s="248"/>
      <c r="K805" s="248"/>
      <c r="L805" s="248"/>
      <c r="M805" s="248"/>
      <c r="N805" s="248"/>
      <c r="O805" s="248"/>
      <c r="P805" s="248"/>
      <c r="Q805" s="248"/>
      <c r="R805" s="248"/>
      <c r="S805" s="96"/>
    </row>
    <row r="806" spans="1:19" ht="15" customHeight="1">
      <c r="A806" s="193" t="s">
        <v>343</v>
      </c>
      <c r="B806" s="193" t="s">
        <v>3979</v>
      </c>
      <c r="C806" s="250">
        <v>1</v>
      </c>
      <c r="D806" s="250"/>
      <c r="E806" s="250">
        <v>11907</v>
      </c>
      <c r="F806" s="250">
        <v>7191</v>
      </c>
      <c r="G806" s="250">
        <v>6537</v>
      </c>
      <c r="H806" s="250">
        <v>5942</v>
      </c>
      <c r="I806" s="250">
        <v>5168</v>
      </c>
      <c r="J806" s="250">
        <v>4532</v>
      </c>
      <c r="K806" s="250">
        <v>20</v>
      </c>
      <c r="L806" s="250" t="s">
        <v>29</v>
      </c>
      <c r="M806" s="250">
        <v>0.95</v>
      </c>
      <c r="N806" s="250" t="s">
        <v>30</v>
      </c>
      <c r="O806" s="250">
        <v>17</v>
      </c>
      <c r="P806" s="250" t="s">
        <v>83</v>
      </c>
      <c r="Q806" s="250">
        <f t="shared" ca="1" si="30"/>
        <v>0</v>
      </c>
      <c r="R806" s="250">
        <f t="shared" ca="1" si="31"/>
        <v>0</v>
      </c>
      <c r="S806" s="96"/>
    </row>
    <row r="807" spans="1:19" ht="15" customHeight="1">
      <c r="A807" s="193" t="s">
        <v>346</v>
      </c>
      <c r="B807" s="193" t="s">
        <v>1730</v>
      </c>
      <c r="C807" s="250">
        <v>1</v>
      </c>
      <c r="D807" s="250"/>
      <c r="E807" s="250">
        <v>17834</v>
      </c>
      <c r="F807" s="250">
        <v>10771</v>
      </c>
      <c r="G807" s="250">
        <v>9792</v>
      </c>
      <c r="H807" s="250">
        <v>8901</v>
      </c>
      <c r="I807" s="250">
        <v>7740</v>
      </c>
      <c r="J807" s="250">
        <v>4532</v>
      </c>
      <c r="K807" s="250">
        <v>20</v>
      </c>
      <c r="L807" s="250" t="s">
        <v>29</v>
      </c>
      <c r="M807" s="250">
        <v>1.145</v>
      </c>
      <c r="N807" s="250" t="s">
        <v>30</v>
      </c>
      <c r="O807" s="250">
        <v>17</v>
      </c>
      <c r="P807" s="250" t="s">
        <v>83</v>
      </c>
      <c r="Q807" s="250">
        <f t="shared" ca="1" si="30"/>
        <v>0</v>
      </c>
      <c r="R807" s="250">
        <f t="shared" ca="1" si="31"/>
        <v>0</v>
      </c>
      <c r="S807" s="96"/>
    </row>
    <row r="808" spans="1:19" ht="15" customHeight="1">
      <c r="A808" s="193" t="s">
        <v>349</v>
      </c>
      <c r="B808" s="193" t="s">
        <v>1795</v>
      </c>
      <c r="C808" s="250">
        <v>1</v>
      </c>
      <c r="D808" s="250"/>
      <c r="E808" s="250">
        <v>14393</v>
      </c>
      <c r="F808" s="250">
        <v>8693</v>
      </c>
      <c r="G808" s="250">
        <v>7903</v>
      </c>
      <c r="H808" s="250">
        <v>7184</v>
      </c>
      <c r="I808" s="250">
        <v>6246</v>
      </c>
      <c r="J808" s="250">
        <v>4532</v>
      </c>
      <c r="K808" s="250">
        <v>20</v>
      </c>
      <c r="L808" s="250" t="s">
        <v>29</v>
      </c>
      <c r="M808" s="250">
        <v>1.0649999999999999</v>
      </c>
      <c r="N808" s="250" t="s">
        <v>30</v>
      </c>
      <c r="O808" s="250">
        <v>17</v>
      </c>
      <c r="P808" s="250" t="s">
        <v>83</v>
      </c>
      <c r="Q808" s="250">
        <f t="shared" ca="1" si="30"/>
        <v>0</v>
      </c>
      <c r="R808" s="250">
        <f t="shared" ca="1" si="31"/>
        <v>0</v>
      </c>
      <c r="S808" s="96"/>
    </row>
    <row r="809" spans="1:19" ht="15" customHeight="1">
      <c r="A809" s="193" t="s">
        <v>351</v>
      </c>
      <c r="B809" s="193" t="s">
        <v>1821</v>
      </c>
      <c r="C809" s="250">
        <v>1</v>
      </c>
      <c r="D809" s="250"/>
      <c r="E809" s="250">
        <v>17834</v>
      </c>
      <c r="F809" s="250">
        <v>10771</v>
      </c>
      <c r="G809" s="250">
        <v>9792</v>
      </c>
      <c r="H809" s="250">
        <v>8901</v>
      </c>
      <c r="I809" s="250">
        <v>7740</v>
      </c>
      <c r="J809" s="250">
        <v>4532</v>
      </c>
      <c r="K809" s="250">
        <v>20</v>
      </c>
      <c r="L809" s="250" t="s">
        <v>29</v>
      </c>
      <c r="M809" s="250">
        <v>1.07</v>
      </c>
      <c r="N809" s="250" t="s">
        <v>30</v>
      </c>
      <c r="O809" s="250">
        <v>17</v>
      </c>
      <c r="P809" s="250" t="s">
        <v>83</v>
      </c>
      <c r="Q809" s="250">
        <f t="shared" ca="1" si="30"/>
        <v>0</v>
      </c>
      <c r="R809" s="250">
        <f t="shared" ca="1" si="31"/>
        <v>0</v>
      </c>
      <c r="S809" s="96"/>
    </row>
    <row r="810" spans="1:19" s="96" customFormat="1" ht="15" customHeight="1">
      <c r="A810" s="193" t="s">
        <v>353</v>
      </c>
      <c r="B810" s="193" t="s">
        <v>1743</v>
      </c>
      <c r="C810" s="250">
        <v>1</v>
      </c>
      <c r="D810" s="250"/>
      <c r="E810" s="250">
        <v>19703</v>
      </c>
      <c r="F810" s="250">
        <v>11899</v>
      </c>
      <c r="G810" s="250">
        <v>10817</v>
      </c>
      <c r="H810" s="250">
        <v>9834</v>
      </c>
      <c r="I810" s="250">
        <v>8551</v>
      </c>
      <c r="J810" s="250">
        <v>4532</v>
      </c>
      <c r="K810" s="250">
        <v>20</v>
      </c>
      <c r="L810" s="250" t="s">
        <v>29</v>
      </c>
      <c r="M810" s="250">
        <v>1.25</v>
      </c>
      <c r="N810" s="250" t="s">
        <v>30</v>
      </c>
      <c r="O810" s="250">
        <v>17</v>
      </c>
      <c r="P810" s="250" t="s">
        <v>83</v>
      </c>
      <c r="Q810" s="250">
        <f t="shared" ca="1" si="30"/>
        <v>0</v>
      </c>
      <c r="R810" s="250">
        <f t="shared" ca="1" si="31"/>
        <v>0</v>
      </c>
    </row>
    <row r="811" spans="1:19" s="96" customFormat="1" ht="15" customHeight="1">
      <c r="A811" s="202" t="s">
        <v>86</v>
      </c>
      <c r="B811" s="247"/>
      <c r="C811" s="248"/>
      <c r="D811" s="248"/>
      <c r="E811" s="248"/>
      <c r="F811" s="248"/>
      <c r="G811" s="248"/>
      <c r="H811" s="248"/>
      <c r="I811" s="248"/>
      <c r="J811" s="248"/>
      <c r="K811" s="248"/>
      <c r="L811" s="248"/>
      <c r="M811" s="248"/>
      <c r="N811" s="248"/>
      <c r="O811" s="248"/>
      <c r="P811" s="248"/>
      <c r="Q811" s="248"/>
      <c r="R811" s="248"/>
    </row>
    <row r="812" spans="1:19" s="96" customFormat="1" ht="15" customHeight="1">
      <c r="A812" s="193" t="s">
        <v>354</v>
      </c>
      <c r="B812" s="193" t="s">
        <v>1504</v>
      </c>
      <c r="C812" s="250">
        <v>1</v>
      </c>
      <c r="D812" s="250"/>
      <c r="E812" s="250">
        <v>3820</v>
      </c>
      <c r="F812" s="250">
        <v>2307</v>
      </c>
      <c r="G812" s="250">
        <v>2097</v>
      </c>
      <c r="H812" s="250">
        <v>1906</v>
      </c>
      <c r="I812" s="250">
        <v>1657</v>
      </c>
      <c r="J812" s="250">
        <v>1656</v>
      </c>
      <c r="K812" s="250">
        <v>60</v>
      </c>
      <c r="L812" s="250" t="s">
        <v>27</v>
      </c>
      <c r="M812" s="250">
        <v>0.16600000000000001</v>
      </c>
      <c r="N812" s="250" t="s">
        <v>28</v>
      </c>
      <c r="O812" s="250">
        <v>24</v>
      </c>
      <c r="P812" s="250" t="s">
        <v>83</v>
      </c>
      <c r="Q812" s="250">
        <f t="shared" ca="1" si="30"/>
        <v>0</v>
      </c>
      <c r="R812" s="250">
        <f t="shared" ca="1" si="31"/>
        <v>0</v>
      </c>
    </row>
    <row r="813" spans="1:19" s="97" customFormat="1" ht="15" customHeight="1">
      <c r="A813" s="205" t="s">
        <v>361</v>
      </c>
      <c r="B813" s="205" t="s">
        <v>1613</v>
      </c>
      <c r="C813" s="251">
        <v>4</v>
      </c>
      <c r="D813" s="251"/>
      <c r="E813" s="251">
        <v>3067</v>
      </c>
      <c r="F813" s="251">
        <v>1852</v>
      </c>
      <c r="G813" s="251">
        <v>1684</v>
      </c>
      <c r="H813" s="251">
        <v>1530</v>
      </c>
      <c r="I813" s="251">
        <v>1331</v>
      </c>
      <c r="J813" s="251">
        <v>376</v>
      </c>
      <c r="K813" s="251">
        <v>15</v>
      </c>
      <c r="L813" s="251" t="s">
        <v>27</v>
      </c>
      <c r="M813" s="251">
        <v>0.1</v>
      </c>
      <c r="N813" s="251" t="s">
        <v>28</v>
      </c>
      <c r="O813" s="251">
        <v>15</v>
      </c>
      <c r="P813" s="251" t="s">
        <v>83</v>
      </c>
      <c r="Q813" s="251">
        <f t="shared" ca="1" si="30"/>
        <v>0</v>
      </c>
      <c r="R813" s="251">
        <f t="shared" ca="1" si="31"/>
        <v>0</v>
      </c>
      <c r="S813" s="96"/>
    </row>
    <row r="814" spans="1:19" s="97" customFormat="1" ht="15" customHeight="1">
      <c r="A814" s="205" t="s">
        <v>363</v>
      </c>
      <c r="B814" s="205" t="s">
        <v>1615</v>
      </c>
      <c r="C814" s="251">
        <v>1</v>
      </c>
      <c r="D814" s="251"/>
      <c r="E814" s="251">
        <v>2565</v>
      </c>
      <c r="F814" s="251">
        <v>1549</v>
      </c>
      <c r="G814" s="251">
        <v>1408</v>
      </c>
      <c r="H814" s="251">
        <v>1280</v>
      </c>
      <c r="I814" s="251">
        <v>1113</v>
      </c>
      <c r="J814" s="251">
        <v>376</v>
      </c>
      <c r="K814" s="251">
        <v>15</v>
      </c>
      <c r="L814" s="251" t="s">
        <v>27</v>
      </c>
      <c r="M814" s="251">
        <v>0.1</v>
      </c>
      <c r="N814" s="251" t="s">
        <v>28</v>
      </c>
      <c r="O814" s="251">
        <v>15</v>
      </c>
      <c r="P814" s="251" t="s">
        <v>83</v>
      </c>
      <c r="Q814" s="251">
        <f t="shared" ca="1" si="30"/>
        <v>0</v>
      </c>
      <c r="R814" s="251">
        <f t="shared" ca="1" si="31"/>
        <v>0</v>
      </c>
      <c r="S814" s="96"/>
    </row>
    <row r="815" spans="1:19" s="97" customFormat="1" ht="15" customHeight="1">
      <c r="A815" s="205" t="s">
        <v>366</v>
      </c>
      <c r="B815" s="205" t="s">
        <v>1612</v>
      </c>
      <c r="C815" s="251">
        <v>4</v>
      </c>
      <c r="D815" s="251"/>
      <c r="E815" s="251">
        <v>2565</v>
      </c>
      <c r="F815" s="251">
        <v>1549</v>
      </c>
      <c r="G815" s="251">
        <v>1408</v>
      </c>
      <c r="H815" s="251">
        <v>1280</v>
      </c>
      <c r="I815" s="251">
        <v>1113</v>
      </c>
      <c r="J815" s="251">
        <v>376</v>
      </c>
      <c r="K815" s="251">
        <v>10</v>
      </c>
      <c r="L815" s="251" t="s">
        <v>27</v>
      </c>
      <c r="M815" s="251">
        <v>8.1000000000000003E-2</v>
      </c>
      <c r="N815" s="251" t="s">
        <v>28</v>
      </c>
      <c r="O815" s="251">
        <v>15</v>
      </c>
      <c r="P815" s="251" t="s">
        <v>83</v>
      </c>
      <c r="Q815" s="251">
        <f t="shared" ca="1" si="30"/>
        <v>0</v>
      </c>
      <c r="R815" s="251">
        <f t="shared" ca="1" si="31"/>
        <v>0</v>
      </c>
      <c r="S815" s="96"/>
    </row>
    <row r="816" spans="1:19" s="97" customFormat="1" ht="15" customHeight="1">
      <c r="A816" s="205" t="s">
        <v>368</v>
      </c>
      <c r="B816" s="205" t="s">
        <v>1614</v>
      </c>
      <c r="C816" s="251">
        <v>1</v>
      </c>
      <c r="D816" s="251"/>
      <c r="E816" s="251">
        <v>2565</v>
      </c>
      <c r="F816" s="251">
        <v>1549</v>
      </c>
      <c r="G816" s="251">
        <v>1408</v>
      </c>
      <c r="H816" s="251">
        <v>1280</v>
      </c>
      <c r="I816" s="251">
        <v>1113</v>
      </c>
      <c r="J816" s="251">
        <v>376</v>
      </c>
      <c r="K816" s="251">
        <v>10</v>
      </c>
      <c r="L816" s="251" t="s">
        <v>27</v>
      </c>
      <c r="M816" s="251">
        <v>8.1000000000000003E-2</v>
      </c>
      <c r="N816" s="251" t="s">
        <v>28</v>
      </c>
      <c r="O816" s="251">
        <v>15</v>
      </c>
      <c r="P816" s="251" t="s">
        <v>83</v>
      </c>
      <c r="Q816" s="251">
        <f t="shared" ca="1" si="30"/>
        <v>0</v>
      </c>
      <c r="R816" s="251">
        <f t="shared" ca="1" si="31"/>
        <v>0</v>
      </c>
      <c r="S816" s="96"/>
    </row>
    <row r="817" spans="1:19" s="97" customFormat="1" ht="15" customHeight="1">
      <c r="A817" s="193" t="s">
        <v>369</v>
      </c>
      <c r="B817" s="193" t="s">
        <v>4831</v>
      </c>
      <c r="C817" s="250">
        <v>1</v>
      </c>
      <c r="D817" s="250"/>
      <c r="E817" s="250">
        <v>2565</v>
      </c>
      <c r="F817" s="250">
        <v>1549</v>
      </c>
      <c r="G817" s="250">
        <v>1408</v>
      </c>
      <c r="H817" s="250">
        <v>1280</v>
      </c>
      <c r="I817" s="250">
        <v>1113</v>
      </c>
      <c r="J817" s="250">
        <v>0</v>
      </c>
      <c r="K817" s="250">
        <v>10</v>
      </c>
      <c r="L817" s="250" t="s">
        <v>27</v>
      </c>
      <c r="M817" s="250">
        <v>8.1000000000000003E-2</v>
      </c>
      <c r="N817" s="250" t="s">
        <v>28</v>
      </c>
      <c r="O817" s="250">
        <v>15</v>
      </c>
      <c r="P817" s="250" t="s">
        <v>83</v>
      </c>
      <c r="Q817" s="250">
        <f t="shared" ca="1" si="30"/>
        <v>0</v>
      </c>
      <c r="R817" s="250">
        <f t="shared" ca="1" si="31"/>
        <v>0</v>
      </c>
      <c r="S817" s="96"/>
    </row>
    <row r="818" spans="1:19" s="96" customFormat="1" ht="15" customHeight="1">
      <c r="A818" s="223" t="s">
        <v>356</v>
      </c>
      <c r="B818" s="223" t="s">
        <v>1639</v>
      </c>
      <c r="C818" s="252">
        <v>1</v>
      </c>
      <c r="D818" s="252"/>
      <c r="E818" s="252">
        <v>2565</v>
      </c>
      <c r="F818" s="252">
        <v>1549</v>
      </c>
      <c r="G818" s="252">
        <v>1408</v>
      </c>
      <c r="H818" s="252">
        <v>1280</v>
      </c>
      <c r="I818" s="252">
        <v>1113</v>
      </c>
      <c r="J818" s="252">
        <v>628</v>
      </c>
      <c r="K818" s="252">
        <v>15</v>
      </c>
      <c r="L818" s="252" t="s">
        <v>27</v>
      </c>
      <c r="M818" s="252">
        <v>8.1000000000000003E-2</v>
      </c>
      <c r="N818" s="252" t="s">
        <v>28</v>
      </c>
      <c r="O818" s="252">
        <v>15</v>
      </c>
      <c r="P818" s="252" t="s">
        <v>83</v>
      </c>
      <c r="Q818" s="252">
        <f t="shared" ca="1" si="30"/>
        <v>0</v>
      </c>
      <c r="R818" s="252">
        <f t="shared" ca="1" si="31"/>
        <v>0</v>
      </c>
    </row>
    <row r="819" spans="1:19" s="97" customFormat="1" ht="15" customHeight="1">
      <c r="A819" s="205" t="s">
        <v>358</v>
      </c>
      <c r="B819" s="205" t="s">
        <v>1640</v>
      </c>
      <c r="C819" s="251">
        <v>4</v>
      </c>
      <c r="D819" s="251"/>
      <c r="E819" s="251">
        <v>2565</v>
      </c>
      <c r="F819" s="251">
        <v>1549</v>
      </c>
      <c r="G819" s="251">
        <v>1408</v>
      </c>
      <c r="H819" s="251">
        <v>1280</v>
      </c>
      <c r="I819" s="251">
        <v>1113</v>
      </c>
      <c r="J819" s="251">
        <v>628</v>
      </c>
      <c r="K819" s="251">
        <v>15</v>
      </c>
      <c r="L819" s="251" t="s">
        <v>27</v>
      </c>
      <c r="M819" s="251">
        <v>8.1000000000000003E-2</v>
      </c>
      <c r="N819" s="251" t="s">
        <v>28</v>
      </c>
      <c r="O819" s="251">
        <v>15</v>
      </c>
      <c r="P819" s="251" t="s">
        <v>83</v>
      </c>
      <c r="Q819" s="251">
        <f t="shared" ca="1" si="30"/>
        <v>0</v>
      </c>
      <c r="R819" s="251">
        <f t="shared" ca="1" si="31"/>
        <v>0</v>
      </c>
      <c r="S819" s="96"/>
    </row>
    <row r="820" spans="1:19" s="97" customFormat="1" ht="15" customHeight="1">
      <c r="A820" s="193" t="s">
        <v>359</v>
      </c>
      <c r="B820" s="193" t="s">
        <v>1641</v>
      </c>
      <c r="C820" s="250">
        <v>1</v>
      </c>
      <c r="D820" s="250"/>
      <c r="E820" s="250">
        <v>2565</v>
      </c>
      <c r="F820" s="250">
        <v>1549</v>
      </c>
      <c r="G820" s="250">
        <v>1408</v>
      </c>
      <c r="H820" s="250">
        <v>1280</v>
      </c>
      <c r="I820" s="250">
        <v>1113</v>
      </c>
      <c r="J820" s="250">
        <v>628</v>
      </c>
      <c r="K820" s="250">
        <v>15</v>
      </c>
      <c r="L820" s="250" t="s">
        <v>27</v>
      </c>
      <c r="M820" s="250">
        <v>0.106</v>
      </c>
      <c r="N820" s="250" t="s">
        <v>28</v>
      </c>
      <c r="O820" s="250">
        <v>15</v>
      </c>
      <c r="P820" s="250" t="s">
        <v>83</v>
      </c>
      <c r="Q820" s="250">
        <f t="shared" ca="1" si="30"/>
        <v>0</v>
      </c>
      <c r="R820" s="250">
        <f t="shared" ca="1" si="31"/>
        <v>0</v>
      </c>
      <c r="S820" s="96"/>
    </row>
    <row r="821" spans="1:19" s="97" customFormat="1" ht="15" customHeight="1">
      <c r="A821" s="193" t="s">
        <v>367</v>
      </c>
      <c r="B821" s="193" t="s">
        <v>1611</v>
      </c>
      <c r="C821" s="250">
        <v>4</v>
      </c>
      <c r="D821" s="250"/>
      <c r="E821" s="250">
        <v>2565</v>
      </c>
      <c r="F821" s="250">
        <v>1549</v>
      </c>
      <c r="G821" s="250">
        <v>1408</v>
      </c>
      <c r="H821" s="250">
        <v>1280</v>
      </c>
      <c r="I821" s="250">
        <v>1113</v>
      </c>
      <c r="J821" s="250">
        <v>376</v>
      </c>
      <c r="K821" s="250">
        <v>5</v>
      </c>
      <c r="L821" s="250" t="s">
        <v>31</v>
      </c>
      <c r="M821" s="250">
        <v>8.1000000000000003E-2</v>
      </c>
      <c r="N821" s="250" t="s">
        <v>30</v>
      </c>
      <c r="O821" s="250">
        <v>15</v>
      </c>
      <c r="P821" s="250" t="s">
        <v>83</v>
      </c>
      <c r="Q821" s="250">
        <f t="shared" ca="1" si="30"/>
        <v>0</v>
      </c>
      <c r="R821" s="250">
        <f t="shared" ca="1" si="31"/>
        <v>0</v>
      </c>
      <c r="S821" s="96"/>
    </row>
    <row r="822" spans="1:19" s="97" customFormat="1" ht="15" customHeight="1">
      <c r="A822" s="192" t="s">
        <v>364</v>
      </c>
      <c r="B822" s="192" t="s">
        <v>1637</v>
      </c>
      <c r="C822" s="249">
        <v>4</v>
      </c>
      <c r="D822" s="249"/>
      <c r="E822" s="249">
        <v>2565</v>
      </c>
      <c r="F822" s="249">
        <v>1549</v>
      </c>
      <c r="G822" s="249">
        <v>1408</v>
      </c>
      <c r="H822" s="249">
        <v>1280</v>
      </c>
      <c r="I822" s="249">
        <v>1113</v>
      </c>
      <c r="J822" s="249">
        <v>628</v>
      </c>
      <c r="K822" s="249">
        <v>5</v>
      </c>
      <c r="L822" s="249" t="s">
        <v>31</v>
      </c>
      <c r="M822" s="249">
        <v>8.1000000000000003E-2</v>
      </c>
      <c r="N822" s="249" t="s">
        <v>30</v>
      </c>
      <c r="O822" s="249">
        <v>15</v>
      </c>
      <c r="P822" s="249" t="s">
        <v>83</v>
      </c>
      <c r="Q822" s="249">
        <f t="shared" ca="1" si="30"/>
        <v>0</v>
      </c>
      <c r="R822" s="249">
        <f t="shared" ca="1" si="31"/>
        <v>0</v>
      </c>
      <c r="S822" s="96"/>
    </row>
    <row r="823" spans="1:19" s="97" customFormat="1" ht="15" customHeight="1">
      <c r="A823" s="193" t="s">
        <v>365</v>
      </c>
      <c r="B823" s="193" t="s">
        <v>1638</v>
      </c>
      <c r="C823" s="250">
        <v>1</v>
      </c>
      <c r="D823" s="250"/>
      <c r="E823" s="250">
        <v>2565</v>
      </c>
      <c r="F823" s="250">
        <v>1549</v>
      </c>
      <c r="G823" s="250">
        <v>1408</v>
      </c>
      <c r="H823" s="250">
        <v>1280</v>
      </c>
      <c r="I823" s="250">
        <v>1113</v>
      </c>
      <c r="J823" s="250">
        <v>628</v>
      </c>
      <c r="K823" s="250">
        <v>5</v>
      </c>
      <c r="L823" s="250" t="s">
        <v>31</v>
      </c>
      <c r="M823" s="250">
        <v>8.1000000000000003E-2</v>
      </c>
      <c r="N823" s="250" t="s">
        <v>30</v>
      </c>
      <c r="O823" s="250">
        <v>15</v>
      </c>
      <c r="P823" s="250" t="s">
        <v>83</v>
      </c>
      <c r="Q823" s="250">
        <f t="shared" ca="1" si="30"/>
        <v>0</v>
      </c>
      <c r="R823" s="250">
        <f t="shared" ca="1" si="31"/>
        <v>0</v>
      </c>
      <c r="S823" s="96"/>
    </row>
    <row r="824" spans="1:19" s="97" customFormat="1" ht="15" customHeight="1">
      <c r="A824" s="192" t="s">
        <v>370</v>
      </c>
      <c r="B824" s="192" t="s">
        <v>1635</v>
      </c>
      <c r="C824" s="249">
        <v>4</v>
      </c>
      <c r="D824" s="249"/>
      <c r="E824" s="249">
        <v>3067</v>
      </c>
      <c r="F824" s="249">
        <v>1852</v>
      </c>
      <c r="G824" s="249">
        <v>1684</v>
      </c>
      <c r="H824" s="249">
        <v>1530</v>
      </c>
      <c r="I824" s="249">
        <v>1331</v>
      </c>
      <c r="J824" s="249">
        <v>628</v>
      </c>
      <c r="K824" s="249">
        <v>5</v>
      </c>
      <c r="L824" s="249" t="s">
        <v>29</v>
      </c>
      <c r="M824" s="249">
        <v>8.1000000000000003E-2</v>
      </c>
      <c r="N824" s="249" t="s">
        <v>30</v>
      </c>
      <c r="O824" s="249">
        <v>15</v>
      </c>
      <c r="P824" s="249" t="s">
        <v>83</v>
      </c>
      <c r="Q824" s="249">
        <f t="shared" ca="1" si="30"/>
        <v>0</v>
      </c>
      <c r="R824" s="249">
        <f t="shared" ca="1" si="31"/>
        <v>0</v>
      </c>
      <c r="S824" s="96"/>
    </row>
    <row r="825" spans="1:19" s="97" customFormat="1" ht="15" customHeight="1">
      <c r="A825" s="193" t="s">
        <v>371</v>
      </c>
      <c r="B825" s="193" t="s">
        <v>1636</v>
      </c>
      <c r="C825" s="250">
        <v>4</v>
      </c>
      <c r="D825" s="250"/>
      <c r="E825" s="250">
        <v>3067</v>
      </c>
      <c r="F825" s="250">
        <v>1852</v>
      </c>
      <c r="G825" s="250">
        <v>1684</v>
      </c>
      <c r="H825" s="250">
        <v>1530</v>
      </c>
      <c r="I825" s="250">
        <v>1331</v>
      </c>
      <c r="J825" s="250">
        <v>628</v>
      </c>
      <c r="K825" s="250">
        <v>5</v>
      </c>
      <c r="L825" s="250" t="s">
        <v>29</v>
      </c>
      <c r="M825" s="250">
        <v>8.1000000000000003E-2</v>
      </c>
      <c r="N825" s="250" t="s">
        <v>30</v>
      </c>
      <c r="O825" s="250">
        <v>15</v>
      </c>
      <c r="P825" s="250" t="s">
        <v>83</v>
      </c>
      <c r="Q825" s="250">
        <f t="shared" ca="1" si="30"/>
        <v>0</v>
      </c>
      <c r="R825" s="250">
        <f t="shared" ca="1" si="31"/>
        <v>0</v>
      </c>
      <c r="S825" s="96"/>
    </row>
    <row r="826" spans="1:19" s="97" customFormat="1" ht="15" customHeight="1">
      <c r="A826" s="202" t="s">
        <v>15</v>
      </c>
      <c r="B826" s="247"/>
      <c r="C826" s="248"/>
      <c r="D826" s="248"/>
      <c r="E826" s="248"/>
      <c r="F826" s="248"/>
      <c r="G826" s="248"/>
      <c r="H826" s="248"/>
      <c r="I826" s="248"/>
      <c r="J826" s="248"/>
      <c r="K826" s="248"/>
      <c r="L826" s="248"/>
      <c r="M826" s="248"/>
      <c r="N826" s="248"/>
      <c r="O826" s="248"/>
      <c r="P826" s="248"/>
      <c r="Q826" s="248"/>
      <c r="R826" s="248"/>
      <c r="S826" s="96"/>
    </row>
    <row r="827" spans="1:19" s="97" customFormat="1" ht="15" customHeight="1">
      <c r="A827" s="193" t="s">
        <v>378</v>
      </c>
      <c r="B827" s="193" t="s">
        <v>3981</v>
      </c>
      <c r="C827" s="250">
        <v>1</v>
      </c>
      <c r="D827" s="250"/>
      <c r="E827" s="250">
        <v>4680</v>
      </c>
      <c r="F827" s="250">
        <v>2826</v>
      </c>
      <c r="G827" s="250">
        <v>2569</v>
      </c>
      <c r="H827" s="250">
        <v>2335</v>
      </c>
      <c r="I827" s="250">
        <v>2030</v>
      </c>
      <c r="J827" s="250">
        <v>1133</v>
      </c>
      <c r="K827" s="250">
        <v>10</v>
      </c>
      <c r="L827" s="250" t="s">
        <v>16</v>
      </c>
      <c r="M827" s="250">
        <v>1.056</v>
      </c>
      <c r="N827" s="250" t="s">
        <v>17</v>
      </c>
      <c r="O827" s="250">
        <v>11.06</v>
      </c>
      <c r="P827" s="250" t="s">
        <v>83</v>
      </c>
      <c r="Q827" s="250">
        <f t="shared" ca="1" si="30"/>
        <v>0</v>
      </c>
      <c r="R827" s="250">
        <f t="shared" ca="1" si="31"/>
        <v>0</v>
      </c>
      <c r="S827" s="96"/>
    </row>
    <row r="828" spans="1:19" s="97" customFormat="1" ht="15" customHeight="1">
      <c r="A828" s="193" t="s">
        <v>379</v>
      </c>
      <c r="B828" s="193" t="s">
        <v>3980</v>
      </c>
      <c r="C828" s="250">
        <v>4</v>
      </c>
      <c r="D828" s="250"/>
      <c r="E828" s="250">
        <v>4627</v>
      </c>
      <c r="F828" s="250">
        <v>2795</v>
      </c>
      <c r="G828" s="250">
        <v>2541</v>
      </c>
      <c r="H828" s="250">
        <v>2310</v>
      </c>
      <c r="I828" s="250">
        <v>2009</v>
      </c>
      <c r="J828" s="250">
        <v>1133</v>
      </c>
      <c r="K828" s="250">
        <v>10</v>
      </c>
      <c r="L828" s="250" t="s">
        <v>16</v>
      </c>
      <c r="M828" s="250">
        <v>1.0960000000000001</v>
      </c>
      <c r="N828" s="250" t="s">
        <v>17</v>
      </c>
      <c r="O828" s="250">
        <v>11.46</v>
      </c>
      <c r="P828" s="250" t="s">
        <v>83</v>
      </c>
      <c r="Q828" s="250">
        <f t="shared" ca="1" si="30"/>
        <v>0</v>
      </c>
      <c r="R828" s="250">
        <f t="shared" ca="1" si="31"/>
        <v>0</v>
      </c>
      <c r="S828" s="96"/>
    </row>
    <row r="829" spans="1:19" s="97" customFormat="1" ht="15" customHeight="1">
      <c r="A829" s="193" t="s">
        <v>381</v>
      </c>
      <c r="B829" s="193" t="s">
        <v>3982</v>
      </c>
      <c r="C829" s="250">
        <v>0</v>
      </c>
      <c r="D829" s="250"/>
      <c r="E829" s="250"/>
      <c r="F829" s="250"/>
      <c r="G829" s="250"/>
      <c r="H829" s="250"/>
      <c r="I829" s="250"/>
      <c r="J829" s="250"/>
      <c r="K829" s="250">
        <v>10</v>
      </c>
      <c r="L829" s="250" t="s">
        <v>16</v>
      </c>
      <c r="M829" s="250">
        <v>1.0980000000000001</v>
      </c>
      <c r="N829" s="250" t="s">
        <v>17</v>
      </c>
      <c r="O829" s="250">
        <v>11.48</v>
      </c>
      <c r="P829" s="250" t="s">
        <v>83</v>
      </c>
      <c r="Q829" s="250">
        <f t="shared" ca="1" si="30"/>
        <v>0</v>
      </c>
      <c r="R829" s="250">
        <f t="shared" ca="1" si="31"/>
        <v>0</v>
      </c>
      <c r="S829" s="96"/>
    </row>
    <row r="830" spans="1:19" s="97" customFormat="1" ht="15" customHeight="1">
      <c r="A830" s="192" t="s">
        <v>383</v>
      </c>
      <c r="B830" s="192" t="s">
        <v>3983</v>
      </c>
      <c r="C830" s="249">
        <v>4</v>
      </c>
      <c r="D830" s="249"/>
      <c r="E830" s="249">
        <v>6440</v>
      </c>
      <c r="F830" s="249">
        <v>3889</v>
      </c>
      <c r="G830" s="249">
        <v>3535</v>
      </c>
      <c r="H830" s="249">
        <v>3214</v>
      </c>
      <c r="I830" s="249">
        <v>2795</v>
      </c>
      <c r="J830" s="249">
        <v>1383</v>
      </c>
      <c r="K830" s="249">
        <v>10</v>
      </c>
      <c r="L830" s="249" t="s">
        <v>16</v>
      </c>
      <c r="M830" s="249">
        <v>1.0980000000000001</v>
      </c>
      <c r="N830" s="249" t="s">
        <v>17</v>
      </c>
      <c r="O830" s="249">
        <v>11.48</v>
      </c>
      <c r="P830" s="249" t="s">
        <v>83</v>
      </c>
      <c r="Q830" s="249">
        <f t="shared" ref="Q830:Q893" ca="1" si="32">VLOOKUP(A830,INDIRECT("'"&amp;P830&amp;"'!A:l",TRUE),12,0)</f>
        <v>0</v>
      </c>
      <c r="R830" s="249">
        <f t="shared" ref="R830:R893" ca="1" si="33">IFERROR(IF(J830&lt;&gt;$J$5,J830*Q830,IF($I$5=$F$6,F830*Q830,IF($I$5=$G$6,G830*Q830,IF($I$5=$H$6,H830*Q830,IF($I$5=$I$6,I830*Q830,""))))),"")</f>
        <v>0</v>
      </c>
      <c r="S830" s="96"/>
    </row>
    <row r="831" spans="1:19" s="97" customFormat="1" ht="15" customHeight="1">
      <c r="A831" s="193" t="s">
        <v>384</v>
      </c>
      <c r="B831" s="193" t="s">
        <v>3984</v>
      </c>
      <c r="C831" s="250">
        <v>4</v>
      </c>
      <c r="D831" s="250"/>
      <c r="E831" s="250">
        <v>6440</v>
      </c>
      <c r="F831" s="250">
        <v>3889</v>
      </c>
      <c r="G831" s="250">
        <v>3535</v>
      </c>
      <c r="H831" s="250">
        <v>3214</v>
      </c>
      <c r="I831" s="250">
        <v>2795</v>
      </c>
      <c r="J831" s="250">
        <v>1383</v>
      </c>
      <c r="K831" s="250">
        <v>10</v>
      </c>
      <c r="L831" s="250" t="s">
        <v>16</v>
      </c>
      <c r="M831" s="250">
        <v>1.0980000000000001</v>
      </c>
      <c r="N831" s="250" t="s">
        <v>17</v>
      </c>
      <c r="O831" s="250">
        <v>11.48</v>
      </c>
      <c r="P831" s="250" t="s">
        <v>83</v>
      </c>
      <c r="Q831" s="250">
        <f t="shared" ca="1" si="32"/>
        <v>0</v>
      </c>
      <c r="R831" s="250">
        <f t="shared" ca="1" si="33"/>
        <v>0</v>
      </c>
      <c r="S831" s="96"/>
    </row>
    <row r="832" spans="1:19" s="97" customFormat="1" ht="15" customHeight="1">
      <c r="A832" s="192" t="s">
        <v>387</v>
      </c>
      <c r="B832" s="192" t="s">
        <v>3985</v>
      </c>
      <c r="C832" s="249">
        <v>4</v>
      </c>
      <c r="D832" s="249"/>
      <c r="E832" s="249">
        <v>6440</v>
      </c>
      <c r="F832" s="249">
        <v>3889</v>
      </c>
      <c r="G832" s="249">
        <v>3535</v>
      </c>
      <c r="H832" s="249">
        <v>3214</v>
      </c>
      <c r="I832" s="249">
        <v>2795</v>
      </c>
      <c r="J832" s="249">
        <v>1383</v>
      </c>
      <c r="K832" s="249">
        <v>10</v>
      </c>
      <c r="L832" s="249" t="s">
        <v>16</v>
      </c>
      <c r="M832" s="249">
        <v>1.0980000000000001</v>
      </c>
      <c r="N832" s="249" t="s">
        <v>17</v>
      </c>
      <c r="O832" s="249">
        <v>11.48</v>
      </c>
      <c r="P832" s="249" t="s">
        <v>83</v>
      </c>
      <c r="Q832" s="249">
        <f t="shared" ca="1" si="32"/>
        <v>0</v>
      </c>
      <c r="R832" s="249">
        <f t="shared" ca="1" si="33"/>
        <v>0</v>
      </c>
      <c r="S832" s="96"/>
    </row>
    <row r="833" spans="1:19" ht="15" customHeight="1">
      <c r="A833" s="193" t="s">
        <v>386</v>
      </c>
      <c r="B833" s="193" t="s">
        <v>1839</v>
      </c>
      <c r="C833" s="250">
        <v>4</v>
      </c>
      <c r="D833" s="250"/>
      <c r="E833" s="250">
        <v>6440</v>
      </c>
      <c r="F833" s="250">
        <v>3889</v>
      </c>
      <c r="G833" s="250">
        <v>3535</v>
      </c>
      <c r="H833" s="250">
        <v>3214</v>
      </c>
      <c r="I833" s="250">
        <v>2795</v>
      </c>
      <c r="J833" s="250">
        <v>1383</v>
      </c>
      <c r="K833" s="250">
        <v>10</v>
      </c>
      <c r="L833" s="250" t="s">
        <v>16</v>
      </c>
      <c r="M833" s="250">
        <v>1.0980000000000001</v>
      </c>
      <c r="N833" s="250" t="s">
        <v>17</v>
      </c>
      <c r="O833" s="250">
        <v>11.48</v>
      </c>
      <c r="P833" s="250" t="s">
        <v>83</v>
      </c>
      <c r="Q833" s="250">
        <f t="shared" ca="1" si="32"/>
        <v>0</v>
      </c>
      <c r="R833" s="250">
        <f t="shared" ca="1" si="33"/>
        <v>0</v>
      </c>
      <c r="S833" s="96"/>
    </row>
    <row r="834" spans="1:19" ht="15" customHeight="1">
      <c r="A834" s="193" t="s">
        <v>389</v>
      </c>
      <c r="B834" s="193" t="s">
        <v>3980</v>
      </c>
      <c r="C834" s="250">
        <v>4</v>
      </c>
      <c r="D834" s="250"/>
      <c r="E834" s="250">
        <v>4058</v>
      </c>
      <c r="F834" s="250">
        <v>2451</v>
      </c>
      <c r="G834" s="250">
        <v>2229</v>
      </c>
      <c r="H834" s="250">
        <v>2026</v>
      </c>
      <c r="I834" s="250">
        <v>1762</v>
      </c>
      <c r="J834" s="250">
        <v>880</v>
      </c>
      <c r="K834" s="250">
        <v>10</v>
      </c>
      <c r="L834" s="250" t="s">
        <v>16</v>
      </c>
      <c r="M834" s="250">
        <v>1.1040000000000001</v>
      </c>
      <c r="N834" s="250" t="s">
        <v>17</v>
      </c>
      <c r="O834" s="250">
        <v>11.54</v>
      </c>
      <c r="P834" s="250" t="s">
        <v>83</v>
      </c>
      <c r="Q834" s="250">
        <f t="shared" ca="1" si="32"/>
        <v>0</v>
      </c>
      <c r="R834" s="250">
        <f t="shared" ca="1" si="33"/>
        <v>0</v>
      </c>
      <c r="S834" s="96"/>
    </row>
    <row r="835" spans="1:19" ht="15" customHeight="1">
      <c r="A835" s="193" t="s">
        <v>393</v>
      </c>
      <c r="B835" s="193" t="s">
        <v>3983</v>
      </c>
      <c r="C835" s="250">
        <v>4</v>
      </c>
      <c r="D835" s="250"/>
      <c r="E835" s="250">
        <v>6867</v>
      </c>
      <c r="F835" s="250">
        <v>4147</v>
      </c>
      <c r="G835" s="250">
        <v>3770</v>
      </c>
      <c r="H835" s="250">
        <v>3427</v>
      </c>
      <c r="I835" s="250">
        <v>2980</v>
      </c>
      <c r="J835" s="250">
        <v>1383</v>
      </c>
      <c r="K835" s="250">
        <v>10</v>
      </c>
      <c r="L835" s="250" t="s">
        <v>16</v>
      </c>
      <c r="M835" s="250">
        <v>0.995</v>
      </c>
      <c r="N835" s="250" t="s">
        <v>17</v>
      </c>
      <c r="O835" s="250">
        <v>10.43</v>
      </c>
      <c r="P835" s="250" t="s">
        <v>83</v>
      </c>
      <c r="Q835" s="250">
        <f t="shared" ca="1" si="32"/>
        <v>0</v>
      </c>
      <c r="R835" s="250">
        <f t="shared" ca="1" si="33"/>
        <v>0</v>
      </c>
      <c r="S835" s="96"/>
    </row>
    <row r="836" spans="1:19" s="97" customFormat="1" ht="15" customHeight="1">
      <c r="A836" s="193" t="s">
        <v>394</v>
      </c>
      <c r="B836" s="193" t="s">
        <v>3980</v>
      </c>
      <c r="C836" s="250">
        <v>4</v>
      </c>
      <c r="D836" s="250"/>
      <c r="E836" s="250">
        <v>6274</v>
      </c>
      <c r="F836" s="250">
        <v>3789</v>
      </c>
      <c r="G836" s="250">
        <v>3444</v>
      </c>
      <c r="H836" s="250">
        <v>3131</v>
      </c>
      <c r="I836" s="250">
        <v>2723</v>
      </c>
      <c r="J836" s="250">
        <v>1383</v>
      </c>
      <c r="K836" s="250">
        <v>10</v>
      </c>
      <c r="L836" s="250" t="s">
        <v>97</v>
      </c>
      <c r="M836" s="250">
        <v>1.01</v>
      </c>
      <c r="N836" s="250" t="s">
        <v>17</v>
      </c>
      <c r="O836" s="250">
        <v>10.59</v>
      </c>
      <c r="P836" s="250" t="s">
        <v>83</v>
      </c>
      <c r="Q836" s="250">
        <f t="shared" ca="1" si="32"/>
        <v>0</v>
      </c>
      <c r="R836" s="250">
        <f t="shared" ca="1" si="33"/>
        <v>0</v>
      </c>
      <c r="S836" s="96"/>
    </row>
    <row r="837" spans="1:19" s="97" customFormat="1" ht="15" customHeight="1">
      <c r="A837" s="192" t="s">
        <v>396</v>
      </c>
      <c r="B837" s="192" t="s">
        <v>3982</v>
      </c>
      <c r="C837" s="249">
        <v>4</v>
      </c>
      <c r="D837" s="249"/>
      <c r="E837" s="249">
        <v>4746</v>
      </c>
      <c r="F837" s="249">
        <v>2866</v>
      </c>
      <c r="G837" s="249">
        <v>2606</v>
      </c>
      <c r="H837" s="249">
        <v>2369</v>
      </c>
      <c r="I837" s="249">
        <v>2060</v>
      </c>
      <c r="J837" s="249">
        <v>1383</v>
      </c>
      <c r="K837" s="249">
        <v>10</v>
      </c>
      <c r="L837" s="249" t="s">
        <v>16</v>
      </c>
      <c r="M837" s="249">
        <v>0.93500000000000005</v>
      </c>
      <c r="N837" s="249" t="s">
        <v>17</v>
      </c>
      <c r="O837" s="249">
        <v>9.77</v>
      </c>
      <c r="P837" s="249" t="s">
        <v>83</v>
      </c>
      <c r="Q837" s="249">
        <f t="shared" ca="1" si="32"/>
        <v>0</v>
      </c>
      <c r="R837" s="249">
        <f t="shared" ca="1" si="33"/>
        <v>0</v>
      </c>
      <c r="S837" s="96"/>
    </row>
    <row r="838" spans="1:19" s="97" customFormat="1" ht="15" customHeight="1">
      <c r="A838" s="193" t="s">
        <v>395</v>
      </c>
      <c r="B838" s="193" t="s">
        <v>3983</v>
      </c>
      <c r="C838" s="250">
        <v>4</v>
      </c>
      <c r="D838" s="250"/>
      <c r="E838" s="250">
        <v>4746</v>
      </c>
      <c r="F838" s="250">
        <v>2866</v>
      </c>
      <c r="G838" s="250">
        <v>2606</v>
      </c>
      <c r="H838" s="250">
        <v>2369</v>
      </c>
      <c r="I838" s="250">
        <v>2060</v>
      </c>
      <c r="J838" s="250">
        <v>1383</v>
      </c>
      <c r="K838" s="250">
        <v>10</v>
      </c>
      <c r="L838" s="250" t="s">
        <v>16</v>
      </c>
      <c r="M838" s="250">
        <v>0.93500000000000005</v>
      </c>
      <c r="N838" s="250" t="s">
        <v>17</v>
      </c>
      <c r="O838" s="250">
        <v>9.77</v>
      </c>
      <c r="P838" s="250" t="s">
        <v>83</v>
      </c>
      <c r="Q838" s="250">
        <f t="shared" ca="1" si="32"/>
        <v>0</v>
      </c>
      <c r="R838" s="250">
        <f t="shared" ca="1" si="33"/>
        <v>0</v>
      </c>
      <c r="S838" s="96"/>
    </row>
    <row r="839" spans="1:19" s="97" customFormat="1" ht="15" customHeight="1">
      <c r="A839" s="205" t="s">
        <v>398</v>
      </c>
      <c r="B839" s="205" t="s">
        <v>3986</v>
      </c>
      <c r="C839" s="251">
        <v>4</v>
      </c>
      <c r="D839" s="251"/>
      <c r="E839" s="251">
        <v>12160</v>
      </c>
      <c r="F839" s="251">
        <v>7343</v>
      </c>
      <c r="G839" s="251">
        <v>6675</v>
      </c>
      <c r="H839" s="251">
        <v>6068</v>
      </c>
      <c r="I839" s="251">
        <v>5277</v>
      </c>
      <c r="J839" s="251">
        <v>3146</v>
      </c>
      <c r="K839" s="251">
        <v>10</v>
      </c>
      <c r="L839" s="251" t="s">
        <v>16</v>
      </c>
      <c r="M839" s="251">
        <v>0.95099999999999996</v>
      </c>
      <c r="N839" s="251" t="s">
        <v>17</v>
      </c>
      <c r="O839" s="251">
        <v>10.57</v>
      </c>
      <c r="P839" s="251" t="s">
        <v>83</v>
      </c>
      <c r="Q839" s="251">
        <f t="shared" ca="1" si="32"/>
        <v>0</v>
      </c>
      <c r="R839" s="251">
        <f t="shared" ca="1" si="33"/>
        <v>0</v>
      </c>
      <c r="S839" s="96"/>
    </row>
    <row r="840" spans="1:19" s="97" customFormat="1" ht="15" customHeight="1">
      <c r="A840" s="205" t="s">
        <v>399</v>
      </c>
      <c r="B840" s="205" t="s">
        <v>3987</v>
      </c>
      <c r="C840" s="251">
        <v>1</v>
      </c>
      <c r="D840" s="251"/>
      <c r="E840" s="251">
        <v>12160</v>
      </c>
      <c r="F840" s="251">
        <v>7343</v>
      </c>
      <c r="G840" s="251">
        <v>6675</v>
      </c>
      <c r="H840" s="251">
        <v>6068</v>
      </c>
      <c r="I840" s="251">
        <v>5277</v>
      </c>
      <c r="J840" s="251">
        <v>3146</v>
      </c>
      <c r="K840" s="251">
        <v>10</v>
      </c>
      <c r="L840" s="251" t="s">
        <v>16</v>
      </c>
      <c r="M840" s="251">
        <v>0.95099999999999996</v>
      </c>
      <c r="N840" s="251" t="s">
        <v>17</v>
      </c>
      <c r="O840" s="251">
        <v>10.57</v>
      </c>
      <c r="P840" s="251" t="s">
        <v>83</v>
      </c>
      <c r="Q840" s="251">
        <f t="shared" ca="1" si="32"/>
        <v>0</v>
      </c>
      <c r="R840" s="251">
        <f t="shared" ca="1" si="33"/>
        <v>0</v>
      </c>
      <c r="S840" s="96"/>
    </row>
    <row r="841" spans="1:19" s="97" customFormat="1" ht="15" customHeight="1">
      <c r="A841" s="193" t="s">
        <v>397</v>
      </c>
      <c r="B841" s="193" t="s">
        <v>3988</v>
      </c>
      <c r="C841" s="250">
        <v>4</v>
      </c>
      <c r="D841" s="250"/>
      <c r="E841" s="250">
        <v>12560</v>
      </c>
      <c r="F841" s="250">
        <v>7585</v>
      </c>
      <c r="G841" s="250">
        <v>6896</v>
      </c>
      <c r="H841" s="250">
        <v>6269</v>
      </c>
      <c r="I841" s="250">
        <v>5451</v>
      </c>
      <c r="J841" s="250">
        <v>3146</v>
      </c>
      <c r="K841" s="250">
        <v>10</v>
      </c>
      <c r="L841" s="250" t="s">
        <v>16</v>
      </c>
      <c r="M841" s="250">
        <v>0.95099999999999996</v>
      </c>
      <c r="N841" s="250" t="s">
        <v>17</v>
      </c>
      <c r="O841" s="250">
        <v>10.57</v>
      </c>
      <c r="P841" s="250" t="s">
        <v>83</v>
      </c>
      <c r="Q841" s="250">
        <f t="shared" ca="1" si="32"/>
        <v>0</v>
      </c>
      <c r="R841" s="250">
        <f t="shared" ca="1" si="33"/>
        <v>0</v>
      </c>
      <c r="S841" s="96"/>
    </row>
    <row r="842" spans="1:19" s="97" customFormat="1" ht="15" customHeight="1">
      <c r="A842" s="202" t="s">
        <v>2</v>
      </c>
      <c r="B842" s="247"/>
      <c r="C842" s="248"/>
      <c r="D842" s="248"/>
      <c r="E842" s="248"/>
      <c r="F842" s="248"/>
      <c r="G842" s="248"/>
      <c r="H842" s="248"/>
      <c r="I842" s="248"/>
      <c r="J842" s="248"/>
      <c r="K842" s="248"/>
      <c r="L842" s="248"/>
      <c r="M842" s="248"/>
      <c r="N842" s="248"/>
      <c r="O842" s="248"/>
      <c r="P842" s="248"/>
      <c r="Q842" s="248"/>
      <c r="R842" s="248"/>
      <c r="S842" s="96"/>
    </row>
    <row r="843" spans="1:19" s="97" customFormat="1" ht="15" customHeight="1">
      <c r="A843" s="193" t="s">
        <v>401</v>
      </c>
      <c r="B843" s="193" t="s">
        <v>226</v>
      </c>
      <c r="C843" s="250">
        <v>4</v>
      </c>
      <c r="D843" s="250"/>
      <c r="E843" s="250">
        <v>1956</v>
      </c>
      <c r="F843" s="250">
        <v>1181</v>
      </c>
      <c r="G843" s="250">
        <v>1074</v>
      </c>
      <c r="H843" s="250">
        <v>976</v>
      </c>
      <c r="I843" s="250">
        <v>849</v>
      </c>
      <c r="J843" s="250">
        <v>376</v>
      </c>
      <c r="K843" s="250">
        <v>50</v>
      </c>
      <c r="L843" s="250" t="s">
        <v>3</v>
      </c>
      <c r="M843" s="250">
        <v>0.23</v>
      </c>
      <c r="N843" s="250" t="s">
        <v>5</v>
      </c>
      <c r="O843" s="250">
        <v>10.78</v>
      </c>
      <c r="P843" s="250" t="s">
        <v>83</v>
      </c>
      <c r="Q843" s="250">
        <f t="shared" ca="1" si="32"/>
        <v>0</v>
      </c>
      <c r="R843" s="250">
        <f t="shared" ca="1" si="33"/>
        <v>0</v>
      </c>
      <c r="S843" s="96"/>
    </row>
    <row r="844" spans="1:19" s="97" customFormat="1" ht="15" customHeight="1">
      <c r="A844" s="205" t="s">
        <v>403</v>
      </c>
      <c r="B844" s="205" t="s">
        <v>228</v>
      </c>
      <c r="C844" s="251">
        <v>4</v>
      </c>
      <c r="D844" s="251"/>
      <c r="E844" s="251">
        <v>1030</v>
      </c>
      <c r="F844" s="251">
        <v>622</v>
      </c>
      <c r="G844" s="251">
        <v>565</v>
      </c>
      <c r="H844" s="251">
        <v>513</v>
      </c>
      <c r="I844" s="251">
        <v>446</v>
      </c>
      <c r="J844" s="251">
        <v>252</v>
      </c>
      <c r="K844" s="251">
        <v>50</v>
      </c>
      <c r="L844" s="251" t="s">
        <v>4</v>
      </c>
      <c r="M844" s="251">
        <v>0.11700000000000001</v>
      </c>
      <c r="N844" s="251" t="s">
        <v>6</v>
      </c>
      <c r="O844" s="251">
        <v>6.19</v>
      </c>
      <c r="P844" s="251" t="s">
        <v>83</v>
      </c>
      <c r="Q844" s="251">
        <f t="shared" ca="1" si="32"/>
        <v>0</v>
      </c>
      <c r="R844" s="251">
        <f t="shared" ca="1" si="33"/>
        <v>0</v>
      </c>
      <c r="S844" s="96"/>
    </row>
    <row r="845" spans="1:19" s="97" customFormat="1" ht="15" customHeight="1">
      <c r="A845" s="205" t="s">
        <v>405</v>
      </c>
      <c r="B845" s="205" t="s">
        <v>230</v>
      </c>
      <c r="C845" s="251">
        <v>4</v>
      </c>
      <c r="D845" s="251"/>
      <c r="E845" s="251">
        <v>1030</v>
      </c>
      <c r="F845" s="251">
        <v>622</v>
      </c>
      <c r="G845" s="251">
        <v>565</v>
      </c>
      <c r="H845" s="251">
        <v>513</v>
      </c>
      <c r="I845" s="251">
        <v>446</v>
      </c>
      <c r="J845" s="251">
        <v>252</v>
      </c>
      <c r="K845" s="251">
        <v>50</v>
      </c>
      <c r="L845" s="251" t="s">
        <v>4</v>
      </c>
      <c r="M845" s="251">
        <v>0.11700000000000001</v>
      </c>
      <c r="N845" s="251" t="s">
        <v>6</v>
      </c>
      <c r="O845" s="251">
        <v>6.19</v>
      </c>
      <c r="P845" s="251" t="s">
        <v>83</v>
      </c>
      <c r="Q845" s="251">
        <f t="shared" ca="1" si="32"/>
        <v>0</v>
      </c>
      <c r="R845" s="251">
        <f t="shared" ca="1" si="33"/>
        <v>0</v>
      </c>
      <c r="S845" s="96"/>
    </row>
    <row r="846" spans="1:19" s="97" customFormat="1" ht="15" customHeight="1">
      <c r="A846" s="205" t="s">
        <v>406</v>
      </c>
      <c r="B846" s="205" t="s">
        <v>231</v>
      </c>
      <c r="C846" s="251">
        <v>4</v>
      </c>
      <c r="D846" s="251"/>
      <c r="E846" s="251">
        <v>1421</v>
      </c>
      <c r="F846" s="251">
        <v>858</v>
      </c>
      <c r="G846" s="251">
        <v>780</v>
      </c>
      <c r="H846" s="251">
        <v>709</v>
      </c>
      <c r="I846" s="251">
        <v>616</v>
      </c>
      <c r="J846" s="251">
        <v>252</v>
      </c>
      <c r="K846" s="251">
        <v>50</v>
      </c>
      <c r="L846" s="251" t="s">
        <v>4</v>
      </c>
      <c r="M846" s="251">
        <v>0.13</v>
      </c>
      <c r="N846" s="251" t="s">
        <v>6</v>
      </c>
      <c r="O846" s="251">
        <v>6.19</v>
      </c>
      <c r="P846" s="251" t="s">
        <v>83</v>
      </c>
      <c r="Q846" s="251">
        <f t="shared" ca="1" si="32"/>
        <v>0</v>
      </c>
      <c r="R846" s="251">
        <f t="shared" ca="1" si="33"/>
        <v>0</v>
      </c>
      <c r="S846" s="96"/>
    </row>
    <row r="847" spans="1:19" s="97" customFormat="1" ht="15" customHeight="1">
      <c r="A847" s="205" t="s">
        <v>402</v>
      </c>
      <c r="B847" s="205" t="s">
        <v>227</v>
      </c>
      <c r="C847" s="251">
        <v>4</v>
      </c>
      <c r="D847" s="251"/>
      <c r="E847" s="251">
        <v>1030</v>
      </c>
      <c r="F847" s="251">
        <v>622</v>
      </c>
      <c r="G847" s="251">
        <v>565</v>
      </c>
      <c r="H847" s="251">
        <v>513</v>
      </c>
      <c r="I847" s="251">
        <v>446</v>
      </c>
      <c r="J847" s="251">
        <v>252</v>
      </c>
      <c r="K847" s="251">
        <v>50</v>
      </c>
      <c r="L847" s="251" t="s">
        <v>4</v>
      </c>
      <c r="M847" s="251">
        <v>0.11700000000000001</v>
      </c>
      <c r="N847" s="251" t="s">
        <v>6</v>
      </c>
      <c r="O847" s="251">
        <v>6.19</v>
      </c>
      <c r="P847" s="251" t="s">
        <v>83</v>
      </c>
      <c r="Q847" s="251">
        <f t="shared" ca="1" si="32"/>
        <v>0</v>
      </c>
      <c r="R847" s="251">
        <f t="shared" ca="1" si="33"/>
        <v>0</v>
      </c>
      <c r="S847" s="96"/>
    </row>
    <row r="848" spans="1:19" s="97" customFormat="1" ht="15" customHeight="1">
      <c r="A848" s="193" t="s">
        <v>404</v>
      </c>
      <c r="B848" s="193" t="s">
        <v>229</v>
      </c>
      <c r="C848" s="250">
        <v>4</v>
      </c>
      <c r="D848" s="250"/>
      <c r="E848" s="250">
        <v>1030</v>
      </c>
      <c r="F848" s="250">
        <v>622</v>
      </c>
      <c r="G848" s="250">
        <v>565</v>
      </c>
      <c r="H848" s="250">
        <v>513</v>
      </c>
      <c r="I848" s="250">
        <v>446</v>
      </c>
      <c r="J848" s="250">
        <v>252</v>
      </c>
      <c r="K848" s="250">
        <v>50</v>
      </c>
      <c r="L848" s="250" t="s">
        <v>4</v>
      </c>
      <c r="M848" s="250">
        <v>0.11700000000000001</v>
      </c>
      <c r="N848" s="250" t="s">
        <v>6</v>
      </c>
      <c r="O848" s="250">
        <v>6.19</v>
      </c>
      <c r="P848" s="250" t="s">
        <v>83</v>
      </c>
      <c r="Q848" s="250">
        <f t="shared" ca="1" si="32"/>
        <v>0</v>
      </c>
      <c r="R848" s="250">
        <f t="shared" ca="1" si="33"/>
        <v>0</v>
      </c>
      <c r="S848" s="96"/>
    </row>
    <row r="849" spans="1:19" s="97" customFormat="1" ht="15" customHeight="1">
      <c r="A849" s="205" t="s">
        <v>413</v>
      </c>
      <c r="B849" s="205" t="s">
        <v>237</v>
      </c>
      <c r="C849" s="251">
        <v>4</v>
      </c>
      <c r="D849" s="251"/>
      <c r="E849" s="251">
        <v>1566</v>
      </c>
      <c r="F849" s="251">
        <v>946</v>
      </c>
      <c r="G849" s="251">
        <v>859</v>
      </c>
      <c r="H849" s="251">
        <v>781</v>
      </c>
      <c r="I849" s="251">
        <v>679</v>
      </c>
      <c r="J849" s="251">
        <v>376</v>
      </c>
      <c r="K849" s="251">
        <v>50</v>
      </c>
      <c r="L849" s="251" t="s">
        <v>3</v>
      </c>
      <c r="M849" s="251">
        <v>0.3</v>
      </c>
      <c r="N849" s="251" t="s">
        <v>7</v>
      </c>
      <c r="O849" s="251">
        <v>15.45</v>
      </c>
      <c r="P849" s="251" t="s">
        <v>83</v>
      </c>
      <c r="Q849" s="251">
        <f t="shared" ca="1" si="32"/>
        <v>0</v>
      </c>
      <c r="R849" s="251">
        <f t="shared" ca="1" si="33"/>
        <v>0</v>
      </c>
      <c r="S849" s="96"/>
    </row>
    <row r="850" spans="1:19" s="97" customFormat="1" ht="15" customHeight="1">
      <c r="A850" s="205" t="s">
        <v>411</v>
      </c>
      <c r="B850" s="205" t="s">
        <v>235</v>
      </c>
      <c r="C850" s="251">
        <v>4</v>
      </c>
      <c r="D850" s="251"/>
      <c r="E850" s="251">
        <v>1956</v>
      </c>
      <c r="F850" s="251">
        <v>1181</v>
      </c>
      <c r="G850" s="251">
        <v>1074</v>
      </c>
      <c r="H850" s="251">
        <v>976</v>
      </c>
      <c r="I850" s="251">
        <v>849</v>
      </c>
      <c r="J850" s="251">
        <v>376</v>
      </c>
      <c r="K850" s="251">
        <v>50</v>
      </c>
      <c r="L850" s="251" t="s">
        <v>3</v>
      </c>
      <c r="M850" s="251">
        <v>0.28699999999999998</v>
      </c>
      <c r="N850" s="251" t="s">
        <v>7</v>
      </c>
      <c r="O850" s="251">
        <v>15.45</v>
      </c>
      <c r="P850" s="251" t="s">
        <v>83</v>
      </c>
      <c r="Q850" s="251">
        <f t="shared" ca="1" si="32"/>
        <v>0</v>
      </c>
      <c r="R850" s="251">
        <f t="shared" ca="1" si="33"/>
        <v>0</v>
      </c>
      <c r="S850" s="96"/>
    </row>
    <row r="851" spans="1:19" ht="15" customHeight="1">
      <c r="A851" s="205" t="s">
        <v>412</v>
      </c>
      <c r="B851" s="205" t="s">
        <v>236</v>
      </c>
      <c r="C851" s="251">
        <v>4</v>
      </c>
      <c r="D851" s="251"/>
      <c r="E851" s="251">
        <v>1566</v>
      </c>
      <c r="F851" s="251">
        <v>946</v>
      </c>
      <c r="G851" s="251">
        <v>859</v>
      </c>
      <c r="H851" s="251">
        <v>781</v>
      </c>
      <c r="I851" s="251">
        <v>679</v>
      </c>
      <c r="J851" s="251">
        <v>376</v>
      </c>
      <c r="K851" s="251">
        <v>50</v>
      </c>
      <c r="L851" s="251" t="s">
        <v>3</v>
      </c>
      <c r="M851" s="251">
        <v>0.28699999999999998</v>
      </c>
      <c r="N851" s="251" t="s">
        <v>7</v>
      </c>
      <c r="O851" s="251">
        <v>15.45</v>
      </c>
      <c r="P851" s="251" t="s">
        <v>83</v>
      </c>
      <c r="Q851" s="251">
        <f t="shared" ca="1" si="32"/>
        <v>0</v>
      </c>
      <c r="R851" s="251">
        <f t="shared" ca="1" si="33"/>
        <v>0</v>
      </c>
      <c r="S851" s="96"/>
    </row>
    <row r="852" spans="1:19" ht="15" customHeight="1">
      <c r="A852" s="205" t="s">
        <v>408</v>
      </c>
      <c r="B852" s="205" t="s">
        <v>233</v>
      </c>
      <c r="C852" s="251">
        <v>4</v>
      </c>
      <c r="D852" s="251"/>
      <c r="E852" s="251">
        <v>1566</v>
      </c>
      <c r="F852" s="251">
        <v>946</v>
      </c>
      <c r="G852" s="251">
        <v>859</v>
      </c>
      <c r="H852" s="251">
        <v>781</v>
      </c>
      <c r="I852" s="251">
        <v>679</v>
      </c>
      <c r="J852" s="251">
        <v>376</v>
      </c>
      <c r="K852" s="251">
        <v>50</v>
      </c>
      <c r="L852" s="251" t="s">
        <v>3</v>
      </c>
      <c r="M852" s="251">
        <v>0.28699999999999998</v>
      </c>
      <c r="N852" s="251" t="s">
        <v>7</v>
      </c>
      <c r="O852" s="251">
        <v>15.45</v>
      </c>
      <c r="P852" s="251" t="s">
        <v>83</v>
      </c>
      <c r="Q852" s="251">
        <f t="shared" ca="1" si="32"/>
        <v>0</v>
      </c>
      <c r="R852" s="251">
        <f t="shared" ca="1" si="33"/>
        <v>0</v>
      </c>
      <c r="S852" s="96"/>
    </row>
    <row r="853" spans="1:19" ht="15" customHeight="1">
      <c r="A853" s="205" t="s">
        <v>410</v>
      </c>
      <c r="B853" s="205" t="s">
        <v>234</v>
      </c>
      <c r="C853" s="251">
        <v>4</v>
      </c>
      <c r="D853" s="251"/>
      <c r="E853" s="251">
        <v>1566</v>
      </c>
      <c r="F853" s="251">
        <v>946</v>
      </c>
      <c r="G853" s="251">
        <v>859</v>
      </c>
      <c r="H853" s="251">
        <v>781</v>
      </c>
      <c r="I853" s="251">
        <v>679</v>
      </c>
      <c r="J853" s="251">
        <v>376</v>
      </c>
      <c r="K853" s="251">
        <v>50</v>
      </c>
      <c r="L853" s="251" t="s">
        <v>3</v>
      </c>
      <c r="M853" s="251">
        <v>0.28699999999999998</v>
      </c>
      <c r="N853" s="251" t="s">
        <v>7</v>
      </c>
      <c r="O853" s="251">
        <v>15.45</v>
      </c>
      <c r="P853" s="251" t="s">
        <v>83</v>
      </c>
      <c r="Q853" s="251">
        <f t="shared" ca="1" si="32"/>
        <v>0</v>
      </c>
      <c r="R853" s="251">
        <f t="shared" ca="1" si="33"/>
        <v>0</v>
      </c>
      <c r="S853" s="96"/>
    </row>
    <row r="854" spans="1:19" ht="15" customHeight="1">
      <c r="A854" s="193" t="s">
        <v>407</v>
      </c>
      <c r="B854" s="193" t="s">
        <v>232</v>
      </c>
      <c r="C854" s="250">
        <v>4</v>
      </c>
      <c r="D854" s="250"/>
      <c r="E854" s="250">
        <v>1956</v>
      </c>
      <c r="F854" s="250">
        <v>1181</v>
      </c>
      <c r="G854" s="250">
        <v>1074</v>
      </c>
      <c r="H854" s="250">
        <v>976</v>
      </c>
      <c r="I854" s="250">
        <v>849</v>
      </c>
      <c r="J854" s="250">
        <v>376</v>
      </c>
      <c r="K854" s="250">
        <v>50</v>
      </c>
      <c r="L854" s="250" t="s">
        <v>3</v>
      </c>
      <c r="M854" s="250">
        <v>0.3</v>
      </c>
      <c r="N854" s="250" t="s">
        <v>7</v>
      </c>
      <c r="O854" s="250">
        <v>15.45</v>
      </c>
      <c r="P854" s="250" t="s">
        <v>83</v>
      </c>
      <c r="Q854" s="250">
        <f t="shared" ca="1" si="32"/>
        <v>0</v>
      </c>
      <c r="R854" s="250">
        <f t="shared" ca="1" si="33"/>
        <v>0</v>
      </c>
      <c r="S854" s="96"/>
    </row>
    <row r="855" spans="1:19" ht="15" customHeight="1">
      <c r="A855" s="223" t="s">
        <v>415</v>
      </c>
      <c r="B855" s="223" t="s">
        <v>116</v>
      </c>
      <c r="C855" s="252">
        <v>4</v>
      </c>
      <c r="D855" s="252"/>
      <c r="E855" s="252">
        <v>1158</v>
      </c>
      <c r="F855" s="252">
        <v>699</v>
      </c>
      <c r="G855" s="252">
        <v>635</v>
      </c>
      <c r="H855" s="252">
        <v>577</v>
      </c>
      <c r="I855" s="252">
        <v>502</v>
      </c>
      <c r="J855" s="252">
        <v>252</v>
      </c>
      <c r="K855" s="252">
        <v>50</v>
      </c>
      <c r="L855" s="252" t="s">
        <v>4</v>
      </c>
      <c r="M855" s="252">
        <v>0.16</v>
      </c>
      <c r="N855" s="252" t="s">
        <v>113</v>
      </c>
      <c r="O855" s="252">
        <v>8.2799999999999994</v>
      </c>
      <c r="P855" s="252" t="s">
        <v>83</v>
      </c>
      <c r="Q855" s="252">
        <f t="shared" ca="1" si="32"/>
        <v>0</v>
      </c>
      <c r="R855" s="252">
        <f t="shared" ca="1" si="33"/>
        <v>0</v>
      </c>
      <c r="S855" s="96"/>
    </row>
    <row r="856" spans="1:19" ht="15" customHeight="1">
      <c r="A856" s="205" t="s">
        <v>421</v>
      </c>
      <c r="B856" s="205" t="s">
        <v>243</v>
      </c>
      <c r="C856" s="251">
        <v>4</v>
      </c>
      <c r="D856" s="251"/>
      <c r="E856" s="251">
        <v>1030</v>
      </c>
      <c r="F856" s="251">
        <v>622</v>
      </c>
      <c r="G856" s="251">
        <v>565</v>
      </c>
      <c r="H856" s="251">
        <v>513</v>
      </c>
      <c r="I856" s="251">
        <v>446</v>
      </c>
      <c r="J856" s="251">
        <v>252</v>
      </c>
      <c r="K856" s="251">
        <v>50</v>
      </c>
      <c r="L856" s="251" t="s">
        <v>4</v>
      </c>
      <c r="M856" s="251">
        <v>0.16</v>
      </c>
      <c r="N856" s="251" t="s">
        <v>113</v>
      </c>
      <c r="O856" s="251">
        <v>8.2799999999999994</v>
      </c>
      <c r="P856" s="251" t="s">
        <v>83</v>
      </c>
      <c r="Q856" s="251">
        <f t="shared" ca="1" si="32"/>
        <v>0</v>
      </c>
      <c r="R856" s="251">
        <f t="shared" ca="1" si="33"/>
        <v>0</v>
      </c>
      <c r="S856" s="96"/>
    </row>
    <row r="857" spans="1:19" s="2" customFormat="1" ht="15" customHeight="1">
      <c r="A857" s="205" t="s">
        <v>417</v>
      </c>
      <c r="B857" s="205" t="s">
        <v>239</v>
      </c>
      <c r="C857" s="251">
        <v>4</v>
      </c>
      <c r="D857" s="251"/>
      <c r="E857" s="251">
        <v>1030</v>
      </c>
      <c r="F857" s="251">
        <v>622</v>
      </c>
      <c r="G857" s="251">
        <v>565</v>
      </c>
      <c r="H857" s="251">
        <v>513</v>
      </c>
      <c r="I857" s="251">
        <v>446</v>
      </c>
      <c r="J857" s="251">
        <v>252</v>
      </c>
      <c r="K857" s="251">
        <v>50</v>
      </c>
      <c r="L857" s="251" t="s">
        <v>4</v>
      </c>
      <c r="M857" s="251">
        <v>0.159</v>
      </c>
      <c r="N857" s="251" t="s">
        <v>113</v>
      </c>
      <c r="O857" s="251">
        <v>8.2799999999999994</v>
      </c>
      <c r="P857" s="251" t="s">
        <v>83</v>
      </c>
      <c r="Q857" s="251">
        <f t="shared" ca="1" si="32"/>
        <v>0</v>
      </c>
      <c r="R857" s="251">
        <f t="shared" ca="1" si="33"/>
        <v>0</v>
      </c>
      <c r="S857" s="96"/>
    </row>
    <row r="858" spans="1:19" s="97" customFormat="1" ht="15" customHeight="1">
      <c r="A858" s="205" t="s">
        <v>419</v>
      </c>
      <c r="B858" s="205" t="s">
        <v>241</v>
      </c>
      <c r="C858" s="251">
        <v>4</v>
      </c>
      <c r="D858" s="251"/>
      <c r="E858" s="251">
        <v>1421</v>
      </c>
      <c r="F858" s="251">
        <v>858</v>
      </c>
      <c r="G858" s="251">
        <v>780</v>
      </c>
      <c r="H858" s="251">
        <v>709</v>
      </c>
      <c r="I858" s="251">
        <v>616</v>
      </c>
      <c r="J858" s="251">
        <v>252</v>
      </c>
      <c r="K858" s="251">
        <v>50</v>
      </c>
      <c r="L858" s="251" t="s">
        <v>4</v>
      </c>
      <c r="M858" s="251">
        <v>0.159</v>
      </c>
      <c r="N858" s="251" t="s">
        <v>113</v>
      </c>
      <c r="O858" s="251">
        <v>8.2799999999999994</v>
      </c>
      <c r="P858" s="251" t="s">
        <v>83</v>
      </c>
      <c r="Q858" s="251">
        <f t="shared" ca="1" si="32"/>
        <v>0</v>
      </c>
      <c r="R858" s="251">
        <f t="shared" ca="1" si="33"/>
        <v>0</v>
      </c>
      <c r="S858" s="96"/>
    </row>
    <row r="859" spans="1:19" s="97" customFormat="1" ht="15" customHeight="1">
      <c r="A859" s="205" t="s">
        <v>420</v>
      </c>
      <c r="B859" s="205" t="s">
        <v>242</v>
      </c>
      <c r="C859" s="251">
        <v>4</v>
      </c>
      <c r="D859" s="251"/>
      <c r="E859" s="251">
        <v>1030</v>
      </c>
      <c r="F859" s="251">
        <v>622</v>
      </c>
      <c r="G859" s="251">
        <v>565</v>
      </c>
      <c r="H859" s="251">
        <v>513</v>
      </c>
      <c r="I859" s="251">
        <v>446</v>
      </c>
      <c r="J859" s="251">
        <v>252</v>
      </c>
      <c r="K859" s="251">
        <v>50</v>
      </c>
      <c r="L859" s="251" t="s">
        <v>4</v>
      </c>
      <c r="M859" s="251">
        <v>0.159</v>
      </c>
      <c r="N859" s="251" t="s">
        <v>113</v>
      </c>
      <c r="O859" s="251">
        <v>8.2799999999999994</v>
      </c>
      <c r="P859" s="251" t="s">
        <v>83</v>
      </c>
      <c r="Q859" s="251">
        <f t="shared" ca="1" si="32"/>
        <v>0</v>
      </c>
      <c r="R859" s="251">
        <f t="shared" ca="1" si="33"/>
        <v>0</v>
      </c>
      <c r="S859" s="96"/>
    </row>
    <row r="860" spans="1:19" s="97" customFormat="1" ht="15" customHeight="1">
      <c r="A860" s="205" t="s">
        <v>416</v>
      </c>
      <c r="B860" s="205" t="s">
        <v>238</v>
      </c>
      <c r="C860" s="251">
        <v>4</v>
      </c>
      <c r="D860" s="251"/>
      <c r="E860" s="251">
        <v>1030</v>
      </c>
      <c r="F860" s="251">
        <v>622</v>
      </c>
      <c r="G860" s="251">
        <v>565</v>
      </c>
      <c r="H860" s="251">
        <v>513</v>
      </c>
      <c r="I860" s="251">
        <v>446</v>
      </c>
      <c r="J860" s="251">
        <v>252</v>
      </c>
      <c r="K860" s="251">
        <v>50</v>
      </c>
      <c r="L860" s="251" t="s">
        <v>4</v>
      </c>
      <c r="M860" s="251">
        <v>0.159</v>
      </c>
      <c r="N860" s="251" t="s">
        <v>113</v>
      </c>
      <c r="O860" s="251">
        <v>8.2799999999999994</v>
      </c>
      <c r="P860" s="251" t="s">
        <v>83</v>
      </c>
      <c r="Q860" s="251">
        <f t="shared" ca="1" si="32"/>
        <v>0</v>
      </c>
      <c r="R860" s="251">
        <f t="shared" ca="1" si="33"/>
        <v>0</v>
      </c>
      <c r="S860" s="96"/>
    </row>
    <row r="861" spans="1:19" s="97" customFormat="1" ht="15" customHeight="1">
      <c r="A861" s="193" t="s">
        <v>418</v>
      </c>
      <c r="B861" s="193" t="s">
        <v>240</v>
      </c>
      <c r="C861" s="250">
        <v>4</v>
      </c>
      <c r="D861" s="250"/>
      <c r="E861" s="250">
        <v>1030</v>
      </c>
      <c r="F861" s="250">
        <v>622</v>
      </c>
      <c r="G861" s="250">
        <v>565</v>
      </c>
      <c r="H861" s="250">
        <v>513</v>
      </c>
      <c r="I861" s="250">
        <v>446</v>
      </c>
      <c r="J861" s="250">
        <v>252</v>
      </c>
      <c r="K861" s="250">
        <v>50</v>
      </c>
      <c r="L861" s="250" t="s">
        <v>4</v>
      </c>
      <c r="M861" s="250">
        <v>0.159</v>
      </c>
      <c r="N861" s="250" t="s">
        <v>113</v>
      </c>
      <c r="O861" s="250">
        <v>8.2799999999999994</v>
      </c>
      <c r="P861" s="250" t="s">
        <v>83</v>
      </c>
      <c r="Q861" s="250">
        <f t="shared" ca="1" si="32"/>
        <v>0</v>
      </c>
      <c r="R861" s="250">
        <f t="shared" ca="1" si="33"/>
        <v>0</v>
      </c>
      <c r="S861" s="96"/>
    </row>
    <row r="862" spans="1:19" s="97" customFormat="1" ht="15" customHeight="1">
      <c r="A862" s="202" t="s">
        <v>4726</v>
      </c>
      <c r="B862" s="247"/>
      <c r="C862" s="248"/>
      <c r="D862" s="248"/>
      <c r="E862" s="248"/>
      <c r="F862" s="248"/>
      <c r="G862" s="248"/>
      <c r="H862" s="248"/>
      <c r="I862" s="248"/>
      <c r="J862" s="248"/>
      <c r="K862" s="248"/>
      <c r="L862" s="248"/>
      <c r="M862" s="248"/>
      <c r="N862" s="248"/>
      <c r="O862" s="248"/>
      <c r="P862" s="248"/>
      <c r="Q862" s="248"/>
      <c r="R862" s="248"/>
      <c r="S862" s="96"/>
    </row>
    <row r="863" spans="1:19" s="97" customFormat="1" ht="15" customHeight="1">
      <c r="A863" s="205" t="s">
        <v>4727</v>
      </c>
      <c r="B863" s="205" t="s">
        <v>4731</v>
      </c>
      <c r="C863" s="251">
        <v>4</v>
      </c>
      <c r="D863" s="251"/>
      <c r="E863" s="251">
        <v>4880</v>
      </c>
      <c r="F863" s="251">
        <v>2947</v>
      </c>
      <c r="G863" s="251">
        <v>2679</v>
      </c>
      <c r="H863" s="251">
        <v>2435</v>
      </c>
      <c r="I863" s="251">
        <v>2118</v>
      </c>
      <c r="J863" s="251">
        <v>0</v>
      </c>
      <c r="K863" s="251">
        <v>20</v>
      </c>
      <c r="L863" s="251" t="s">
        <v>4735</v>
      </c>
      <c r="M863" s="251">
        <v>1.24</v>
      </c>
      <c r="N863" s="251" t="s">
        <v>4737</v>
      </c>
      <c r="O863" s="251">
        <v>26</v>
      </c>
      <c r="P863" s="251" t="s">
        <v>81</v>
      </c>
      <c r="Q863" s="251">
        <f t="shared" ca="1" si="32"/>
        <v>0</v>
      </c>
      <c r="R863" s="251">
        <f t="shared" ca="1" si="33"/>
        <v>0</v>
      </c>
      <c r="S863" s="96"/>
    </row>
    <row r="864" spans="1:19" s="97" customFormat="1" ht="15" customHeight="1">
      <c r="A864" s="205" t="s">
        <v>4728</v>
      </c>
      <c r="B864" s="205" t="s">
        <v>4732</v>
      </c>
      <c r="C864" s="251">
        <v>4</v>
      </c>
      <c r="D864" s="251"/>
      <c r="E864" s="251">
        <v>5015</v>
      </c>
      <c r="F864" s="251">
        <v>3029</v>
      </c>
      <c r="G864" s="251">
        <v>2753</v>
      </c>
      <c r="H864" s="251">
        <v>2503</v>
      </c>
      <c r="I864" s="251">
        <v>2177</v>
      </c>
      <c r="J864" s="251">
        <v>0</v>
      </c>
      <c r="K864" s="251">
        <v>20</v>
      </c>
      <c r="L864" s="251" t="s">
        <v>4735</v>
      </c>
      <c r="M864" s="251">
        <v>1.24</v>
      </c>
      <c r="N864" s="251" t="s">
        <v>4737</v>
      </c>
      <c r="O864" s="251">
        <v>26</v>
      </c>
      <c r="P864" s="251" t="s">
        <v>81</v>
      </c>
      <c r="Q864" s="251">
        <f t="shared" ca="1" si="32"/>
        <v>0</v>
      </c>
      <c r="R864" s="251">
        <f t="shared" ca="1" si="33"/>
        <v>0</v>
      </c>
      <c r="S864" s="96"/>
    </row>
    <row r="865" spans="1:19" s="97" customFormat="1" ht="15" customHeight="1">
      <c r="A865" s="205" t="s">
        <v>4941</v>
      </c>
      <c r="B865" s="205" t="s">
        <v>4954</v>
      </c>
      <c r="C865" s="251">
        <v>4</v>
      </c>
      <c r="D865" s="251" t="s">
        <v>1464</v>
      </c>
      <c r="E865" s="251">
        <v>5868</v>
      </c>
      <c r="F865" s="251">
        <v>3544</v>
      </c>
      <c r="G865" s="251">
        <v>3222</v>
      </c>
      <c r="H865" s="251">
        <v>2929</v>
      </c>
      <c r="I865" s="251">
        <v>2547</v>
      </c>
      <c r="J865" s="251">
        <v>0</v>
      </c>
      <c r="K865" s="251">
        <v>20</v>
      </c>
      <c r="L865" s="251" t="s">
        <v>4735</v>
      </c>
      <c r="M865" s="251">
        <v>1.24</v>
      </c>
      <c r="N865" s="251" t="s">
        <v>4737</v>
      </c>
      <c r="O865" s="251">
        <v>26</v>
      </c>
      <c r="P865" s="251" t="s">
        <v>81</v>
      </c>
      <c r="Q865" s="251">
        <f t="shared" ca="1" si="32"/>
        <v>0</v>
      </c>
      <c r="R865" s="251">
        <f t="shared" ca="1" si="33"/>
        <v>0</v>
      </c>
      <c r="S865" s="96"/>
    </row>
    <row r="866" spans="1:19" s="2" customFormat="1" ht="15" customHeight="1">
      <c r="A866" s="205" t="s">
        <v>4729</v>
      </c>
      <c r="B866" s="205" t="s">
        <v>4733</v>
      </c>
      <c r="C866" s="251">
        <v>4</v>
      </c>
      <c r="D866" s="251"/>
      <c r="E866" s="251">
        <v>5048</v>
      </c>
      <c r="F866" s="251">
        <v>3049</v>
      </c>
      <c r="G866" s="251">
        <v>2771</v>
      </c>
      <c r="H866" s="251">
        <v>2519</v>
      </c>
      <c r="I866" s="251">
        <v>2191</v>
      </c>
      <c r="J866" s="251">
        <v>0</v>
      </c>
      <c r="K866" s="251">
        <v>20</v>
      </c>
      <c r="L866" s="251" t="s">
        <v>4736</v>
      </c>
      <c r="M866" s="251">
        <v>1.24</v>
      </c>
      <c r="N866" s="251" t="s">
        <v>4738</v>
      </c>
      <c r="O866" s="251">
        <v>26</v>
      </c>
      <c r="P866" s="251" t="s">
        <v>81</v>
      </c>
      <c r="Q866" s="251">
        <f t="shared" ca="1" si="32"/>
        <v>0</v>
      </c>
      <c r="R866" s="251">
        <f t="shared" ca="1" si="33"/>
        <v>0</v>
      </c>
      <c r="S866" s="96"/>
    </row>
    <row r="867" spans="1:19" s="96" customFormat="1" ht="15" customHeight="1">
      <c r="A867" s="205" t="s">
        <v>4730</v>
      </c>
      <c r="B867" s="205" t="s">
        <v>4734</v>
      </c>
      <c r="C867" s="251">
        <v>4</v>
      </c>
      <c r="D867" s="251"/>
      <c r="E867" s="251">
        <v>4925</v>
      </c>
      <c r="F867" s="251">
        <v>2974</v>
      </c>
      <c r="G867" s="251">
        <v>2703</v>
      </c>
      <c r="H867" s="251">
        <v>2457</v>
      </c>
      <c r="I867" s="251">
        <v>2137</v>
      </c>
      <c r="J867" s="251">
        <v>0</v>
      </c>
      <c r="K867" s="251">
        <v>20</v>
      </c>
      <c r="L867" s="251" t="s">
        <v>4736</v>
      </c>
      <c r="M867" s="251">
        <v>1.24</v>
      </c>
      <c r="N867" s="251" t="s">
        <v>4738</v>
      </c>
      <c r="O867" s="251">
        <v>26</v>
      </c>
      <c r="P867" s="251" t="s">
        <v>81</v>
      </c>
      <c r="Q867" s="251">
        <f t="shared" ca="1" si="32"/>
        <v>0</v>
      </c>
      <c r="R867" s="251">
        <f t="shared" ca="1" si="33"/>
        <v>0</v>
      </c>
    </row>
    <row r="868" spans="1:19" s="96" customFormat="1" ht="15" customHeight="1">
      <c r="A868" s="205" t="s">
        <v>4961</v>
      </c>
      <c r="B868" s="205" t="s">
        <v>5393</v>
      </c>
      <c r="C868" s="251">
        <v>1</v>
      </c>
      <c r="D868" s="251" t="s">
        <v>1464</v>
      </c>
      <c r="E868" s="251">
        <v>5810</v>
      </c>
      <c r="F868" s="251">
        <v>3509</v>
      </c>
      <c r="G868" s="251">
        <v>3189</v>
      </c>
      <c r="H868" s="251">
        <v>2900</v>
      </c>
      <c r="I868" s="251">
        <v>2521</v>
      </c>
      <c r="J868" s="251">
        <v>0</v>
      </c>
      <c r="K868" s="251">
        <v>20</v>
      </c>
      <c r="L868" s="251" t="s">
        <v>4736</v>
      </c>
      <c r="M868" s="251">
        <v>1.24</v>
      </c>
      <c r="N868" s="251" t="s">
        <v>4738</v>
      </c>
      <c r="O868" s="251">
        <v>26</v>
      </c>
      <c r="P868" s="251" t="s">
        <v>81</v>
      </c>
      <c r="Q868" s="251">
        <f t="shared" ref="Q868" ca="1" si="34">VLOOKUP(A868,INDIRECT("'"&amp;P868&amp;"'!A:l",TRUE),12,0)</f>
        <v>0</v>
      </c>
      <c r="R868" s="251">
        <f t="shared" ref="R868" ca="1" si="35">IFERROR(IF(J868&lt;&gt;$J$5,J868*Q868,IF($I$5=$F$6,F868*Q868,IF($I$5=$G$6,G868*Q868,IF($I$5=$H$6,H868*Q868,IF($I$5=$I$6,I868*Q868,""))))),"")</f>
        <v>0</v>
      </c>
    </row>
    <row r="869" spans="1:19" s="2" customFormat="1" ht="15" customHeight="1">
      <c r="A869" s="202" t="s">
        <v>4979</v>
      </c>
      <c r="B869" s="247"/>
      <c r="C869" s="248"/>
      <c r="D869" s="248"/>
      <c r="E869" s="248"/>
      <c r="F869" s="248"/>
      <c r="G869" s="248"/>
      <c r="H869" s="248"/>
      <c r="I869" s="248"/>
      <c r="J869" s="248"/>
      <c r="K869" s="248"/>
      <c r="L869" s="248"/>
      <c r="M869" s="248"/>
      <c r="N869" s="248"/>
      <c r="O869" s="248"/>
      <c r="P869" s="248"/>
      <c r="Q869" s="248"/>
      <c r="R869" s="248"/>
      <c r="S869" s="96"/>
    </row>
    <row r="870" spans="1:19" s="97" customFormat="1" ht="15" customHeight="1">
      <c r="A870" s="192" t="s">
        <v>4942</v>
      </c>
      <c r="B870" s="192" t="s">
        <v>4946</v>
      </c>
      <c r="C870" s="249">
        <v>4</v>
      </c>
      <c r="D870" s="249" t="s">
        <v>1464</v>
      </c>
      <c r="E870" s="249">
        <v>2147</v>
      </c>
      <c r="F870" s="249">
        <v>1296.6400000000001</v>
      </c>
      <c r="G870" s="249">
        <v>1234.8900000000001</v>
      </c>
      <c r="H870" s="249">
        <v>1176.0899999999999</v>
      </c>
      <c r="I870" s="249">
        <v>1094.04</v>
      </c>
      <c r="J870" s="249">
        <v>0</v>
      </c>
      <c r="K870" s="249">
        <v>20</v>
      </c>
      <c r="L870" s="249" t="s">
        <v>4952</v>
      </c>
      <c r="M870" s="249">
        <v>0.79</v>
      </c>
      <c r="N870" s="249" t="s">
        <v>4953</v>
      </c>
      <c r="O870" s="249">
        <v>16</v>
      </c>
      <c r="P870" s="249" t="s">
        <v>81</v>
      </c>
      <c r="Q870" s="249">
        <f t="shared" ca="1" si="32"/>
        <v>0</v>
      </c>
      <c r="R870" s="249">
        <f t="shared" ca="1" si="33"/>
        <v>0</v>
      </c>
      <c r="S870" s="96"/>
    </row>
    <row r="871" spans="1:19" s="97" customFormat="1" ht="15" customHeight="1">
      <c r="A871" s="193" t="s">
        <v>4945</v>
      </c>
      <c r="B871" s="193" t="s">
        <v>4947</v>
      </c>
      <c r="C871" s="250">
        <v>4</v>
      </c>
      <c r="D871" s="250" t="s">
        <v>1464</v>
      </c>
      <c r="E871" s="250">
        <v>2239</v>
      </c>
      <c r="F871" s="250">
        <v>1352.22</v>
      </c>
      <c r="G871" s="250">
        <v>1287.82</v>
      </c>
      <c r="H871" s="250">
        <v>1226.5</v>
      </c>
      <c r="I871" s="250">
        <v>1140.92</v>
      </c>
      <c r="J871" s="250">
        <v>0</v>
      </c>
      <c r="K871" s="250">
        <v>20</v>
      </c>
      <c r="L871" s="250" t="s">
        <v>4952</v>
      </c>
      <c r="M871" s="250">
        <v>0.79</v>
      </c>
      <c r="N871" s="250" t="s">
        <v>4953</v>
      </c>
      <c r="O871" s="250">
        <v>16</v>
      </c>
      <c r="P871" s="250" t="s">
        <v>81</v>
      </c>
      <c r="Q871" s="250">
        <f t="shared" ca="1" si="32"/>
        <v>0</v>
      </c>
      <c r="R871" s="250">
        <f t="shared" ca="1" si="33"/>
        <v>0</v>
      </c>
      <c r="S871" s="96"/>
    </row>
    <row r="872" spans="1:19" s="96" customFormat="1" ht="15" customHeight="1">
      <c r="A872" s="192" t="s">
        <v>4944</v>
      </c>
      <c r="B872" s="192" t="s">
        <v>4948</v>
      </c>
      <c r="C872" s="249">
        <v>4</v>
      </c>
      <c r="D872" s="249" t="s">
        <v>1464</v>
      </c>
      <c r="E872" s="249">
        <v>2067</v>
      </c>
      <c r="F872" s="249">
        <v>1248.05</v>
      </c>
      <c r="G872" s="249">
        <v>1188.6199999999999</v>
      </c>
      <c r="H872" s="249">
        <v>1132.02</v>
      </c>
      <c r="I872" s="249">
        <v>1053.04</v>
      </c>
      <c r="J872" s="249">
        <v>0</v>
      </c>
      <c r="K872" s="249">
        <v>20</v>
      </c>
      <c r="L872" s="249" t="s">
        <v>4950</v>
      </c>
      <c r="M872" s="249">
        <v>0.73</v>
      </c>
      <c r="N872" s="249" t="s">
        <v>4951</v>
      </c>
      <c r="O872" s="249">
        <v>14</v>
      </c>
      <c r="P872" s="249" t="s">
        <v>81</v>
      </c>
      <c r="Q872" s="249">
        <f t="shared" ca="1" si="32"/>
        <v>0</v>
      </c>
      <c r="R872" s="249">
        <f t="shared" ca="1" si="33"/>
        <v>0</v>
      </c>
    </row>
    <row r="873" spans="1:19" s="97" customFormat="1" ht="15" customHeight="1">
      <c r="A873" s="193" t="s">
        <v>4943</v>
      </c>
      <c r="B873" s="193" t="s">
        <v>4949</v>
      </c>
      <c r="C873" s="250">
        <v>4</v>
      </c>
      <c r="D873" s="250" t="s">
        <v>1464</v>
      </c>
      <c r="E873" s="250">
        <v>2155</v>
      </c>
      <c r="F873" s="250">
        <v>1301.53</v>
      </c>
      <c r="G873" s="250">
        <v>1239.55</v>
      </c>
      <c r="H873" s="250">
        <v>1180.52</v>
      </c>
      <c r="I873" s="250">
        <v>1098.1600000000001</v>
      </c>
      <c r="J873" s="250">
        <v>0</v>
      </c>
      <c r="K873" s="250">
        <v>20</v>
      </c>
      <c r="L873" s="250" t="s">
        <v>4950</v>
      </c>
      <c r="M873" s="250">
        <v>0.73</v>
      </c>
      <c r="N873" s="250" t="s">
        <v>4951</v>
      </c>
      <c r="O873" s="250">
        <v>14</v>
      </c>
      <c r="P873" s="250" t="s">
        <v>81</v>
      </c>
      <c r="Q873" s="250">
        <f t="shared" ca="1" si="32"/>
        <v>0</v>
      </c>
      <c r="R873" s="250">
        <f t="shared" ca="1" si="33"/>
        <v>0</v>
      </c>
      <c r="S873" s="96"/>
    </row>
    <row r="874" spans="1:19" s="97" customFormat="1" ht="15" customHeight="1">
      <c r="A874" s="202" t="s">
        <v>5002</v>
      </c>
      <c r="B874" s="247"/>
      <c r="C874" s="248"/>
      <c r="D874" s="248"/>
      <c r="E874" s="248"/>
      <c r="F874" s="248"/>
      <c r="G874" s="248"/>
      <c r="H874" s="248"/>
      <c r="I874" s="248"/>
      <c r="J874" s="248"/>
      <c r="K874" s="248"/>
      <c r="L874" s="248"/>
      <c r="M874" s="248"/>
      <c r="N874" s="248"/>
      <c r="O874" s="248"/>
      <c r="P874" s="248"/>
      <c r="Q874" s="248"/>
      <c r="R874" s="248"/>
      <c r="S874" s="96"/>
    </row>
    <row r="875" spans="1:19" s="2" customFormat="1" ht="15" customHeight="1">
      <c r="A875" s="205" t="s">
        <v>4523</v>
      </c>
      <c r="B875" s="205" t="s">
        <v>1688</v>
      </c>
      <c r="C875" s="251">
        <v>4</v>
      </c>
      <c r="D875" s="251"/>
      <c r="E875" s="251">
        <v>420</v>
      </c>
      <c r="F875" s="251">
        <v>253</v>
      </c>
      <c r="G875" s="251">
        <v>230</v>
      </c>
      <c r="H875" s="251">
        <v>208</v>
      </c>
      <c r="I875" s="251">
        <v>181</v>
      </c>
      <c r="J875" s="251">
        <v>0</v>
      </c>
      <c r="K875" s="251">
        <v>50</v>
      </c>
      <c r="L875" s="251" t="s">
        <v>65</v>
      </c>
      <c r="M875" s="251">
        <v>0.44</v>
      </c>
      <c r="N875" s="251" t="s">
        <v>66</v>
      </c>
      <c r="O875" s="251">
        <v>23</v>
      </c>
      <c r="P875" s="251" t="s">
        <v>81</v>
      </c>
      <c r="Q875" s="251">
        <f t="shared" ca="1" si="32"/>
        <v>0</v>
      </c>
      <c r="R875" s="251">
        <f t="shared" ca="1" si="33"/>
        <v>0</v>
      </c>
      <c r="S875" s="96"/>
    </row>
    <row r="876" spans="1:19" s="97" customFormat="1" ht="15" customHeight="1">
      <c r="A876" s="205" t="s">
        <v>4525</v>
      </c>
      <c r="B876" s="205" t="s">
        <v>1941</v>
      </c>
      <c r="C876" s="251">
        <v>4</v>
      </c>
      <c r="D876" s="251"/>
      <c r="E876" s="251">
        <v>420</v>
      </c>
      <c r="F876" s="251">
        <v>253</v>
      </c>
      <c r="G876" s="251">
        <v>230</v>
      </c>
      <c r="H876" s="251">
        <v>208</v>
      </c>
      <c r="I876" s="251">
        <v>181</v>
      </c>
      <c r="J876" s="251">
        <v>0</v>
      </c>
      <c r="K876" s="251">
        <v>50</v>
      </c>
      <c r="L876" s="251" t="s">
        <v>65</v>
      </c>
      <c r="M876" s="251">
        <v>0.44</v>
      </c>
      <c r="N876" s="251" t="s">
        <v>66</v>
      </c>
      <c r="O876" s="251">
        <v>23</v>
      </c>
      <c r="P876" s="251" t="s">
        <v>81</v>
      </c>
      <c r="Q876" s="251">
        <f t="shared" ca="1" si="32"/>
        <v>0</v>
      </c>
      <c r="R876" s="251">
        <f t="shared" ca="1" si="33"/>
        <v>0</v>
      </c>
      <c r="S876" s="96"/>
    </row>
    <row r="877" spans="1:19" ht="15" customHeight="1">
      <c r="A877" s="205" t="s">
        <v>4526</v>
      </c>
      <c r="B877" s="205" t="s">
        <v>1700</v>
      </c>
      <c r="C877" s="251">
        <v>4</v>
      </c>
      <c r="D877" s="251"/>
      <c r="E877" s="251">
        <v>420</v>
      </c>
      <c r="F877" s="251">
        <v>253</v>
      </c>
      <c r="G877" s="251">
        <v>230</v>
      </c>
      <c r="H877" s="251">
        <v>208</v>
      </c>
      <c r="I877" s="251">
        <v>181</v>
      </c>
      <c r="J877" s="251">
        <v>110</v>
      </c>
      <c r="K877" s="251">
        <v>50</v>
      </c>
      <c r="L877" s="251" t="s">
        <v>65</v>
      </c>
      <c r="M877" s="251">
        <v>0.44</v>
      </c>
      <c r="N877" s="251" t="s">
        <v>66</v>
      </c>
      <c r="O877" s="251">
        <v>23</v>
      </c>
      <c r="P877" s="251" t="s">
        <v>81</v>
      </c>
      <c r="Q877" s="251">
        <f t="shared" ca="1" si="32"/>
        <v>0</v>
      </c>
      <c r="R877" s="251">
        <f t="shared" ca="1" si="33"/>
        <v>0</v>
      </c>
      <c r="S877" s="96"/>
    </row>
    <row r="878" spans="1:19" ht="15" customHeight="1">
      <c r="A878" s="205" t="s">
        <v>4527</v>
      </c>
      <c r="B878" s="205" t="s">
        <v>1699</v>
      </c>
      <c r="C878" s="251">
        <v>4</v>
      </c>
      <c r="D878" s="251"/>
      <c r="E878" s="251">
        <v>420</v>
      </c>
      <c r="F878" s="251">
        <v>253</v>
      </c>
      <c r="G878" s="251">
        <v>230</v>
      </c>
      <c r="H878" s="251">
        <v>208</v>
      </c>
      <c r="I878" s="251">
        <v>181</v>
      </c>
      <c r="J878" s="251">
        <v>0</v>
      </c>
      <c r="K878" s="251">
        <v>50</v>
      </c>
      <c r="L878" s="251" t="s">
        <v>65</v>
      </c>
      <c r="M878" s="251">
        <v>0.44</v>
      </c>
      <c r="N878" s="251" t="s">
        <v>66</v>
      </c>
      <c r="O878" s="251">
        <v>23</v>
      </c>
      <c r="P878" s="251" t="s">
        <v>81</v>
      </c>
      <c r="Q878" s="251">
        <f t="shared" ca="1" si="32"/>
        <v>0</v>
      </c>
      <c r="R878" s="251">
        <f t="shared" ca="1" si="33"/>
        <v>0</v>
      </c>
      <c r="S878" s="96"/>
    </row>
    <row r="879" spans="1:19" ht="15" customHeight="1">
      <c r="A879" s="205" t="s">
        <v>4528</v>
      </c>
      <c r="B879" s="205" t="s">
        <v>1690</v>
      </c>
      <c r="C879" s="251">
        <v>2</v>
      </c>
      <c r="D879" s="251"/>
      <c r="E879" s="251">
        <v>420</v>
      </c>
      <c r="F879" s="251">
        <v>253</v>
      </c>
      <c r="G879" s="251">
        <v>230</v>
      </c>
      <c r="H879" s="251">
        <v>208</v>
      </c>
      <c r="I879" s="251">
        <v>181</v>
      </c>
      <c r="J879" s="251">
        <v>0</v>
      </c>
      <c r="K879" s="251">
        <v>50</v>
      </c>
      <c r="L879" s="251" t="s">
        <v>65</v>
      </c>
      <c r="M879" s="251">
        <v>0.44</v>
      </c>
      <c r="N879" s="251" t="s">
        <v>66</v>
      </c>
      <c r="O879" s="251">
        <v>23</v>
      </c>
      <c r="P879" s="251" t="s">
        <v>81</v>
      </c>
      <c r="Q879" s="251">
        <f t="shared" ca="1" si="32"/>
        <v>0</v>
      </c>
      <c r="R879" s="251">
        <f t="shared" ca="1" si="33"/>
        <v>0</v>
      </c>
      <c r="S879" s="96"/>
    </row>
    <row r="880" spans="1:19" s="97" customFormat="1" ht="15" customHeight="1">
      <c r="A880" s="205" t="s">
        <v>4529</v>
      </c>
      <c r="B880" s="205" t="s">
        <v>1698</v>
      </c>
      <c r="C880" s="251">
        <v>4</v>
      </c>
      <c r="D880" s="251"/>
      <c r="E880" s="251">
        <v>420</v>
      </c>
      <c r="F880" s="251">
        <v>253</v>
      </c>
      <c r="G880" s="251">
        <v>230</v>
      </c>
      <c r="H880" s="251">
        <v>208</v>
      </c>
      <c r="I880" s="251">
        <v>181</v>
      </c>
      <c r="J880" s="251">
        <v>0</v>
      </c>
      <c r="K880" s="251">
        <v>50</v>
      </c>
      <c r="L880" s="251" t="s">
        <v>65</v>
      </c>
      <c r="M880" s="251">
        <v>0.44</v>
      </c>
      <c r="N880" s="251" t="s">
        <v>66</v>
      </c>
      <c r="O880" s="251">
        <v>23</v>
      </c>
      <c r="P880" s="251" t="s">
        <v>81</v>
      </c>
      <c r="Q880" s="251">
        <f t="shared" ca="1" si="32"/>
        <v>0</v>
      </c>
      <c r="R880" s="251">
        <f t="shared" ca="1" si="33"/>
        <v>0</v>
      </c>
      <c r="S880" s="96"/>
    </row>
    <row r="881" spans="1:19" s="97" customFormat="1" ht="15" customHeight="1">
      <c r="A881" s="205" t="s">
        <v>4530</v>
      </c>
      <c r="B881" s="205" t="s">
        <v>1965</v>
      </c>
      <c r="C881" s="251">
        <v>4</v>
      </c>
      <c r="D881" s="251"/>
      <c r="E881" s="251">
        <v>420</v>
      </c>
      <c r="F881" s="251">
        <v>253</v>
      </c>
      <c r="G881" s="251">
        <v>230</v>
      </c>
      <c r="H881" s="251">
        <v>208</v>
      </c>
      <c r="I881" s="251">
        <v>181</v>
      </c>
      <c r="J881" s="251">
        <v>168</v>
      </c>
      <c r="K881" s="251">
        <v>50</v>
      </c>
      <c r="L881" s="251" t="s">
        <v>65</v>
      </c>
      <c r="M881" s="251">
        <v>0.44</v>
      </c>
      <c r="N881" s="251" t="s">
        <v>66</v>
      </c>
      <c r="O881" s="251">
        <v>23</v>
      </c>
      <c r="P881" s="251" t="s">
        <v>81</v>
      </c>
      <c r="Q881" s="251">
        <f t="shared" ca="1" si="32"/>
        <v>0</v>
      </c>
      <c r="R881" s="251">
        <f t="shared" ca="1" si="33"/>
        <v>0</v>
      </c>
      <c r="S881" s="96"/>
    </row>
    <row r="882" spans="1:19" s="97" customFormat="1" ht="15" customHeight="1">
      <c r="A882" s="205" t="s">
        <v>4531</v>
      </c>
      <c r="B882" s="205" t="s">
        <v>1689</v>
      </c>
      <c r="C882" s="251">
        <v>4</v>
      </c>
      <c r="D882" s="251"/>
      <c r="E882" s="251">
        <v>420</v>
      </c>
      <c r="F882" s="251">
        <v>253</v>
      </c>
      <c r="G882" s="251">
        <v>230</v>
      </c>
      <c r="H882" s="251">
        <v>208</v>
      </c>
      <c r="I882" s="251">
        <v>181</v>
      </c>
      <c r="J882" s="251">
        <v>0</v>
      </c>
      <c r="K882" s="251">
        <v>50</v>
      </c>
      <c r="L882" s="251" t="s">
        <v>65</v>
      </c>
      <c r="M882" s="251">
        <v>0.44</v>
      </c>
      <c r="N882" s="251" t="s">
        <v>66</v>
      </c>
      <c r="O882" s="251">
        <v>23</v>
      </c>
      <c r="P882" s="251" t="s">
        <v>81</v>
      </c>
      <c r="Q882" s="251">
        <f t="shared" ca="1" si="32"/>
        <v>0</v>
      </c>
      <c r="R882" s="251">
        <f t="shared" ca="1" si="33"/>
        <v>0</v>
      </c>
      <c r="S882" s="96"/>
    </row>
    <row r="883" spans="1:19" s="97" customFormat="1" ht="15" customHeight="1">
      <c r="A883" s="205" t="s">
        <v>4532</v>
      </c>
      <c r="B883" s="205" t="s">
        <v>1693</v>
      </c>
      <c r="C883" s="251">
        <v>4</v>
      </c>
      <c r="D883" s="251"/>
      <c r="E883" s="251">
        <v>420</v>
      </c>
      <c r="F883" s="251">
        <v>253</v>
      </c>
      <c r="G883" s="251">
        <v>230</v>
      </c>
      <c r="H883" s="251">
        <v>208</v>
      </c>
      <c r="I883" s="251">
        <v>181</v>
      </c>
      <c r="J883" s="251">
        <v>0</v>
      </c>
      <c r="K883" s="251">
        <v>50</v>
      </c>
      <c r="L883" s="251" t="s">
        <v>65</v>
      </c>
      <c r="M883" s="251">
        <v>0.44</v>
      </c>
      <c r="N883" s="251" t="s">
        <v>66</v>
      </c>
      <c r="O883" s="251">
        <v>23</v>
      </c>
      <c r="P883" s="251" t="s">
        <v>81</v>
      </c>
      <c r="Q883" s="251">
        <f t="shared" ca="1" si="32"/>
        <v>0</v>
      </c>
      <c r="R883" s="251">
        <f t="shared" ca="1" si="33"/>
        <v>0</v>
      </c>
      <c r="S883" s="96"/>
    </row>
    <row r="884" spans="1:19" s="97" customFormat="1" ht="15" customHeight="1">
      <c r="A884" s="205" t="s">
        <v>4533</v>
      </c>
      <c r="B884" s="205" t="s">
        <v>1695</v>
      </c>
      <c r="C884" s="251">
        <v>3</v>
      </c>
      <c r="D884" s="251"/>
      <c r="E884" s="251">
        <v>420</v>
      </c>
      <c r="F884" s="251">
        <v>253</v>
      </c>
      <c r="G884" s="251">
        <v>230</v>
      </c>
      <c r="H884" s="251">
        <v>208</v>
      </c>
      <c r="I884" s="251">
        <v>181</v>
      </c>
      <c r="J884" s="251">
        <v>0</v>
      </c>
      <c r="K884" s="251">
        <v>50</v>
      </c>
      <c r="L884" s="251" t="s">
        <v>65</v>
      </c>
      <c r="M884" s="251">
        <v>0.44</v>
      </c>
      <c r="N884" s="251" t="s">
        <v>66</v>
      </c>
      <c r="O884" s="251">
        <v>23</v>
      </c>
      <c r="P884" s="251" t="s">
        <v>81</v>
      </c>
      <c r="Q884" s="251">
        <f t="shared" ca="1" si="32"/>
        <v>0</v>
      </c>
      <c r="R884" s="251">
        <f t="shared" ca="1" si="33"/>
        <v>0</v>
      </c>
      <c r="S884" s="96"/>
    </row>
    <row r="885" spans="1:19" ht="15" customHeight="1">
      <c r="A885" s="205" t="s">
        <v>4534</v>
      </c>
      <c r="B885" s="205" t="s">
        <v>1691</v>
      </c>
      <c r="C885" s="251">
        <v>4</v>
      </c>
      <c r="D885" s="251"/>
      <c r="E885" s="251">
        <v>420</v>
      </c>
      <c r="F885" s="251">
        <v>253</v>
      </c>
      <c r="G885" s="251">
        <v>230</v>
      </c>
      <c r="H885" s="251">
        <v>208</v>
      </c>
      <c r="I885" s="251">
        <v>181</v>
      </c>
      <c r="J885" s="251">
        <v>0</v>
      </c>
      <c r="K885" s="251">
        <v>50</v>
      </c>
      <c r="L885" s="251" t="s">
        <v>65</v>
      </c>
      <c r="M885" s="251">
        <v>0.44</v>
      </c>
      <c r="N885" s="251" t="s">
        <v>66</v>
      </c>
      <c r="O885" s="251">
        <v>23</v>
      </c>
      <c r="P885" s="251" t="s">
        <v>81</v>
      </c>
      <c r="Q885" s="251">
        <f t="shared" ca="1" si="32"/>
        <v>0</v>
      </c>
      <c r="R885" s="251">
        <f t="shared" ca="1" si="33"/>
        <v>0</v>
      </c>
      <c r="S885" s="96"/>
    </row>
    <row r="886" spans="1:19" s="2" customFormat="1" ht="15" customHeight="1">
      <c r="A886" s="205" t="s">
        <v>4535</v>
      </c>
      <c r="B886" s="205" t="s">
        <v>1692</v>
      </c>
      <c r="C886" s="251">
        <v>4</v>
      </c>
      <c r="D886" s="251"/>
      <c r="E886" s="251">
        <v>420</v>
      </c>
      <c r="F886" s="251">
        <v>253</v>
      </c>
      <c r="G886" s="251">
        <v>230</v>
      </c>
      <c r="H886" s="251">
        <v>208</v>
      </c>
      <c r="I886" s="251">
        <v>181</v>
      </c>
      <c r="J886" s="251">
        <v>0</v>
      </c>
      <c r="K886" s="251">
        <v>50</v>
      </c>
      <c r="L886" s="251" t="s">
        <v>65</v>
      </c>
      <c r="M886" s="251">
        <v>0.44</v>
      </c>
      <c r="N886" s="251" t="s">
        <v>66</v>
      </c>
      <c r="O886" s="251">
        <v>23</v>
      </c>
      <c r="P886" s="251" t="s">
        <v>81</v>
      </c>
      <c r="Q886" s="251">
        <f t="shared" ca="1" si="32"/>
        <v>0</v>
      </c>
      <c r="R886" s="251">
        <f t="shared" ca="1" si="33"/>
        <v>0</v>
      </c>
      <c r="S886" s="96"/>
    </row>
    <row r="887" spans="1:19" ht="15" customHeight="1">
      <c r="A887" s="205" t="s">
        <v>4536</v>
      </c>
      <c r="B887" s="205" t="s">
        <v>1694</v>
      </c>
      <c r="C887" s="251">
        <v>4</v>
      </c>
      <c r="D887" s="251"/>
      <c r="E887" s="251">
        <v>420</v>
      </c>
      <c r="F887" s="251">
        <v>253</v>
      </c>
      <c r="G887" s="251">
        <v>230</v>
      </c>
      <c r="H887" s="251">
        <v>208</v>
      </c>
      <c r="I887" s="251">
        <v>181</v>
      </c>
      <c r="J887" s="251">
        <v>0</v>
      </c>
      <c r="K887" s="251">
        <v>50</v>
      </c>
      <c r="L887" s="251" t="s">
        <v>64</v>
      </c>
      <c r="M887" s="251">
        <v>0.44</v>
      </c>
      <c r="N887" s="251" t="s">
        <v>66</v>
      </c>
      <c r="O887" s="251">
        <v>23</v>
      </c>
      <c r="P887" s="251" t="s">
        <v>81</v>
      </c>
      <c r="Q887" s="251">
        <f t="shared" ca="1" si="32"/>
        <v>0</v>
      </c>
      <c r="R887" s="251">
        <f t="shared" ca="1" si="33"/>
        <v>0</v>
      </c>
      <c r="S887" s="96"/>
    </row>
    <row r="888" spans="1:19" ht="15" customHeight="1">
      <c r="A888" s="205" t="s">
        <v>4537</v>
      </c>
      <c r="B888" s="205" t="s">
        <v>1697</v>
      </c>
      <c r="C888" s="251">
        <v>4</v>
      </c>
      <c r="D888" s="251"/>
      <c r="E888" s="251">
        <v>420</v>
      </c>
      <c r="F888" s="251">
        <v>253</v>
      </c>
      <c r="G888" s="251">
        <v>230</v>
      </c>
      <c r="H888" s="251">
        <v>208</v>
      </c>
      <c r="I888" s="251">
        <v>181</v>
      </c>
      <c r="J888" s="251">
        <v>0</v>
      </c>
      <c r="K888" s="251">
        <v>50</v>
      </c>
      <c r="L888" s="251" t="s">
        <v>65</v>
      </c>
      <c r="M888" s="251">
        <v>0.44</v>
      </c>
      <c r="N888" s="251" t="s">
        <v>66</v>
      </c>
      <c r="O888" s="251">
        <v>23</v>
      </c>
      <c r="P888" s="251" t="s">
        <v>81</v>
      </c>
      <c r="Q888" s="251">
        <f t="shared" ca="1" si="32"/>
        <v>0</v>
      </c>
      <c r="R888" s="251">
        <f t="shared" ca="1" si="33"/>
        <v>0</v>
      </c>
      <c r="S888" s="96"/>
    </row>
    <row r="889" spans="1:19" ht="15" customHeight="1">
      <c r="A889" s="205" t="s">
        <v>4538</v>
      </c>
      <c r="B889" s="205" t="s">
        <v>4174</v>
      </c>
      <c r="C889" s="251">
        <v>4</v>
      </c>
      <c r="D889" s="251"/>
      <c r="E889" s="251">
        <v>420</v>
      </c>
      <c r="F889" s="251">
        <v>253</v>
      </c>
      <c r="G889" s="251">
        <v>230</v>
      </c>
      <c r="H889" s="251">
        <v>208</v>
      </c>
      <c r="I889" s="251">
        <v>181</v>
      </c>
      <c r="J889" s="251">
        <v>0</v>
      </c>
      <c r="K889" s="251">
        <v>50</v>
      </c>
      <c r="L889" s="251" t="s">
        <v>65</v>
      </c>
      <c r="M889" s="251">
        <v>0.44</v>
      </c>
      <c r="N889" s="251" t="s">
        <v>66</v>
      </c>
      <c r="O889" s="251">
        <v>23</v>
      </c>
      <c r="P889" s="251" t="s">
        <v>81</v>
      </c>
      <c r="Q889" s="251">
        <f t="shared" ca="1" si="32"/>
        <v>0</v>
      </c>
      <c r="R889" s="251">
        <f t="shared" ca="1" si="33"/>
        <v>0</v>
      </c>
      <c r="S889" s="96"/>
    </row>
    <row r="890" spans="1:19" ht="15" customHeight="1">
      <c r="A890" s="205" t="s">
        <v>4539</v>
      </c>
      <c r="B890" s="205" t="s">
        <v>1942</v>
      </c>
      <c r="C890" s="251">
        <v>4</v>
      </c>
      <c r="D890" s="251"/>
      <c r="E890" s="251">
        <v>420</v>
      </c>
      <c r="F890" s="251">
        <v>253</v>
      </c>
      <c r="G890" s="251">
        <v>230</v>
      </c>
      <c r="H890" s="251">
        <v>208</v>
      </c>
      <c r="I890" s="251">
        <v>181</v>
      </c>
      <c r="J890" s="251">
        <v>0</v>
      </c>
      <c r="K890" s="251">
        <v>50</v>
      </c>
      <c r="L890" s="251" t="s">
        <v>65</v>
      </c>
      <c r="M890" s="251">
        <v>0.44</v>
      </c>
      <c r="N890" s="251" t="s">
        <v>66</v>
      </c>
      <c r="O890" s="251">
        <v>23</v>
      </c>
      <c r="P890" s="251" t="s">
        <v>81</v>
      </c>
      <c r="Q890" s="251">
        <f t="shared" ca="1" si="32"/>
        <v>0</v>
      </c>
      <c r="R890" s="251">
        <f t="shared" ca="1" si="33"/>
        <v>0</v>
      </c>
      <c r="S890" s="96"/>
    </row>
    <row r="891" spans="1:19" ht="15" customHeight="1">
      <c r="A891" s="205" t="s">
        <v>4540</v>
      </c>
      <c r="B891" s="205" t="s">
        <v>1696</v>
      </c>
      <c r="C891" s="251">
        <v>4</v>
      </c>
      <c r="D891" s="251"/>
      <c r="E891" s="251">
        <v>420</v>
      </c>
      <c r="F891" s="251">
        <v>253</v>
      </c>
      <c r="G891" s="251">
        <v>230</v>
      </c>
      <c r="H891" s="251">
        <v>208</v>
      </c>
      <c r="I891" s="251">
        <v>181</v>
      </c>
      <c r="J891" s="251">
        <v>110</v>
      </c>
      <c r="K891" s="251">
        <v>50</v>
      </c>
      <c r="L891" s="251" t="s">
        <v>64</v>
      </c>
      <c r="M891" s="251">
        <v>0.44</v>
      </c>
      <c r="N891" s="251" t="s">
        <v>66</v>
      </c>
      <c r="O891" s="251">
        <v>23</v>
      </c>
      <c r="P891" s="251" t="s">
        <v>81</v>
      </c>
      <c r="Q891" s="251">
        <f t="shared" ca="1" si="32"/>
        <v>0</v>
      </c>
      <c r="R891" s="251">
        <f t="shared" ca="1" si="33"/>
        <v>0</v>
      </c>
      <c r="S891" s="96"/>
    </row>
    <row r="892" spans="1:19" ht="15" customHeight="1">
      <c r="A892" s="205" t="s">
        <v>4541</v>
      </c>
      <c r="B892" s="205" t="s">
        <v>1966</v>
      </c>
      <c r="C892" s="251">
        <v>4</v>
      </c>
      <c r="D892" s="251"/>
      <c r="E892" s="251">
        <v>420</v>
      </c>
      <c r="F892" s="251">
        <v>253</v>
      </c>
      <c r="G892" s="251">
        <v>230</v>
      </c>
      <c r="H892" s="251">
        <v>208</v>
      </c>
      <c r="I892" s="251">
        <v>181</v>
      </c>
      <c r="J892" s="251">
        <v>0</v>
      </c>
      <c r="K892" s="251">
        <v>50</v>
      </c>
      <c r="L892" s="251" t="s">
        <v>64</v>
      </c>
      <c r="M892" s="251">
        <v>0.44</v>
      </c>
      <c r="N892" s="251" t="s">
        <v>66</v>
      </c>
      <c r="O892" s="251">
        <v>23</v>
      </c>
      <c r="P892" s="251" t="s">
        <v>81</v>
      </c>
      <c r="Q892" s="251">
        <f t="shared" ca="1" si="32"/>
        <v>0</v>
      </c>
      <c r="R892" s="251">
        <f t="shared" ca="1" si="33"/>
        <v>0</v>
      </c>
      <c r="S892" s="96"/>
    </row>
    <row r="893" spans="1:19" s="96" customFormat="1" ht="15" customHeight="1">
      <c r="A893" s="193" t="s">
        <v>4542</v>
      </c>
      <c r="B893" s="193" t="s">
        <v>1687</v>
      </c>
      <c r="C893" s="250">
        <v>4</v>
      </c>
      <c r="D893" s="250"/>
      <c r="E893" s="250">
        <v>420</v>
      </c>
      <c r="F893" s="250">
        <v>253</v>
      </c>
      <c r="G893" s="250">
        <v>230</v>
      </c>
      <c r="H893" s="250">
        <v>208</v>
      </c>
      <c r="I893" s="250">
        <v>181</v>
      </c>
      <c r="J893" s="250">
        <v>110</v>
      </c>
      <c r="K893" s="250">
        <v>50</v>
      </c>
      <c r="L893" s="250" t="s">
        <v>64</v>
      </c>
      <c r="M893" s="250">
        <v>0.44</v>
      </c>
      <c r="N893" s="250" t="s">
        <v>66</v>
      </c>
      <c r="O893" s="250">
        <v>23</v>
      </c>
      <c r="P893" s="250" t="s">
        <v>81</v>
      </c>
      <c r="Q893" s="250">
        <f t="shared" ca="1" si="32"/>
        <v>0</v>
      </c>
      <c r="R893" s="250">
        <f t="shared" ca="1" si="33"/>
        <v>0</v>
      </c>
    </row>
    <row r="894" spans="1:19" s="96" customFormat="1" ht="15" customHeight="1">
      <c r="A894" s="202" t="s">
        <v>5003</v>
      </c>
      <c r="B894" s="247"/>
      <c r="C894" s="248"/>
      <c r="D894" s="248"/>
      <c r="E894" s="248"/>
      <c r="F894" s="248"/>
      <c r="G894" s="248"/>
      <c r="H894" s="248"/>
      <c r="I894" s="248"/>
      <c r="J894" s="248"/>
      <c r="K894" s="248"/>
      <c r="L894" s="248"/>
      <c r="M894" s="248"/>
      <c r="N894" s="248"/>
      <c r="O894" s="248"/>
      <c r="P894" s="248"/>
      <c r="Q894" s="248"/>
      <c r="R894" s="248"/>
    </row>
    <row r="895" spans="1:19" s="96" customFormat="1" ht="15" customHeight="1">
      <c r="A895" s="205" t="s">
        <v>4577</v>
      </c>
      <c r="B895" s="205" t="s">
        <v>1676</v>
      </c>
      <c r="C895" s="251">
        <v>4</v>
      </c>
      <c r="D895" s="251"/>
      <c r="E895" s="251">
        <v>316</v>
      </c>
      <c r="F895" s="251">
        <v>191</v>
      </c>
      <c r="G895" s="251">
        <v>174</v>
      </c>
      <c r="H895" s="251">
        <v>158</v>
      </c>
      <c r="I895" s="251">
        <v>137</v>
      </c>
      <c r="J895" s="251">
        <v>0</v>
      </c>
      <c r="K895" s="251">
        <v>50</v>
      </c>
      <c r="L895" s="251" t="s">
        <v>90</v>
      </c>
      <c r="M895" s="251">
        <v>0.44</v>
      </c>
      <c r="N895" s="251" t="s">
        <v>63</v>
      </c>
      <c r="O895" s="251">
        <v>22</v>
      </c>
      <c r="P895" s="251" t="s">
        <v>81</v>
      </c>
      <c r="Q895" s="251">
        <f t="shared" ref="Q895:Q957" ca="1" si="36">VLOOKUP(A895,INDIRECT("'"&amp;P895&amp;"'!A:l",TRUE),12,0)</f>
        <v>0</v>
      </c>
      <c r="R895" s="251">
        <f t="shared" ref="R895:R957" ca="1" si="37">IFERROR(IF(J895&lt;&gt;$J$5,J895*Q895,IF($I$5=$F$6,F895*Q895,IF($I$5=$G$6,G895*Q895,IF($I$5=$H$6,H895*Q895,IF($I$5=$I$6,I895*Q895,""))))),"")</f>
        <v>0</v>
      </c>
    </row>
    <row r="896" spans="1:19" s="2" customFormat="1" ht="15" customHeight="1">
      <c r="A896" s="205" t="s">
        <v>4578</v>
      </c>
      <c r="B896" s="205" t="s">
        <v>1943</v>
      </c>
      <c r="C896" s="251">
        <v>4</v>
      </c>
      <c r="D896" s="251"/>
      <c r="E896" s="251">
        <v>316</v>
      </c>
      <c r="F896" s="251">
        <v>191</v>
      </c>
      <c r="G896" s="251">
        <v>174</v>
      </c>
      <c r="H896" s="251">
        <v>158</v>
      </c>
      <c r="I896" s="251">
        <v>137</v>
      </c>
      <c r="J896" s="251">
        <v>0</v>
      </c>
      <c r="K896" s="251">
        <v>50</v>
      </c>
      <c r="L896" s="251" t="s">
        <v>90</v>
      </c>
      <c r="M896" s="251">
        <v>0.44</v>
      </c>
      <c r="N896" s="251" t="s">
        <v>63</v>
      </c>
      <c r="O896" s="251">
        <v>22</v>
      </c>
      <c r="P896" s="251" t="s">
        <v>81</v>
      </c>
      <c r="Q896" s="251">
        <f t="shared" ca="1" si="36"/>
        <v>0</v>
      </c>
      <c r="R896" s="251">
        <f t="shared" ca="1" si="37"/>
        <v>0</v>
      </c>
      <c r="S896" s="96"/>
    </row>
    <row r="897" spans="1:19" ht="15" customHeight="1">
      <c r="A897" s="205" t="s">
        <v>4579</v>
      </c>
      <c r="B897" s="205" t="s">
        <v>1686</v>
      </c>
      <c r="C897" s="251">
        <v>4</v>
      </c>
      <c r="D897" s="251"/>
      <c r="E897" s="251">
        <v>316</v>
      </c>
      <c r="F897" s="251">
        <v>191</v>
      </c>
      <c r="G897" s="251">
        <v>174</v>
      </c>
      <c r="H897" s="251">
        <v>158</v>
      </c>
      <c r="I897" s="251">
        <v>137</v>
      </c>
      <c r="J897" s="251">
        <v>110</v>
      </c>
      <c r="K897" s="251">
        <v>50</v>
      </c>
      <c r="L897" s="251" t="s">
        <v>90</v>
      </c>
      <c r="M897" s="251">
        <v>0.44</v>
      </c>
      <c r="N897" s="251" t="s">
        <v>63</v>
      </c>
      <c r="O897" s="251">
        <v>22</v>
      </c>
      <c r="P897" s="251" t="s">
        <v>81</v>
      </c>
      <c r="Q897" s="251">
        <f t="shared" ca="1" si="36"/>
        <v>0</v>
      </c>
      <c r="R897" s="251">
        <f t="shared" ca="1" si="37"/>
        <v>0</v>
      </c>
      <c r="S897" s="96"/>
    </row>
    <row r="898" spans="1:19" s="96" customFormat="1" ht="15" customHeight="1">
      <c r="A898" s="205" t="s">
        <v>4580</v>
      </c>
      <c r="B898" s="205" t="s">
        <v>1685</v>
      </c>
      <c r="C898" s="251">
        <v>4</v>
      </c>
      <c r="D898" s="251"/>
      <c r="E898" s="251">
        <v>316</v>
      </c>
      <c r="F898" s="251">
        <v>191</v>
      </c>
      <c r="G898" s="251">
        <v>174</v>
      </c>
      <c r="H898" s="251">
        <v>158</v>
      </c>
      <c r="I898" s="251">
        <v>137</v>
      </c>
      <c r="J898" s="251">
        <v>110</v>
      </c>
      <c r="K898" s="251">
        <v>50</v>
      </c>
      <c r="L898" s="251" t="s">
        <v>90</v>
      </c>
      <c r="M898" s="251">
        <v>0.44</v>
      </c>
      <c r="N898" s="251" t="s">
        <v>63</v>
      </c>
      <c r="O898" s="251">
        <v>22</v>
      </c>
      <c r="P898" s="251" t="s">
        <v>81</v>
      </c>
      <c r="Q898" s="251">
        <f t="shared" ca="1" si="36"/>
        <v>0</v>
      </c>
      <c r="R898" s="251">
        <f t="shared" ca="1" si="37"/>
        <v>0</v>
      </c>
    </row>
    <row r="899" spans="1:19" ht="15" customHeight="1">
      <c r="A899" s="205" t="s">
        <v>4581</v>
      </c>
      <c r="B899" s="205" t="s">
        <v>1677</v>
      </c>
      <c r="C899" s="251">
        <v>4</v>
      </c>
      <c r="D899" s="251"/>
      <c r="E899" s="251">
        <v>316</v>
      </c>
      <c r="F899" s="251">
        <v>191</v>
      </c>
      <c r="G899" s="251">
        <v>174</v>
      </c>
      <c r="H899" s="251">
        <v>158</v>
      </c>
      <c r="I899" s="251">
        <v>137</v>
      </c>
      <c r="J899" s="251">
        <v>110</v>
      </c>
      <c r="K899" s="251">
        <v>50</v>
      </c>
      <c r="L899" s="251" t="s">
        <v>90</v>
      </c>
      <c r="M899" s="251">
        <v>0.44</v>
      </c>
      <c r="N899" s="251" t="s">
        <v>63</v>
      </c>
      <c r="O899" s="251">
        <v>22</v>
      </c>
      <c r="P899" s="251" t="s">
        <v>81</v>
      </c>
      <c r="Q899" s="251">
        <f t="shared" ca="1" si="36"/>
        <v>0</v>
      </c>
      <c r="R899" s="251">
        <f t="shared" ca="1" si="37"/>
        <v>0</v>
      </c>
      <c r="S899" s="96"/>
    </row>
    <row r="900" spans="1:19" ht="15" customHeight="1">
      <c r="A900" s="205" t="s">
        <v>4582</v>
      </c>
      <c r="B900" s="205" t="s">
        <v>1684</v>
      </c>
      <c r="C900" s="251">
        <v>4</v>
      </c>
      <c r="D900" s="251"/>
      <c r="E900" s="251">
        <v>316</v>
      </c>
      <c r="F900" s="251">
        <v>191</v>
      </c>
      <c r="G900" s="251">
        <v>174</v>
      </c>
      <c r="H900" s="251">
        <v>158</v>
      </c>
      <c r="I900" s="251">
        <v>137</v>
      </c>
      <c r="J900" s="251">
        <v>0</v>
      </c>
      <c r="K900" s="251">
        <v>50</v>
      </c>
      <c r="L900" s="251" t="s">
        <v>90</v>
      </c>
      <c r="M900" s="251">
        <v>0.44</v>
      </c>
      <c r="N900" s="251" t="s">
        <v>63</v>
      </c>
      <c r="O900" s="251">
        <v>22</v>
      </c>
      <c r="P900" s="251" t="s">
        <v>81</v>
      </c>
      <c r="Q900" s="251">
        <f t="shared" ca="1" si="36"/>
        <v>0</v>
      </c>
      <c r="R900" s="251">
        <f t="shared" ca="1" si="37"/>
        <v>0</v>
      </c>
      <c r="S900" s="96"/>
    </row>
    <row r="901" spans="1:19" ht="15" customHeight="1">
      <c r="A901" s="205" t="s">
        <v>4584</v>
      </c>
      <c r="B901" s="205" t="s">
        <v>1679</v>
      </c>
      <c r="C901" s="251">
        <v>4</v>
      </c>
      <c r="D901" s="251"/>
      <c r="E901" s="251">
        <v>316</v>
      </c>
      <c r="F901" s="251">
        <v>191</v>
      </c>
      <c r="G901" s="251">
        <v>174</v>
      </c>
      <c r="H901" s="251">
        <v>158</v>
      </c>
      <c r="I901" s="251">
        <v>137</v>
      </c>
      <c r="J901" s="251">
        <v>0</v>
      </c>
      <c r="K901" s="251">
        <v>50</v>
      </c>
      <c r="L901" s="251" t="s">
        <v>90</v>
      </c>
      <c r="M901" s="251">
        <v>0.44</v>
      </c>
      <c r="N901" s="251" t="s">
        <v>63</v>
      </c>
      <c r="O901" s="251">
        <v>22</v>
      </c>
      <c r="P901" s="251" t="s">
        <v>81</v>
      </c>
      <c r="Q901" s="251">
        <f t="shared" ca="1" si="36"/>
        <v>0</v>
      </c>
      <c r="R901" s="251">
        <f t="shared" ca="1" si="37"/>
        <v>0</v>
      </c>
      <c r="S901" s="96"/>
    </row>
    <row r="902" spans="1:19" s="97" customFormat="1" ht="15" customHeight="1">
      <c r="A902" s="205" t="s">
        <v>4585</v>
      </c>
      <c r="B902" s="205" t="s">
        <v>1681</v>
      </c>
      <c r="C902" s="251">
        <v>4</v>
      </c>
      <c r="D902" s="251"/>
      <c r="E902" s="251">
        <v>316</v>
      </c>
      <c r="F902" s="251">
        <v>191</v>
      </c>
      <c r="G902" s="251">
        <v>174</v>
      </c>
      <c r="H902" s="251">
        <v>158</v>
      </c>
      <c r="I902" s="251">
        <v>137</v>
      </c>
      <c r="J902" s="251">
        <v>0</v>
      </c>
      <c r="K902" s="251">
        <v>50</v>
      </c>
      <c r="L902" s="251" t="s">
        <v>90</v>
      </c>
      <c r="M902" s="251">
        <v>0.44</v>
      </c>
      <c r="N902" s="251" t="s">
        <v>63</v>
      </c>
      <c r="O902" s="251">
        <v>22</v>
      </c>
      <c r="P902" s="251" t="s">
        <v>81</v>
      </c>
      <c r="Q902" s="251">
        <f t="shared" ca="1" si="36"/>
        <v>0</v>
      </c>
      <c r="R902" s="251">
        <f t="shared" ca="1" si="37"/>
        <v>0</v>
      </c>
      <c r="S902" s="96"/>
    </row>
    <row r="903" spans="1:19" s="97" customFormat="1" ht="15" customHeight="1">
      <c r="A903" s="205" t="s">
        <v>4586</v>
      </c>
      <c r="B903" s="205" t="s">
        <v>1678</v>
      </c>
      <c r="C903" s="251">
        <v>4</v>
      </c>
      <c r="D903" s="251"/>
      <c r="E903" s="251">
        <v>316</v>
      </c>
      <c r="F903" s="251">
        <v>191</v>
      </c>
      <c r="G903" s="251">
        <v>174</v>
      </c>
      <c r="H903" s="251">
        <v>158</v>
      </c>
      <c r="I903" s="251">
        <v>137</v>
      </c>
      <c r="J903" s="251">
        <v>110</v>
      </c>
      <c r="K903" s="251">
        <v>50</v>
      </c>
      <c r="L903" s="251" t="s">
        <v>90</v>
      </c>
      <c r="M903" s="251">
        <v>0.44</v>
      </c>
      <c r="N903" s="251" t="s">
        <v>63</v>
      </c>
      <c r="O903" s="251">
        <v>22</v>
      </c>
      <c r="P903" s="251" t="s">
        <v>81</v>
      </c>
      <c r="Q903" s="251">
        <f t="shared" ca="1" si="36"/>
        <v>0</v>
      </c>
      <c r="R903" s="251">
        <f t="shared" ca="1" si="37"/>
        <v>0</v>
      </c>
      <c r="S903" s="96"/>
    </row>
    <row r="904" spans="1:19" ht="15" customHeight="1">
      <c r="A904" s="205" t="s">
        <v>4587</v>
      </c>
      <c r="B904" s="205" t="s">
        <v>1680</v>
      </c>
      <c r="C904" s="251">
        <v>4</v>
      </c>
      <c r="D904" s="251"/>
      <c r="E904" s="251">
        <v>316</v>
      </c>
      <c r="F904" s="251">
        <v>191</v>
      </c>
      <c r="G904" s="251">
        <v>174</v>
      </c>
      <c r="H904" s="251">
        <v>158</v>
      </c>
      <c r="I904" s="251">
        <v>137</v>
      </c>
      <c r="J904" s="251">
        <v>0</v>
      </c>
      <c r="K904" s="251">
        <v>50</v>
      </c>
      <c r="L904" s="251" t="s">
        <v>90</v>
      </c>
      <c r="M904" s="251">
        <v>0.44</v>
      </c>
      <c r="N904" s="251" t="s">
        <v>63</v>
      </c>
      <c r="O904" s="251">
        <v>22</v>
      </c>
      <c r="P904" s="251" t="s">
        <v>81</v>
      </c>
      <c r="Q904" s="251">
        <f t="shared" ca="1" si="36"/>
        <v>0</v>
      </c>
      <c r="R904" s="251">
        <f t="shared" ca="1" si="37"/>
        <v>0</v>
      </c>
      <c r="S904" s="96"/>
    </row>
    <row r="905" spans="1:19" ht="15" customHeight="1">
      <c r="A905" s="205" t="s">
        <v>4588</v>
      </c>
      <c r="B905" s="205" t="s">
        <v>1683</v>
      </c>
      <c r="C905" s="251">
        <v>4</v>
      </c>
      <c r="D905" s="251"/>
      <c r="E905" s="251">
        <v>316</v>
      </c>
      <c r="F905" s="251">
        <v>191</v>
      </c>
      <c r="G905" s="251">
        <v>174</v>
      </c>
      <c r="H905" s="251">
        <v>158</v>
      </c>
      <c r="I905" s="251">
        <v>137</v>
      </c>
      <c r="J905" s="251">
        <v>0</v>
      </c>
      <c r="K905" s="251">
        <v>50</v>
      </c>
      <c r="L905" s="251" t="s">
        <v>90</v>
      </c>
      <c r="M905" s="251">
        <v>0.44</v>
      </c>
      <c r="N905" s="251" t="s">
        <v>63</v>
      </c>
      <c r="O905" s="251">
        <v>22</v>
      </c>
      <c r="P905" s="251" t="s">
        <v>81</v>
      </c>
      <c r="Q905" s="251">
        <f t="shared" ca="1" si="36"/>
        <v>0</v>
      </c>
      <c r="R905" s="251">
        <f t="shared" ca="1" si="37"/>
        <v>0</v>
      </c>
      <c r="S905" s="96"/>
    </row>
    <row r="906" spans="1:19" s="97" customFormat="1" ht="15" customHeight="1">
      <c r="A906" s="205" t="s">
        <v>4589</v>
      </c>
      <c r="B906" s="205" t="s">
        <v>1944</v>
      </c>
      <c r="C906" s="251">
        <v>4</v>
      </c>
      <c r="D906" s="251"/>
      <c r="E906" s="251">
        <v>316</v>
      </c>
      <c r="F906" s="251">
        <v>191</v>
      </c>
      <c r="G906" s="251">
        <v>174</v>
      </c>
      <c r="H906" s="251">
        <v>158</v>
      </c>
      <c r="I906" s="251">
        <v>137</v>
      </c>
      <c r="J906" s="251">
        <v>0</v>
      </c>
      <c r="K906" s="251">
        <v>50</v>
      </c>
      <c r="L906" s="251" t="s">
        <v>90</v>
      </c>
      <c r="M906" s="251">
        <v>0.44</v>
      </c>
      <c r="N906" s="251" t="s">
        <v>63</v>
      </c>
      <c r="O906" s="251">
        <v>22</v>
      </c>
      <c r="P906" s="251" t="s">
        <v>81</v>
      </c>
      <c r="Q906" s="251">
        <f t="shared" ca="1" si="36"/>
        <v>0</v>
      </c>
      <c r="R906" s="251">
        <f t="shared" ca="1" si="37"/>
        <v>0</v>
      </c>
      <c r="S906" s="96"/>
    </row>
    <row r="907" spans="1:19" s="97" customFormat="1" ht="15" customHeight="1">
      <c r="A907" s="205" t="s">
        <v>4590</v>
      </c>
      <c r="B907" s="205" t="s">
        <v>1682</v>
      </c>
      <c r="C907" s="251">
        <v>4</v>
      </c>
      <c r="D907" s="251"/>
      <c r="E907" s="251">
        <v>316</v>
      </c>
      <c r="F907" s="251">
        <v>191</v>
      </c>
      <c r="G907" s="251">
        <v>174</v>
      </c>
      <c r="H907" s="251">
        <v>158</v>
      </c>
      <c r="I907" s="251">
        <v>137</v>
      </c>
      <c r="J907" s="251">
        <v>110</v>
      </c>
      <c r="K907" s="251">
        <v>50</v>
      </c>
      <c r="L907" s="251" t="s">
        <v>90</v>
      </c>
      <c r="M907" s="251">
        <v>0.44</v>
      </c>
      <c r="N907" s="251" t="s">
        <v>63</v>
      </c>
      <c r="O907" s="251">
        <v>22</v>
      </c>
      <c r="P907" s="251" t="s">
        <v>81</v>
      </c>
      <c r="Q907" s="251">
        <f t="shared" ca="1" si="36"/>
        <v>0</v>
      </c>
      <c r="R907" s="251">
        <f t="shared" ca="1" si="37"/>
        <v>0</v>
      </c>
      <c r="S907" s="96"/>
    </row>
    <row r="908" spans="1:19" s="97" customFormat="1" ht="15" customHeight="1">
      <c r="A908" s="205" t="s">
        <v>4591</v>
      </c>
      <c r="B908" s="205" t="s">
        <v>4217</v>
      </c>
      <c r="C908" s="251">
        <v>2</v>
      </c>
      <c r="D908" s="251"/>
      <c r="E908" s="251">
        <v>316</v>
      </c>
      <c r="F908" s="251">
        <v>191</v>
      </c>
      <c r="G908" s="251">
        <v>174</v>
      </c>
      <c r="H908" s="251">
        <v>158</v>
      </c>
      <c r="I908" s="251">
        <v>137</v>
      </c>
      <c r="J908" s="251">
        <v>0</v>
      </c>
      <c r="K908" s="251">
        <v>50</v>
      </c>
      <c r="L908" s="251" t="s">
        <v>90</v>
      </c>
      <c r="M908" s="251">
        <v>0.44</v>
      </c>
      <c r="N908" s="251" t="s">
        <v>63</v>
      </c>
      <c r="O908" s="251">
        <v>22</v>
      </c>
      <c r="P908" s="251" t="s">
        <v>81</v>
      </c>
      <c r="Q908" s="251">
        <f t="shared" ca="1" si="36"/>
        <v>0</v>
      </c>
      <c r="R908" s="251">
        <f t="shared" ca="1" si="37"/>
        <v>0</v>
      </c>
      <c r="S908" s="96"/>
    </row>
    <row r="909" spans="1:19" s="97" customFormat="1" ht="15" customHeight="1">
      <c r="A909" s="193" t="s">
        <v>4592</v>
      </c>
      <c r="B909" s="193" t="s">
        <v>4216</v>
      </c>
      <c r="C909" s="250">
        <v>1</v>
      </c>
      <c r="D909" s="250"/>
      <c r="E909" s="250">
        <v>316</v>
      </c>
      <c r="F909" s="250">
        <v>191</v>
      </c>
      <c r="G909" s="250">
        <v>174</v>
      </c>
      <c r="H909" s="250">
        <v>158</v>
      </c>
      <c r="I909" s="250">
        <v>137</v>
      </c>
      <c r="J909" s="250">
        <v>0</v>
      </c>
      <c r="K909" s="250">
        <v>50</v>
      </c>
      <c r="L909" s="250" t="s">
        <v>90</v>
      </c>
      <c r="M909" s="250">
        <v>0.44</v>
      </c>
      <c r="N909" s="250" t="s">
        <v>63</v>
      </c>
      <c r="O909" s="250">
        <v>22</v>
      </c>
      <c r="P909" s="250" t="s">
        <v>81</v>
      </c>
      <c r="Q909" s="250">
        <f t="shared" ca="1" si="36"/>
        <v>0</v>
      </c>
      <c r="R909" s="250">
        <f t="shared" ca="1" si="37"/>
        <v>0</v>
      </c>
      <c r="S909" s="96"/>
    </row>
    <row r="910" spans="1:19" s="97" customFormat="1" ht="15" customHeight="1">
      <c r="A910" s="202" t="s">
        <v>5004</v>
      </c>
      <c r="B910" s="247"/>
      <c r="C910" s="248"/>
      <c r="D910" s="248"/>
      <c r="E910" s="248"/>
      <c r="F910" s="248"/>
      <c r="G910" s="248"/>
      <c r="H910" s="248"/>
      <c r="I910" s="248"/>
      <c r="J910" s="248"/>
      <c r="K910" s="248"/>
      <c r="L910" s="248"/>
      <c r="M910" s="248"/>
      <c r="N910" s="248"/>
      <c r="O910" s="248"/>
      <c r="P910" s="248"/>
      <c r="Q910" s="248"/>
      <c r="R910" s="248"/>
      <c r="S910" s="96"/>
    </row>
    <row r="911" spans="1:19" ht="15" customHeight="1">
      <c r="A911" s="192" t="s">
        <v>4079</v>
      </c>
      <c r="B911" s="192" t="s">
        <v>1680</v>
      </c>
      <c r="C911" s="249">
        <v>4</v>
      </c>
      <c r="D911" s="249"/>
      <c r="E911" s="249">
        <v>110</v>
      </c>
      <c r="F911" s="249">
        <v>66.36</v>
      </c>
      <c r="G911" s="249">
        <v>63.2</v>
      </c>
      <c r="H911" s="249">
        <v>60.19</v>
      </c>
      <c r="I911" s="249">
        <v>55.99</v>
      </c>
      <c r="J911" s="249">
        <v>0</v>
      </c>
      <c r="K911" s="249">
        <v>50</v>
      </c>
      <c r="L911" s="249" t="s">
        <v>4089</v>
      </c>
      <c r="M911" s="249">
        <v>0.2</v>
      </c>
      <c r="N911" s="249" t="s">
        <v>4115</v>
      </c>
      <c r="O911" s="249">
        <v>11</v>
      </c>
      <c r="P911" s="249" t="s">
        <v>81</v>
      </c>
      <c r="Q911" s="249">
        <f t="shared" ca="1" si="36"/>
        <v>0</v>
      </c>
      <c r="R911" s="249">
        <f t="shared" ca="1" si="37"/>
        <v>0</v>
      </c>
      <c r="S911" s="96"/>
    </row>
    <row r="912" spans="1:19" ht="15" customHeight="1">
      <c r="A912" s="193" t="s">
        <v>4080</v>
      </c>
      <c r="B912" s="193" t="s">
        <v>1943</v>
      </c>
      <c r="C912" s="250">
        <v>4</v>
      </c>
      <c r="D912" s="250"/>
      <c r="E912" s="250">
        <v>109</v>
      </c>
      <c r="F912" s="250">
        <v>65.680000000000007</v>
      </c>
      <c r="G912" s="250">
        <v>62.55</v>
      </c>
      <c r="H912" s="250">
        <v>59.57</v>
      </c>
      <c r="I912" s="250">
        <v>55.41</v>
      </c>
      <c r="J912" s="250">
        <v>0</v>
      </c>
      <c r="K912" s="250">
        <v>50</v>
      </c>
      <c r="L912" s="250" t="s">
        <v>4089</v>
      </c>
      <c r="M912" s="250">
        <v>0.2</v>
      </c>
      <c r="N912" s="250" t="s">
        <v>4115</v>
      </c>
      <c r="O912" s="250">
        <v>11</v>
      </c>
      <c r="P912" s="250" t="s">
        <v>81</v>
      </c>
      <c r="Q912" s="250">
        <f t="shared" ca="1" si="36"/>
        <v>0</v>
      </c>
      <c r="R912" s="250">
        <f t="shared" ca="1" si="37"/>
        <v>0</v>
      </c>
      <c r="S912" s="96"/>
    </row>
    <row r="913" spans="1:19" s="97" customFormat="1" ht="15" customHeight="1">
      <c r="A913" s="202" t="s">
        <v>5005</v>
      </c>
      <c r="B913" s="247"/>
      <c r="C913" s="248"/>
      <c r="D913" s="248"/>
      <c r="E913" s="248"/>
      <c r="F913" s="248"/>
      <c r="G913" s="248"/>
      <c r="H913" s="248"/>
      <c r="I913" s="248"/>
      <c r="J913" s="248"/>
      <c r="K913" s="248"/>
      <c r="L913" s="248"/>
      <c r="M913" s="248"/>
      <c r="N913" s="248"/>
      <c r="O913" s="248"/>
      <c r="P913" s="248"/>
      <c r="Q913" s="248"/>
      <c r="R913" s="248"/>
      <c r="S913" s="96"/>
    </row>
    <row r="914" spans="1:19" ht="15" customHeight="1">
      <c r="A914" s="223" t="s">
        <v>4543</v>
      </c>
      <c r="B914" s="223" t="s">
        <v>1702</v>
      </c>
      <c r="C914" s="252">
        <v>4</v>
      </c>
      <c r="D914" s="252"/>
      <c r="E914" s="252">
        <v>447</v>
      </c>
      <c r="F914" s="252">
        <v>270</v>
      </c>
      <c r="G914" s="252">
        <v>246</v>
      </c>
      <c r="H914" s="252">
        <v>224</v>
      </c>
      <c r="I914" s="252">
        <v>194</v>
      </c>
      <c r="J914" s="252">
        <v>0</v>
      </c>
      <c r="K914" s="252">
        <v>50</v>
      </c>
      <c r="L914" s="252" t="s">
        <v>65</v>
      </c>
      <c r="M914" s="252">
        <v>0.48</v>
      </c>
      <c r="N914" s="252" t="s">
        <v>66</v>
      </c>
      <c r="O914" s="252">
        <v>23</v>
      </c>
      <c r="P914" s="252" t="s">
        <v>81</v>
      </c>
      <c r="Q914" s="252">
        <f t="shared" ca="1" si="36"/>
        <v>0</v>
      </c>
      <c r="R914" s="252">
        <f t="shared" ca="1" si="37"/>
        <v>0</v>
      </c>
      <c r="S914" s="96"/>
    </row>
    <row r="915" spans="1:19" ht="15" customHeight="1">
      <c r="A915" s="205" t="s">
        <v>4544</v>
      </c>
      <c r="B915" s="205" t="s">
        <v>1703</v>
      </c>
      <c r="C915" s="251">
        <v>4</v>
      </c>
      <c r="D915" s="251"/>
      <c r="E915" s="251">
        <v>447</v>
      </c>
      <c r="F915" s="251">
        <v>270</v>
      </c>
      <c r="G915" s="251">
        <v>246</v>
      </c>
      <c r="H915" s="251">
        <v>224</v>
      </c>
      <c r="I915" s="251">
        <v>194</v>
      </c>
      <c r="J915" s="251">
        <v>0</v>
      </c>
      <c r="K915" s="251">
        <v>50</v>
      </c>
      <c r="L915" s="251" t="s">
        <v>65</v>
      </c>
      <c r="M915" s="251">
        <v>0.48</v>
      </c>
      <c r="N915" s="251" t="s">
        <v>66</v>
      </c>
      <c r="O915" s="251">
        <v>23</v>
      </c>
      <c r="P915" s="251" t="s">
        <v>81</v>
      </c>
      <c r="Q915" s="251">
        <f t="shared" ca="1" si="36"/>
        <v>0</v>
      </c>
      <c r="R915" s="251">
        <f t="shared" ca="1" si="37"/>
        <v>0</v>
      </c>
      <c r="S915" s="96"/>
    </row>
    <row r="916" spans="1:19" ht="15" customHeight="1">
      <c r="A916" s="205" t="s">
        <v>4546</v>
      </c>
      <c r="B916" s="205" t="s">
        <v>1704</v>
      </c>
      <c r="C916" s="251">
        <v>4</v>
      </c>
      <c r="D916" s="251"/>
      <c r="E916" s="251">
        <v>447</v>
      </c>
      <c r="F916" s="251">
        <v>270</v>
      </c>
      <c r="G916" s="251">
        <v>246</v>
      </c>
      <c r="H916" s="251">
        <v>224</v>
      </c>
      <c r="I916" s="251">
        <v>194</v>
      </c>
      <c r="J916" s="251">
        <v>168</v>
      </c>
      <c r="K916" s="251">
        <v>50</v>
      </c>
      <c r="L916" s="251" t="s">
        <v>65</v>
      </c>
      <c r="M916" s="251">
        <v>0.48</v>
      </c>
      <c r="N916" s="251" t="s">
        <v>66</v>
      </c>
      <c r="O916" s="251">
        <v>23</v>
      </c>
      <c r="P916" s="251" t="s">
        <v>81</v>
      </c>
      <c r="Q916" s="251">
        <f t="shared" ca="1" si="36"/>
        <v>0</v>
      </c>
      <c r="R916" s="251">
        <f t="shared" ca="1" si="37"/>
        <v>0</v>
      </c>
      <c r="S916" s="96"/>
    </row>
    <row r="917" spans="1:19" ht="15" customHeight="1">
      <c r="A917" s="205" t="s">
        <v>4547</v>
      </c>
      <c r="B917" s="205" t="s">
        <v>1705</v>
      </c>
      <c r="C917" s="251">
        <v>4</v>
      </c>
      <c r="D917" s="251"/>
      <c r="E917" s="251">
        <v>447</v>
      </c>
      <c r="F917" s="251">
        <v>270</v>
      </c>
      <c r="G917" s="251">
        <v>246</v>
      </c>
      <c r="H917" s="251">
        <v>224</v>
      </c>
      <c r="I917" s="251">
        <v>194</v>
      </c>
      <c r="J917" s="251">
        <v>168</v>
      </c>
      <c r="K917" s="251">
        <v>50</v>
      </c>
      <c r="L917" s="251" t="s">
        <v>65</v>
      </c>
      <c r="M917" s="251">
        <v>0.48</v>
      </c>
      <c r="N917" s="251" t="s">
        <v>66</v>
      </c>
      <c r="O917" s="251">
        <v>23</v>
      </c>
      <c r="P917" s="251" t="s">
        <v>81</v>
      </c>
      <c r="Q917" s="251">
        <f t="shared" ca="1" si="36"/>
        <v>0</v>
      </c>
      <c r="R917" s="251">
        <f t="shared" ca="1" si="37"/>
        <v>0</v>
      </c>
      <c r="S917" s="96"/>
    </row>
    <row r="918" spans="1:19" s="2" customFormat="1" ht="15" customHeight="1">
      <c r="A918" s="193" t="s">
        <v>4548</v>
      </c>
      <c r="B918" s="193" t="s">
        <v>1701</v>
      </c>
      <c r="C918" s="250">
        <v>4</v>
      </c>
      <c r="D918" s="250"/>
      <c r="E918" s="250">
        <v>447</v>
      </c>
      <c r="F918" s="250">
        <v>270</v>
      </c>
      <c r="G918" s="250">
        <v>246</v>
      </c>
      <c r="H918" s="250">
        <v>224</v>
      </c>
      <c r="I918" s="250">
        <v>194</v>
      </c>
      <c r="J918" s="250">
        <v>168</v>
      </c>
      <c r="K918" s="250">
        <v>50</v>
      </c>
      <c r="L918" s="250" t="s">
        <v>65</v>
      </c>
      <c r="M918" s="250">
        <v>0.48</v>
      </c>
      <c r="N918" s="250" t="s">
        <v>66</v>
      </c>
      <c r="O918" s="250">
        <v>23</v>
      </c>
      <c r="P918" s="250" t="s">
        <v>81</v>
      </c>
      <c r="Q918" s="250">
        <f t="shared" ca="1" si="36"/>
        <v>0</v>
      </c>
      <c r="R918" s="250">
        <f t="shared" ca="1" si="37"/>
        <v>0</v>
      </c>
      <c r="S918" s="96"/>
    </row>
    <row r="919" spans="1:19" ht="15" customHeight="1">
      <c r="A919" s="202" t="s">
        <v>5006</v>
      </c>
      <c r="B919" s="247"/>
      <c r="C919" s="248"/>
      <c r="D919" s="248"/>
      <c r="E919" s="248"/>
      <c r="F919" s="248"/>
      <c r="G919" s="248"/>
      <c r="H919" s="248"/>
      <c r="I919" s="248"/>
      <c r="J919" s="248"/>
      <c r="K919" s="248"/>
      <c r="L919" s="248"/>
      <c r="M919" s="248"/>
      <c r="N919" s="248"/>
      <c r="O919" s="248"/>
      <c r="P919" s="248"/>
      <c r="Q919" s="248"/>
      <c r="R919" s="248"/>
      <c r="S919" s="96"/>
    </row>
    <row r="920" spans="1:19" ht="15" customHeight="1">
      <c r="A920" s="223" t="s">
        <v>4549</v>
      </c>
      <c r="B920" s="223" t="s">
        <v>1708</v>
      </c>
      <c r="C920" s="252">
        <v>4</v>
      </c>
      <c r="D920" s="252"/>
      <c r="E920" s="252">
        <v>487</v>
      </c>
      <c r="F920" s="252">
        <v>294</v>
      </c>
      <c r="G920" s="252">
        <v>267</v>
      </c>
      <c r="H920" s="252">
        <v>243</v>
      </c>
      <c r="I920" s="252">
        <v>211</v>
      </c>
      <c r="J920" s="252">
        <v>0</v>
      </c>
      <c r="K920" s="252">
        <v>50</v>
      </c>
      <c r="L920" s="252" t="s">
        <v>65</v>
      </c>
      <c r="M920" s="252">
        <v>0.54</v>
      </c>
      <c r="N920" s="252" t="s">
        <v>66</v>
      </c>
      <c r="O920" s="252">
        <v>27.9</v>
      </c>
      <c r="P920" s="252" t="s">
        <v>81</v>
      </c>
      <c r="Q920" s="252">
        <f t="shared" ca="1" si="36"/>
        <v>0</v>
      </c>
      <c r="R920" s="252">
        <f t="shared" ca="1" si="37"/>
        <v>0</v>
      </c>
      <c r="S920" s="96"/>
    </row>
    <row r="921" spans="1:19" ht="15" customHeight="1">
      <c r="A921" s="223" t="s">
        <v>4550</v>
      </c>
      <c r="B921" s="223" t="s">
        <v>3117</v>
      </c>
      <c r="C921" s="252">
        <v>4</v>
      </c>
      <c r="D921" s="252"/>
      <c r="E921" s="252">
        <v>487</v>
      </c>
      <c r="F921" s="252">
        <v>294</v>
      </c>
      <c r="G921" s="252">
        <v>267</v>
      </c>
      <c r="H921" s="252">
        <v>243</v>
      </c>
      <c r="I921" s="252">
        <v>211</v>
      </c>
      <c r="J921" s="252">
        <v>0</v>
      </c>
      <c r="K921" s="252">
        <v>50</v>
      </c>
      <c r="L921" s="252" t="s">
        <v>65</v>
      </c>
      <c r="M921" s="252">
        <v>0.54</v>
      </c>
      <c r="N921" s="252" t="s">
        <v>66</v>
      </c>
      <c r="O921" s="252">
        <v>27.9</v>
      </c>
      <c r="P921" s="252" t="s">
        <v>81</v>
      </c>
      <c r="Q921" s="252">
        <f t="shared" ca="1" si="36"/>
        <v>0</v>
      </c>
      <c r="R921" s="252">
        <f t="shared" ca="1" si="37"/>
        <v>0</v>
      </c>
      <c r="S921" s="96"/>
    </row>
    <row r="922" spans="1:19" s="97" customFormat="1" ht="15" customHeight="1">
      <c r="A922" s="205" t="s">
        <v>4551</v>
      </c>
      <c r="B922" s="205" t="s">
        <v>1709</v>
      </c>
      <c r="C922" s="251">
        <v>2</v>
      </c>
      <c r="D922" s="251"/>
      <c r="E922" s="251">
        <v>487</v>
      </c>
      <c r="F922" s="251">
        <v>294</v>
      </c>
      <c r="G922" s="251">
        <v>267</v>
      </c>
      <c r="H922" s="251">
        <v>243</v>
      </c>
      <c r="I922" s="251">
        <v>211</v>
      </c>
      <c r="J922" s="251">
        <v>168</v>
      </c>
      <c r="K922" s="251">
        <v>50</v>
      </c>
      <c r="L922" s="251" t="s">
        <v>65</v>
      </c>
      <c r="M922" s="251">
        <v>0.54</v>
      </c>
      <c r="N922" s="251" t="s">
        <v>66</v>
      </c>
      <c r="O922" s="251">
        <v>27.9</v>
      </c>
      <c r="P922" s="251" t="s">
        <v>81</v>
      </c>
      <c r="Q922" s="251">
        <f t="shared" ca="1" si="36"/>
        <v>0</v>
      </c>
      <c r="R922" s="251">
        <f t="shared" ca="1" si="37"/>
        <v>0</v>
      </c>
      <c r="S922" s="96"/>
    </row>
    <row r="923" spans="1:19" s="97" customFormat="1" ht="15" customHeight="1">
      <c r="A923" s="193" t="s">
        <v>4552</v>
      </c>
      <c r="B923" s="193" t="s">
        <v>1710</v>
      </c>
      <c r="C923" s="250">
        <v>4</v>
      </c>
      <c r="D923" s="250"/>
      <c r="E923" s="250">
        <v>487</v>
      </c>
      <c r="F923" s="250">
        <v>294</v>
      </c>
      <c r="G923" s="250">
        <v>267</v>
      </c>
      <c r="H923" s="250">
        <v>243</v>
      </c>
      <c r="I923" s="250">
        <v>211</v>
      </c>
      <c r="J923" s="250">
        <v>0</v>
      </c>
      <c r="K923" s="250">
        <v>50</v>
      </c>
      <c r="L923" s="250" t="s">
        <v>65</v>
      </c>
      <c r="M923" s="250">
        <v>0.54</v>
      </c>
      <c r="N923" s="250" t="s">
        <v>66</v>
      </c>
      <c r="O923" s="250">
        <v>27.9</v>
      </c>
      <c r="P923" s="250" t="s">
        <v>81</v>
      </c>
      <c r="Q923" s="250">
        <f t="shared" ca="1" si="36"/>
        <v>0</v>
      </c>
      <c r="R923" s="250">
        <f t="shared" ca="1" si="37"/>
        <v>0</v>
      </c>
      <c r="S923" s="96"/>
    </row>
    <row r="924" spans="1:19" s="97" customFormat="1" ht="15" customHeight="1">
      <c r="A924" s="202" t="s">
        <v>5007</v>
      </c>
      <c r="B924" s="247"/>
      <c r="C924" s="248"/>
      <c r="D924" s="248"/>
      <c r="E924" s="248"/>
      <c r="F924" s="248"/>
      <c r="G924" s="248"/>
      <c r="H924" s="248"/>
      <c r="I924" s="248"/>
      <c r="J924" s="248"/>
      <c r="K924" s="248"/>
      <c r="L924" s="248"/>
      <c r="M924" s="248"/>
      <c r="N924" s="248"/>
      <c r="O924" s="248"/>
      <c r="P924" s="248"/>
      <c r="Q924" s="248"/>
      <c r="R924" s="248"/>
      <c r="S924" s="96"/>
    </row>
    <row r="925" spans="1:19" s="97" customFormat="1" ht="15" customHeight="1">
      <c r="A925" s="205" t="s">
        <v>4553</v>
      </c>
      <c r="B925" s="205" t="s">
        <v>1664</v>
      </c>
      <c r="C925" s="251">
        <v>4</v>
      </c>
      <c r="D925" s="251"/>
      <c r="E925" s="251">
        <v>300</v>
      </c>
      <c r="F925" s="251">
        <v>181</v>
      </c>
      <c r="G925" s="251">
        <v>165</v>
      </c>
      <c r="H925" s="251">
        <v>149</v>
      </c>
      <c r="I925" s="251">
        <v>130</v>
      </c>
      <c r="J925" s="251">
        <v>0</v>
      </c>
      <c r="K925" s="251">
        <v>50</v>
      </c>
      <c r="L925" s="251" t="s">
        <v>62</v>
      </c>
      <c r="M925" s="251">
        <v>0.34</v>
      </c>
      <c r="N925" s="251" t="s">
        <v>63</v>
      </c>
      <c r="O925" s="251">
        <v>16.2</v>
      </c>
      <c r="P925" s="251" t="s">
        <v>81</v>
      </c>
      <c r="Q925" s="251">
        <f t="shared" ca="1" si="36"/>
        <v>0</v>
      </c>
      <c r="R925" s="251">
        <f t="shared" ca="1" si="37"/>
        <v>0</v>
      </c>
      <c r="S925" s="96"/>
    </row>
    <row r="926" spans="1:19" s="97" customFormat="1" ht="15" customHeight="1">
      <c r="A926" s="205" t="s">
        <v>4555</v>
      </c>
      <c r="B926" s="205" t="s">
        <v>1937</v>
      </c>
      <c r="C926" s="251">
        <v>4</v>
      </c>
      <c r="D926" s="251"/>
      <c r="E926" s="251">
        <v>300</v>
      </c>
      <c r="F926" s="251">
        <v>181</v>
      </c>
      <c r="G926" s="251">
        <v>165</v>
      </c>
      <c r="H926" s="251">
        <v>149</v>
      </c>
      <c r="I926" s="251">
        <v>130</v>
      </c>
      <c r="J926" s="251">
        <v>0</v>
      </c>
      <c r="K926" s="251">
        <v>50</v>
      </c>
      <c r="L926" s="251" t="s">
        <v>62</v>
      </c>
      <c r="M926" s="251">
        <v>0.34</v>
      </c>
      <c r="N926" s="251" t="s">
        <v>63</v>
      </c>
      <c r="O926" s="251">
        <v>16.2</v>
      </c>
      <c r="P926" s="251" t="s">
        <v>81</v>
      </c>
      <c r="Q926" s="251">
        <f t="shared" ca="1" si="36"/>
        <v>0</v>
      </c>
      <c r="R926" s="251">
        <f t="shared" ca="1" si="37"/>
        <v>0</v>
      </c>
      <c r="S926" s="96"/>
    </row>
    <row r="927" spans="1:19" s="96" customFormat="1" ht="15" customHeight="1">
      <c r="A927" s="205" t="s">
        <v>4556</v>
      </c>
      <c r="B927" s="205" t="s">
        <v>1675</v>
      </c>
      <c r="C927" s="251">
        <v>4</v>
      </c>
      <c r="D927" s="251"/>
      <c r="E927" s="251">
        <v>300</v>
      </c>
      <c r="F927" s="251">
        <v>181</v>
      </c>
      <c r="G927" s="251">
        <v>165</v>
      </c>
      <c r="H927" s="251">
        <v>149</v>
      </c>
      <c r="I927" s="251">
        <v>130</v>
      </c>
      <c r="J927" s="251">
        <v>110</v>
      </c>
      <c r="K927" s="251">
        <v>50</v>
      </c>
      <c r="L927" s="251" t="s">
        <v>62</v>
      </c>
      <c r="M927" s="251">
        <v>0.34</v>
      </c>
      <c r="N927" s="251" t="s">
        <v>63</v>
      </c>
      <c r="O927" s="251">
        <v>16.2</v>
      </c>
      <c r="P927" s="251" t="s">
        <v>81</v>
      </c>
      <c r="Q927" s="251">
        <f t="shared" ca="1" si="36"/>
        <v>0</v>
      </c>
      <c r="R927" s="251">
        <f t="shared" ca="1" si="37"/>
        <v>0</v>
      </c>
    </row>
    <row r="928" spans="1:19" s="2" customFormat="1" ht="15" customHeight="1">
      <c r="A928" s="205" t="s">
        <v>4557</v>
      </c>
      <c r="B928" s="205" t="s">
        <v>1674</v>
      </c>
      <c r="C928" s="251">
        <v>4</v>
      </c>
      <c r="D928" s="251"/>
      <c r="E928" s="251">
        <v>300</v>
      </c>
      <c r="F928" s="251">
        <v>181</v>
      </c>
      <c r="G928" s="251">
        <v>165</v>
      </c>
      <c r="H928" s="251">
        <v>149</v>
      </c>
      <c r="I928" s="251">
        <v>130</v>
      </c>
      <c r="J928" s="251">
        <v>0</v>
      </c>
      <c r="K928" s="251">
        <v>50</v>
      </c>
      <c r="L928" s="251" t="s">
        <v>1187</v>
      </c>
      <c r="M928" s="251">
        <v>0.34</v>
      </c>
      <c r="N928" s="251" t="s">
        <v>63</v>
      </c>
      <c r="O928" s="251">
        <v>16.2</v>
      </c>
      <c r="P928" s="251" t="s">
        <v>81</v>
      </c>
      <c r="Q928" s="251">
        <f t="shared" ca="1" si="36"/>
        <v>0</v>
      </c>
      <c r="R928" s="251">
        <f t="shared" ca="1" si="37"/>
        <v>0</v>
      </c>
      <c r="S928" s="96"/>
    </row>
    <row r="929" spans="1:19" s="2" customFormat="1" ht="15" customHeight="1">
      <c r="A929" s="205" t="s">
        <v>4558</v>
      </c>
      <c r="B929" s="205" t="s">
        <v>1666</v>
      </c>
      <c r="C929" s="251">
        <v>4</v>
      </c>
      <c r="D929" s="251"/>
      <c r="E929" s="251">
        <v>300</v>
      </c>
      <c r="F929" s="251">
        <v>181</v>
      </c>
      <c r="G929" s="251">
        <v>165</v>
      </c>
      <c r="H929" s="251">
        <v>149</v>
      </c>
      <c r="I929" s="251">
        <v>130</v>
      </c>
      <c r="J929" s="251">
        <v>0</v>
      </c>
      <c r="K929" s="251">
        <v>50</v>
      </c>
      <c r="L929" s="251" t="s">
        <v>1188</v>
      </c>
      <c r="M929" s="251">
        <v>0.34</v>
      </c>
      <c r="N929" s="251" t="s">
        <v>63</v>
      </c>
      <c r="O929" s="251">
        <v>16.2</v>
      </c>
      <c r="P929" s="251" t="s">
        <v>81</v>
      </c>
      <c r="Q929" s="251">
        <f t="shared" ca="1" si="36"/>
        <v>0</v>
      </c>
      <c r="R929" s="251">
        <f t="shared" ca="1" si="37"/>
        <v>0</v>
      </c>
      <c r="S929" s="96"/>
    </row>
    <row r="930" spans="1:19" ht="15" customHeight="1">
      <c r="A930" s="205" t="s">
        <v>4559</v>
      </c>
      <c r="B930" s="205" t="s">
        <v>1400</v>
      </c>
      <c r="C930" s="251">
        <v>2</v>
      </c>
      <c r="D930" s="251"/>
      <c r="E930" s="251">
        <v>300</v>
      </c>
      <c r="F930" s="251">
        <v>181</v>
      </c>
      <c r="G930" s="251">
        <v>165</v>
      </c>
      <c r="H930" s="251">
        <v>149</v>
      </c>
      <c r="I930" s="251">
        <v>130</v>
      </c>
      <c r="J930" s="251">
        <v>0</v>
      </c>
      <c r="K930" s="251">
        <v>50</v>
      </c>
      <c r="L930" s="251" t="s">
        <v>1187</v>
      </c>
      <c r="M930" s="251">
        <v>0.34</v>
      </c>
      <c r="N930" s="251" t="s">
        <v>63</v>
      </c>
      <c r="O930" s="251">
        <v>16.2</v>
      </c>
      <c r="P930" s="251" t="s">
        <v>81</v>
      </c>
      <c r="Q930" s="251">
        <f t="shared" ca="1" si="36"/>
        <v>0</v>
      </c>
      <c r="R930" s="251">
        <f t="shared" ca="1" si="37"/>
        <v>0</v>
      </c>
      <c r="S930" s="96"/>
    </row>
    <row r="931" spans="1:19" ht="15" customHeight="1">
      <c r="A931" s="205" t="s">
        <v>4560</v>
      </c>
      <c r="B931" s="205" t="s">
        <v>1665</v>
      </c>
      <c r="C931" s="251">
        <v>4</v>
      </c>
      <c r="D931" s="251"/>
      <c r="E931" s="251">
        <v>300</v>
      </c>
      <c r="F931" s="251">
        <v>181</v>
      </c>
      <c r="G931" s="251">
        <v>165</v>
      </c>
      <c r="H931" s="251">
        <v>149</v>
      </c>
      <c r="I931" s="251">
        <v>130</v>
      </c>
      <c r="J931" s="251">
        <v>0</v>
      </c>
      <c r="K931" s="251">
        <v>50</v>
      </c>
      <c r="L931" s="251" t="s">
        <v>1189</v>
      </c>
      <c r="M931" s="251">
        <v>0.34</v>
      </c>
      <c r="N931" s="251" t="s">
        <v>63</v>
      </c>
      <c r="O931" s="251">
        <v>16.2</v>
      </c>
      <c r="P931" s="251" t="s">
        <v>81</v>
      </c>
      <c r="Q931" s="251">
        <f t="shared" ca="1" si="36"/>
        <v>0</v>
      </c>
      <c r="R931" s="251">
        <f t="shared" ca="1" si="37"/>
        <v>0</v>
      </c>
      <c r="S931" s="96"/>
    </row>
    <row r="932" spans="1:19" ht="15" customHeight="1">
      <c r="A932" s="205" t="s">
        <v>4561</v>
      </c>
      <c r="B932" s="205" t="s">
        <v>1669</v>
      </c>
      <c r="C932" s="251">
        <v>2</v>
      </c>
      <c r="D932" s="251"/>
      <c r="E932" s="251">
        <v>300</v>
      </c>
      <c r="F932" s="251">
        <v>181</v>
      </c>
      <c r="G932" s="251">
        <v>165</v>
      </c>
      <c r="H932" s="251">
        <v>149</v>
      </c>
      <c r="I932" s="251">
        <v>130</v>
      </c>
      <c r="J932" s="251">
        <v>0</v>
      </c>
      <c r="K932" s="251">
        <v>50</v>
      </c>
      <c r="L932" s="251" t="s">
        <v>1190</v>
      </c>
      <c r="M932" s="251">
        <v>0.34</v>
      </c>
      <c r="N932" s="251" t="s">
        <v>63</v>
      </c>
      <c r="O932" s="251">
        <v>16.2</v>
      </c>
      <c r="P932" s="251" t="s">
        <v>81</v>
      </c>
      <c r="Q932" s="251">
        <f t="shared" ca="1" si="36"/>
        <v>0</v>
      </c>
      <c r="R932" s="251">
        <f t="shared" ca="1" si="37"/>
        <v>0</v>
      </c>
      <c r="S932" s="96"/>
    </row>
    <row r="933" spans="1:19" ht="15" customHeight="1">
      <c r="A933" s="205" t="s">
        <v>4562</v>
      </c>
      <c r="B933" s="205" t="s">
        <v>1671</v>
      </c>
      <c r="C933" s="251">
        <v>4</v>
      </c>
      <c r="D933" s="251"/>
      <c r="E933" s="251">
        <v>300</v>
      </c>
      <c r="F933" s="251">
        <v>181</v>
      </c>
      <c r="G933" s="251">
        <v>165</v>
      </c>
      <c r="H933" s="251">
        <v>149</v>
      </c>
      <c r="I933" s="251">
        <v>130</v>
      </c>
      <c r="J933" s="251">
        <v>0</v>
      </c>
      <c r="K933" s="251">
        <v>50</v>
      </c>
      <c r="L933" s="251" t="s">
        <v>1191</v>
      </c>
      <c r="M933" s="251">
        <v>0.34</v>
      </c>
      <c r="N933" s="251" t="s">
        <v>63</v>
      </c>
      <c r="O933" s="251">
        <v>16.2</v>
      </c>
      <c r="P933" s="251" t="s">
        <v>81</v>
      </c>
      <c r="Q933" s="251">
        <f t="shared" ca="1" si="36"/>
        <v>0</v>
      </c>
      <c r="R933" s="251">
        <f t="shared" ca="1" si="37"/>
        <v>0</v>
      </c>
      <c r="S933" s="96"/>
    </row>
    <row r="934" spans="1:19" ht="15" customHeight="1">
      <c r="A934" s="205" t="s">
        <v>4563</v>
      </c>
      <c r="B934" s="205" t="s">
        <v>1667</v>
      </c>
      <c r="C934" s="251">
        <v>4</v>
      </c>
      <c r="D934" s="251"/>
      <c r="E934" s="251">
        <v>300</v>
      </c>
      <c r="F934" s="251">
        <v>181</v>
      </c>
      <c r="G934" s="251">
        <v>165</v>
      </c>
      <c r="H934" s="251">
        <v>149</v>
      </c>
      <c r="I934" s="251">
        <v>130</v>
      </c>
      <c r="J934" s="251">
        <v>112</v>
      </c>
      <c r="K934" s="251">
        <v>50</v>
      </c>
      <c r="L934" s="251" t="s">
        <v>62</v>
      </c>
      <c r="M934" s="251">
        <v>0.34</v>
      </c>
      <c r="N934" s="251" t="s">
        <v>63</v>
      </c>
      <c r="O934" s="251">
        <v>16.2</v>
      </c>
      <c r="P934" s="251" t="s">
        <v>81</v>
      </c>
      <c r="Q934" s="251">
        <f t="shared" ca="1" si="36"/>
        <v>0</v>
      </c>
      <c r="R934" s="251">
        <f t="shared" ca="1" si="37"/>
        <v>0</v>
      </c>
      <c r="S934" s="96"/>
    </row>
    <row r="935" spans="1:19" ht="15" customHeight="1">
      <c r="A935" s="205" t="s">
        <v>4564</v>
      </c>
      <c r="B935" s="205" t="s">
        <v>1668</v>
      </c>
      <c r="C935" s="251">
        <v>4</v>
      </c>
      <c r="D935" s="251"/>
      <c r="E935" s="251">
        <v>300</v>
      </c>
      <c r="F935" s="251">
        <v>181</v>
      </c>
      <c r="G935" s="251">
        <v>165</v>
      </c>
      <c r="H935" s="251">
        <v>149</v>
      </c>
      <c r="I935" s="251">
        <v>130</v>
      </c>
      <c r="J935" s="251">
        <v>89</v>
      </c>
      <c r="K935" s="251">
        <v>50</v>
      </c>
      <c r="L935" s="251" t="s">
        <v>62</v>
      </c>
      <c r="M935" s="251">
        <v>0.34</v>
      </c>
      <c r="N935" s="251" t="s">
        <v>63</v>
      </c>
      <c r="O935" s="251">
        <v>16.2</v>
      </c>
      <c r="P935" s="251" t="s">
        <v>81</v>
      </c>
      <c r="Q935" s="251">
        <f t="shared" ca="1" si="36"/>
        <v>0</v>
      </c>
      <c r="R935" s="251">
        <f t="shared" ca="1" si="37"/>
        <v>0</v>
      </c>
      <c r="S935" s="96"/>
    </row>
    <row r="936" spans="1:19" s="97" customFormat="1" ht="15" customHeight="1">
      <c r="A936" s="205" t="s">
        <v>4565</v>
      </c>
      <c r="B936" s="205" t="s">
        <v>1670</v>
      </c>
      <c r="C936" s="251">
        <v>4</v>
      </c>
      <c r="D936" s="251"/>
      <c r="E936" s="251">
        <v>300</v>
      </c>
      <c r="F936" s="251">
        <v>181</v>
      </c>
      <c r="G936" s="251">
        <v>165</v>
      </c>
      <c r="H936" s="251">
        <v>149</v>
      </c>
      <c r="I936" s="251">
        <v>130</v>
      </c>
      <c r="J936" s="251">
        <v>0</v>
      </c>
      <c r="K936" s="251">
        <v>50</v>
      </c>
      <c r="L936" s="251" t="s">
        <v>62</v>
      </c>
      <c r="M936" s="251">
        <v>0.34</v>
      </c>
      <c r="N936" s="251" t="s">
        <v>63</v>
      </c>
      <c r="O936" s="251">
        <v>16.2</v>
      </c>
      <c r="P936" s="251" t="s">
        <v>81</v>
      </c>
      <c r="Q936" s="251">
        <f t="shared" ca="1" si="36"/>
        <v>0</v>
      </c>
      <c r="R936" s="251">
        <f t="shared" ca="1" si="37"/>
        <v>0</v>
      </c>
      <c r="S936" s="96"/>
    </row>
    <row r="937" spans="1:19" s="97" customFormat="1" ht="15" customHeight="1">
      <c r="A937" s="205" t="s">
        <v>4567</v>
      </c>
      <c r="B937" s="205" t="s">
        <v>4175</v>
      </c>
      <c r="C937" s="251">
        <v>4</v>
      </c>
      <c r="D937" s="251"/>
      <c r="E937" s="251">
        <v>300</v>
      </c>
      <c r="F937" s="251">
        <v>181</v>
      </c>
      <c r="G937" s="251">
        <v>165</v>
      </c>
      <c r="H937" s="251">
        <v>149</v>
      </c>
      <c r="I937" s="251">
        <v>130</v>
      </c>
      <c r="J937" s="251">
        <v>0</v>
      </c>
      <c r="K937" s="251">
        <v>50</v>
      </c>
      <c r="L937" s="251" t="s">
        <v>62</v>
      </c>
      <c r="M937" s="251">
        <v>0.34</v>
      </c>
      <c r="N937" s="251" t="s">
        <v>63</v>
      </c>
      <c r="O937" s="251">
        <v>16.2</v>
      </c>
      <c r="P937" s="251" t="s">
        <v>81</v>
      </c>
      <c r="Q937" s="251">
        <f t="shared" ca="1" si="36"/>
        <v>0</v>
      </c>
      <c r="R937" s="251">
        <f t="shared" ca="1" si="37"/>
        <v>0</v>
      </c>
      <c r="S937" s="96"/>
    </row>
    <row r="938" spans="1:19" s="97" customFormat="1" ht="15" customHeight="1">
      <c r="A938" s="205" t="s">
        <v>4566</v>
      </c>
      <c r="B938" s="205" t="s">
        <v>4467</v>
      </c>
      <c r="C938" s="251">
        <v>4</v>
      </c>
      <c r="D938" s="251"/>
      <c r="E938" s="251">
        <v>300</v>
      </c>
      <c r="F938" s="251">
        <v>181</v>
      </c>
      <c r="G938" s="251">
        <v>165</v>
      </c>
      <c r="H938" s="251">
        <v>149</v>
      </c>
      <c r="I938" s="251">
        <v>130</v>
      </c>
      <c r="J938" s="251">
        <v>0</v>
      </c>
      <c r="K938" s="251">
        <v>50</v>
      </c>
      <c r="L938" s="251" t="s">
        <v>62</v>
      </c>
      <c r="M938" s="251">
        <v>0.34</v>
      </c>
      <c r="N938" s="251" t="s">
        <v>63</v>
      </c>
      <c r="O938" s="251">
        <v>16.2</v>
      </c>
      <c r="P938" s="251" t="s">
        <v>81</v>
      </c>
      <c r="Q938" s="251">
        <f t="shared" ca="1" si="36"/>
        <v>0</v>
      </c>
      <c r="R938" s="251">
        <f t="shared" ca="1" si="37"/>
        <v>0</v>
      </c>
      <c r="S938" s="96"/>
    </row>
    <row r="939" spans="1:19" s="97" customFormat="1" ht="15" customHeight="1">
      <c r="A939" s="205" t="s">
        <v>4568</v>
      </c>
      <c r="B939" s="205" t="s">
        <v>1938</v>
      </c>
      <c r="C939" s="251">
        <v>3</v>
      </c>
      <c r="D939" s="251"/>
      <c r="E939" s="251">
        <v>300</v>
      </c>
      <c r="F939" s="251">
        <v>181</v>
      </c>
      <c r="G939" s="251">
        <v>165</v>
      </c>
      <c r="H939" s="251">
        <v>149</v>
      </c>
      <c r="I939" s="251">
        <v>130</v>
      </c>
      <c r="J939" s="251">
        <v>0</v>
      </c>
      <c r="K939" s="251">
        <v>50</v>
      </c>
      <c r="L939" s="251" t="s">
        <v>62</v>
      </c>
      <c r="M939" s="251">
        <v>0.34</v>
      </c>
      <c r="N939" s="251" t="s">
        <v>63</v>
      </c>
      <c r="O939" s="251">
        <v>16.2</v>
      </c>
      <c r="P939" s="251" t="s">
        <v>81</v>
      </c>
      <c r="Q939" s="251">
        <f t="shared" ca="1" si="36"/>
        <v>0</v>
      </c>
      <c r="R939" s="251">
        <f t="shared" ca="1" si="37"/>
        <v>0</v>
      </c>
      <c r="S939" s="96"/>
    </row>
    <row r="940" spans="1:19" s="97" customFormat="1" ht="15" customHeight="1">
      <c r="A940" s="205" t="s">
        <v>4569</v>
      </c>
      <c r="B940" s="205" t="s">
        <v>1673</v>
      </c>
      <c r="C940" s="251">
        <v>4</v>
      </c>
      <c r="D940" s="251"/>
      <c r="E940" s="251">
        <v>300</v>
      </c>
      <c r="F940" s="251">
        <v>181</v>
      </c>
      <c r="G940" s="251">
        <v>165</v>
      </c>
      <c r="H940" s="251">
        <v>149</v>
      </c>
      <c r="I940" s="251">
        <v>130</v>
      </c>
      <c r="J940" s="251">
        <v>0</v>
      </c>
      <c r="K940" s="251">
        <v>50</v>
      </c>
      <c r="L940" s="251" t="s">
        <v>62</v>
      </c>
      <c r="M940" s="251">
        <v>0.34</v>
      </c>
      <c r="N940" s="251" t="s">
        <v>63</v>
      </c>
      <c r="O940" s="251">
        <v>16.2</v>
      </c>
      <c r="P940" s="251" t="s">
        <v>81</v>
      </c>
      <c r="Q940" s="251">
        <f t="shared" ca="1" si="36"/>
        <v>0</v>
      </c>
      <c r="R940" s="251">
        <f t="shared" ca="1" si="37"/>
        <v>0</v>
      </c>
      <c r="S940" s="96"/>
    </row>
    <row r="941" spans="1:19" s="97" customFormat="1" ht="15" customHeight="1">
      <c r="A941" s="205" t="s">
        <v>4570</v>
      </c>
      <c r="B941" s="205" t="s">
        <v>1672</v>
      </c>
      <c r="C941" s="251">
        <v>4</v>
      </c>
      <c r="D941" s="251"/>
      <c r="E941" s="251">
        <v>300</v>
      </c>
      <c r="F941" s="251">
        <v>181</v>
      </c>
      <c r="G941" s="251">
        <v>165</v>
      </c>
      <c r="H941" s="251">
        <v>149</v>
      </c>
      <c r="I941" s="251">
        <v>130</v>
      </c>
      <c r="J941" s="251">
        <v>110</v>
      </c>
      <c r="K941" s="251">
        <v>50</v>
      </c>
      <c r="L941" s="251" t="s">
        <v>1192</v>
      </c>
      <c r="M941" s="251">
        <v>0.34</v>
      </c>
      <c r="N941" s="251" t="s">
        <v>63</v>
      </c>
      <c r="O941" s="251">
        <v>16.2</v>
      </c>
      <c r="P941" s="251" t="s">
        <v>81</v>
      </c>
      <c r="Q941" s="251">
        <f t="shared" ca="1" si="36"/>
        <v>0</v>
      </c>
      <c r="R941" s="251">
        <f t="shared" ca="1" si="37"/>
        <v>0</v>
      </c>
      <c r="S941" s="96"/>
    </row>
    <row r="942" spans="1:19" s="97" customFormat="1" ht="15" customHeight="1">
      <c r="A942" s="205" t="s">
        <v>4571</v>
      </c>
      <c r="B942" s="205" t="s">
        <v>1967</v>
      </c>
      <c r="C942" s="251">
        <v>4</v>
      </c>
      <c r="D942" s="251"/>
      <c r="E942" s="251">
        <v>300</v>
      </c>
      <c r="F942" s="251">
        <v>181</v>
      </c>
      <c r="G942" s="251">
        <v>165</v>
      </c>
      <c r="H942" s="251">
        <v>149</v>
      </c>
      <c r="I942" s="251">
        <v>130</v>
      </c>
      <c r="J942" s="251">
        <v>0</v>
      </c>
      <c r="K942" s="251">
        <v>50</v>
      </c>
      <c r="L942" s="251" t="s">
        <v>1192</v>
      </c>
      <c r="M942" s="251">
        <v>0.34</v>
      </c>
      <c r="N942" s="251" t="s">
        <v>63</v>
      </c>
      <c r="O942" s="251">
        <v>16.2</v>
      </c>
      <c r="P942" s="251" t="s">
        <v>81</v>
      </c>
      <c r="Q942" s="251">
        <f t="shared" ca="1" si="36"/>
        <v>0</v>
      </c>
      <c r="R942" s="251">
        <f t="shared" ca="1" si="37"/>
        <v>0</v>
      </c>
      <c r="S942" s="96"/>
    </row>
    <row r="943" spans="1:19" ht="15" customHeight="1">
      <c r="A943" s="193" t="s">
        <v>4572</v>
      </c>
      <c r="B943" s="193" t="s">
        <v>1663</v>
      </c>
      <c r="C943" s="250">
        <v>4</v>
      </c>
      <c r="D943" s="250"/>
      <c r="E943" s="250">
        <v>300</v>
      </c>
      <c r="F943" s="250">
        <v>181</v>
      </c>
      <c r="G943" s="250">
        <v>165</v>
      </c>
      <c r="H943" s="250">
        <v>149</v>
      </c>
      <c r="I943" s="250">
        <v>130</v>
      </c>
      <c r="J943" s="250">
        <v>88</v>
      </c>
      <c r="K943" s="250">
        <v>50</v>
      </c>
      <c r="L943" s="250" t="s">
        <v>62</v>
      </c>
      <c r="M943" s="250">
        <v>0.34</v>
      </c>
      <c r="N943" s="250" t="s">
        <v>63</v>
      </c>
      <c r="O943" s="250">
        <v>16.2</v>
      </c>
      <c r="P943" s="250" t="s">
        <v>81</v>
      </c>
      <c r="Q943" s="250">
        <f t="shared" ca="1" si="36"/>
        <v>0</v>
      </c>
      <c r="R943" s="250">
        <f t="shared" ca="1" si="37"/>
        <v>0</v>
      </c>
      <c r="S943" s="96"/>
    </row>
    <row r="944" spans="1:19" s="97" customFormat="1" ht="15" customHeight="1">
      <c r="A944" s="202" t="s">
        <v>5008</v>
      </c>
      <c r="B944" s="247"/>
      <c r="C944" s="248"/>
      <c r="D944" s="248"/>
      <c r="E944" s="248"/>
      <c r="F944" s="248"/>
      <c r="G944" s="248"/>
      <c r="H944" s="248"/>
      <c r="I944" s="248"/>
      <c r="J944" s="248"/>
      <c r="K944" s="248"/>
      <c r="L944" s="248"/>
      <c r="M944" s="248"/>
      <c r="N944" s="248"/>
      <c r="O944" s="248"/>
      <c r="P944" s="248"/>
      <c r="Q944" s="248"/>
      <c r="R944" s="248"/>
      <c r="S944" s="96"/>
    </row>
    <row r="945" spans="1:19" s="2" customFormat="1" ht="15" customHeight="1">
      <c r="A945" s="205" t="s">
        <v>4593</v>
      </c>
      <c r="B945" s="205" t="s">
        <v>1711</v>
      </c>
      <c r="C945" s="251">
        <v>4</v>
      </c>
      <c r="D945" s="251"/>
      <c r="E945" s="251">
        <v>260</v>
      </c>
      <c r="F945" s="251">
        <v>158</v>
      </c>
      <c r="G945" s="251">
        <v>143</v>
      </c>
      <c r="H945" s="251">
        <v>130</v>
      </c>
      <c r="I945" s="251">
        <v>113</v>
      </c>
      <c r="J945" s="251">
        <v>0</v>
      </c>
      <c r="K945" s="251">
        <v>50</v>
      </c>
      <c r="L945" s="251" t="s">
        <v>95</v>
      </c>
      <c r="M945" s="251">
        <v>0.34</v>
      </c>
      <c r="N945" s="251" t="s">
        <v>96</v>
      </c>
      <c r="O945" s="251">
        <v>22</v>
      </c>
      <c r="P945" s="251" t="s">
        <v>81</v>
      </c>
      <c r="Q945" s="251">
        <f t="shared" ca="1" si="36"/>
        <v>0</v>
      </c>
      <c r="R945" s="251">
        <f t="shared" ca="1" si="37"/>
        <v>0</v>
      </c>
      <c r="S945" s="96"/>
    </row>
    <row r="946" spans="1:19" s="97" customFormat="1" ht="15" customHeight="1">
      <c r="A946" s="205" t="s">
        <v>4594</v>
      </c>
      <c r="B946" s="205" t="s">
        <v>1939</v>
      </c>
      <c r="C946" s="251">
        <v>3</v>
      </c>
      <c r="D946" s="251"/>
      <c r="E946" s="251">
        <v>260</v>
      </c>
      <c r="F946" s="251">
        <v>158</v>
      </c>
      <c r="G946" s="251">
        <v>143</v>
      </c>
      <c r="H946" s="251">
        <v>130</v>
      </c>
      <c r="I946" s="251">
        <v>113</v>
      </c>
      <c r="J946" s="251">
        <v>0</v>
      </c>
      <c r="K946" s="251">
        <v>50</v>
      </c>
      <c r="L946" s="251" t="s">
        <v>95</v>
      </c>
      <c r="M946" s="251">
        <v>0.34</v>
      </c>
      <c r="N946" s="251" t="s">
        <v>96</v>
      </c>
      <c r="O946" s="251">
        <v>22</v>
      </c>
      <c r="P946" s="251" t="s">
        <v>81</v>
      </c>
      <c r="Q946" s="251">
        <f t="shared" ca="1" si="36"/>
        <v>0</v>
      </c>
      <c r="R946" s="251">
        <f t="shared" ca="1" si="37"/>
        <v>0</v>
      </c>
      <c r="S946" s="96"/>
    </row>
    <row r="947" spans="1:19" s="97" customFormat="1" ht="15" customHeight="1">
      <c r="A947" s="205" t="s">
        <v>4595</v>
      </c>
      <c r="B947" s="205" t="s">
        <v>1720</v>
      </c>
      <c r="C947" s="251">
        <v>0</v>
      </c>
      <c r="D947" s="251"/>
      <c r="E947" s="251">
        <v>260</v>
      </c>
      <c r="F947" s="251">
        <v>158</v>
      </c>
      <c r="G947" s="251">
        <v>143</v>
      </c>
      <c r="H947" s="251">
        <v>130</v>
      </c>
      <c r="I947" s="251">
        <v>113</v>
      </c>
      <c r="J947" s="251">
        <v>0</v>
      </c>
      <c r="K947" s="251">
        <v>50</v>
      </c>
      <c r="L947" s="251" t="s">
        <v>95</v>
      </c>
      <c r="M947" s="251">
        <v>0.34</v>
      </c>
      <c r="N947" s="251" t="s">
        <v>96</v>
      </c>
      <c r="O947" s="251">
        <v>22</v>
      </c>
      <c r="P947" s="251" t="s">
        <v>81</v>
      </c>
      <c r="Q947" s="251">
        <f t="shared" ca="1" si="36"/>
        <v>0</v>
      </c>
      <c r="R947" s="251">
        <f t="shared" ca="1" si="37"/>
        <v>0</v>
      </c>
      <c r="S947" s="96"/>
    </row>
    <row r="948" spans="1:19" s="97" customFormat="1" ht="15" customHeight="1">
      <c r="A948" s="205" t="s">
        <v>4596</v>
      </c>
      <c r="B948" s="205" t="s">
        <v>1719</v>
      </c>
      <c r="C948" s="251">
        <v>4</v>
      </c>
      <c r="D948" s="251"/>
      <c r="E948" s="251">
        <v>260</v>
      </c>
      <c r="F948" s="251">
        <v>158</v>
      </c>
      <c r="G948" s="251">
        <v>143</v>
      </c>
      <c r="H948" s="251">
        <v>130</v>
      </c>
      <c r="I948" s="251">
        <v>113</v>
      </c>
      <c r="J948" s="251">
        <v>0</v>
      </c>
      <c r="K948" s="251">
        <v>50</v>
      </c>
      <c r="L948" s="251" t="s">
        <v>95</v>
      </c>
      <c r="M948" s="251">
        <v>0.34</v>
      </c>
      <c r="N948" s="251" t="s">
        <v>96</v>
      </c>
      <c r="O948" s="251">
        <v>22</v>
      </c>
      <c r="P948" s="251" t="s">
        <v>81</v>
      </c>
      <c r="Q948" s="251">
        <f t="shared" ca="1" si="36"/>
        <v>0</v>
      </c>
      <c r="R948" s="251">
        <f t="shared" ca="1" si="37"/>
        <v>0</v>
      </c>
      <c r="S948" s="96"/>
    </row>
    <row r="949" spans="1:19" s="97" customFormat="1" ht="15" customHeight="1">
      <c r="A949" s="205" t="s">
        <v>4597</v>
      </c>
      <c r="B949" s="205" t="s">
        <v>1712</v>
      </c>
      <c r="C949" s="251">
        <v>4</v>
      </c>
      <c r="D949" s="251"/>
      <c r="E949" s="251">
        <v>260</v>
      </c>
      <c r="F949" s="251">
        <v>158</v>
      </c>
      <c r="G949" s="251">
        <v>143</v>
      </c>
      <c r="H949" s="251">
        <v>130</v>
      </c>
      <c r="I949" s="251">
        <v>113</v>
      </c>
      <c r="J949" s="251">
        <v>89</v>
      </c>
      <c r="K949" s="251">
        <v>50</v>
      </c>
      <c r="L949" s="251" t="s">
        <v>95</v>
      </c>
      <c r="M949" s="251">
        <v>0.34</v>
      </c>
      <c r="N949" s="251" t="s">
        <v>96</v>
      </c>
      <c r="O949" s="251">
        <v>22</v>
      </c>
      <c r="P949" s="251" t="s">
        <v>81</v>
      </c>
      <c r="Q949" s="251">
        <f t="shared" ca="1" si="36"/>
        <v>0</v>
      </c>
      <c r="R949" s="251">
        <f t="shared" ca="1" si="37"/>
        <v>0</v>
      </c>
      <c r="S949" s="96"/>
    </row>
    <row r="950" spans="1:19" s="97" customFormat="1" ht="15" customHeight="1">
      <c r="A950" s="205" t="s">
        <v>4598</v>
      </c>
      <c r="B950" s="205" t="s">
        <v>1718</v>
      </c>
      <c r="C950" s="251">
        <v>4</v>
      </c>
      <c r="D950" s="251"/>
      <c r="E950" s="251">
        <v>260</v>
      </c>
      <c r="F950" s="251">
        <v>158</v>
      </c>
      <c r="G950" s="251">
        <v>143</v>
      </c>
      <c r="H950" s="251">
        <v>130</v>
      </c>
      <c r="I950" s="251">
        <v>113</v>
      </c>
      <c r="J950" s="251">
        <v>0</v>
      </c>
      <c r="K950" s="251">
        <v>50</v>
      </c>
      <c r="L950" s="251" t="s">
        <v>95</v>
      </c>
      <c r="M950" s="251">
        <v>0.34</v>
      </c>
      <c r="N950" s="251" t="s">
        <v>96</v>
      </c>
      <c r="O950" s="251">
        <v>22</v>
      </c>
      <c r="P950" s="251" t="s">
        <v>81</v>
      </c>
      <c r="Q950" s="251">
        <f t="shared" ca="1" si="36"/>
        <v>0</v>
      </c>
      <c r="R950" s="251">
        <f t="shared" ca="1" si="37"/>
        <v>0</v>
      </c>
      <c r="S950" s="96"/>
    </row>
    <row r="951" spans="1:19" s="97" customFormat="1" ht="15" customHeight="1">
      <c r="A951" s="205" t="s">
        <v>4599</v>
      </c>
      <c r="B951" s="205" t="s">
        <v>1714</v>
      </c>
      <c r="C951" s="251">
        <v>4</v>
      </c>
      <c r="D951" s="251"/>
      <c r="E951" s="251">
        <v>260</v>
      </c>
      <c r="F951" s="251">
        <v>158</v>
      </c>
      <c r="G951" s="251">
        <v>143</v>
      </c>
      <c r="H951" s="251">
        <v>130</v>
      </c>
      <c r="I951" s="251">
        <v>113</v>
      </c>
      <c r="J951" s="251">
        <v>0</v>
      </c>
      <c r="K951" s="251">
        <v>50</v>
      </c>
      <c r="L951" s="251" t="s">
        <v>95</v>
      </c>
      <c r="M951" s="251">
        <v>0.34</v>
      </c>
      <c r="N951" s="251" t="s">
        <v>96</v>
      </c>
      <c r="O951" s="251">
        <v>22</v>
      </c>
      <c r="P951" s="251" t="s">
        <v>81</v>
      </c>
      <c r="Q951" s="251">
        <f t="shared" ca="1" si="36"/>
        <v>0</v>
      </c>
      <c r="R951" s="251">
        <f t="shared" ca="1" si="37"/>
        <v>0</v>
      </c>
      <c r="S951" s="96"/>
    </row>
    <row r="952" spans="1:19" s="97" customFormat="1" ht="15" customHeight="1">
      <c r="A952" s="205" t="s">
        <v>4600</v>
      </c>
      <c r="B952" s="205" t="s">
        <v>1716</v>
      </c>
      <c r="C952" s="251">
        <v>4</v>
      </c>
      <c r="D952" s="251"/>
      <c r="E952" s="251">
        <v>260</v>
      </c>
      <c r="F952" s="251">
        <v>158</v>
      </c>
      <c r="G952" s="251">
        <v>143</v>
      </c>
      <c r="H952" s="251">
        <v>130</v>
      </c>
      <c r="I952" s="251">
        <v>113</v>
      </c>
      <c r="J952" s="251">
        <v>0</v>
      </c>
      <c r="K952" s="251">
        <v>50</v>
      </c>
      <c r="L952" s="251" t="s">
        <v>95</v>
      </c>
      <c r="M952" s="251">
        <v>0.34</v>
      </c>
      <c r="N952" s="251" t="s">
        <v>96</v>
      </c>
      <c r="O952" s="251">
        <v>22</v>
      </c>
      <c r="P952" s="251" t="s">
        <v>81</v>
      </c>
      <c r="Q952" s="251">
        <f t="shared" ca="1" si="36"/>
        <v>0</v>
      </c>
      <c r="R952" s="251">
        <f t="shared" ca="1" si="37"/>
        <v>0</v>
      </c>
      <c r="S952" s="96"/>
    </row>
    <row r="953" spans="1:19" s="97" customFormat="1" ht="15" customHeight="1">
      <c r="A953" s="205" t="s">
        <v>4601</v>
      </c>
      <c r="B953" s="205" t="s">
        <v>1713</v>
      </c>
      <c r="C953" s="251">
        <v>4</v>
      </c>
      <c r="D953" s="251"/>
      <c r="E953" s="251">
        <v>260</v>
      </c>
      <c r="F953" s="251">
        <v>158</v>
      </c>
      <c r="G953" s="251">
        <v>143</v>
      </c>
      <c r="H953" s="251">
        <v>130</v>
      </c>
      <c r="I953" s="251">
        <v>113</v>
      </c>
      <c r="J953" s="251">
        <v>89</v>
      </c>
      <c r="K953" s="251">
        <v>50</v>
      </c>
      <c r="L953" s="251" t="s">
        <v>95</v>
      </c>
      <c r="M953" s="251">
        <v>0.34</v>
      </c>
      <c r="N953" s="251" t="s">
        <v>96</v>
      </c>
      <c r="O953" s="251">
        <v>22</v>
      </c>
      <c r="P953" s="251" t="s">
        <v>81</v>
      </c>
      <c r="Q953" s="251">
        <f t="shared" ca="1" si="36"/>
        <v>0</v>
      </c>
      <c r="R953" s="251">
        <f t="shared" ca="1" si="37"/>
        <v>0</v>
      </c>
      <c r="S953" s="96"/>
    </row>
    <row r="954" spans="1:19" s="97" customFormat="1" ht="15" customHeight="1">
      <c r="A954" s="205" t="s">
        <v>4602</v>
      </c>
      <c r="B954" s="205" t="s">
        <v>1715</v>
      </c>
      <c r="C954" s="251">
        <v>4</v>
      </c>
      <c r="D954" s="251"/>
      <c r="E954" s="251">
        <v>260</v>
      </c>
      <c r="F954" s="251">
        <v>158</v>
      </c>
      <c r="G954" s="251">
        <v>143</v>
      </c>
      <c r="H954" s="251">
        <v>130</v>
      </c>
      <c r="I954" s="251">
        <v>113</v>
      </c>
      <c r="J954" s="251">
        <v>0</v>
      </c>
      <c r="K954" s="251">
        <v>50</v>
      </c>
      <c r="L954" s="251" t="s">
        <v>95</v>
      </c>
      <c r="M954" s="251">
        <v>0.34</v>
      </c>
      <c r="N954" s="251" t="s">
        <v>96</v>
      </c>
      <c r="O954" s="251">
        <v>22</v>
      </c>
      <c r="P954" s="251" t="s">
        <v>81</v>
      </c>
      <c r="Q954" s="251">
        <f t="shared" ca="1" si="36"/>
        <v>0</v>
      </c>
      <c r="R954" s="251">
        <f t="shared" ca="1" si="37"/>
        <v>0</v>
      </c>
      <c r="S954" s="96"/>
    </row>
    <row r="955" spans="1:19" s="97" customFormat="1" ht="15" customHeight="1">
      <c r="A955" s="205" t="s">
        <v>4603</v>
      </c>
      <c r="B955" s="205" t="s">
        <v>4468</v>
      </c>
      <c r="C955" s="251">
        <v>3</v>
      </c>
      <c r="D955" s="251"/>
      <c r="E955" s="251">
        <v>260</v>
      </c>
      <c r="F955" s="251">
        <v>158</v>
      </c>
      <c r="G955" s="251">
        <v>143</v>
      </c>
      <c r="H955" s="251">
        <v>130</v>
      </c>
      <c r="I955" s="251">
        <v>113</v>
      </c>
      <c r="J955" s="251">
        <v>0</v>
      </c>
      <c r="K955" s="251">
        <v>50</v>
      </c>
      <c r="L955" s="251" t="s">
        <v>95</v>
      </c>
      <c r="M955" s="251">
        <v>0.34</v>
      </c>
      <c r="N955" s="251" t="s">
        <v>96</v>
      </c>
      <c r="O955" s="251">
        <v>22</v>
      </c>
      <c r="P955" s="251" t="s">
        <v>81</v>
      </c>
      <c r="Q955" s="251">
        <f t="shared" ca="1" si="36"/>
        <v>0</v>
      </c>
      <c r="R955" s="251">
        <f t="shared" ca="1" si="37"/>
        <v>0</v>
      </c>
      <c r="S955" s="96"/>
    </row>
    <row r="956" spans="1:19" s="97" customFormat="1" ht="15" customHeight="1">
      <c r="A956" s="205" t="s">
        <v>4604</v>
      </c>
      <c r="B956" s="205" t="s">
        <v>1940</v>
      </c>
      <c r="C956" s="251">
        <v>4</v>
      </c>
      <c r="D956" s="251"/>
      <c r="E956" s="251">
        <v>260</v>
      </c>
      <c r="F956" s="251">
        <v>158</v>
      </c>
      <c r="G956" s="251">
        <v>143</v>
      </c>
      <c r="H956" s="251">
        <v>130</v>
      </c>
      <c r="I956" s="251">
        <v>113</v>
      </c>
      <c r="J956" s="251">
        <v>0</v>
      </c>
      <c r="K956" s="251">
        <v>50</v>
      </c>
      <c r="L956" s="251" t="s">
        <v>95</v>
      </c>
      <c r="M956" s="251">
        <v>0.34</v>
      </c>
      <c r="N956" s="251" t="s">
        <v>96</v>
      </c>
      <c r="O956" s="251">
        <v>22</v>
      </c>
      <c r="P956" s="251" t="s">
        <v>81</v>
      </c>
      <c r="Q956" s="251">
        <f t="shared" ca="1" si="36"/>
        <v>0</v>
      </c>
      <c r="R956" s="251">
        <f t="shared" ca="1" si="37"/>
        <v>0</v>
      </c>
      <c r="S956" s="96"/>
    </row>
    <row r="957" spans="1:19" s="97" customFormat="1" ht="15" customHeight="1">
      <c r="A957" s="193" t="s">
        <v>4605</v>
      </c>
      <c r="B957" s="193" t="s">
        <v>1717</v>
      </c>
      <c r="C957" s="250">
        <v>4</v>
      </c>
      <c r="D957" s="250"/>
      <c r="E957" s="250">
        <v>260</v>
      </c>
      <c r="F957" s="250">
        <v>158</v>
      </c>
      <c r="G957" s="250">
        <v>143</v>
      </c>
      <c r="H957" s="250">
        <v>130</v>
      </c>
      <c r="I957" s="250">
        <v>113</v>
      </c>
      <c r="J957" s="250">
        <v>89</v>
      </c>
      <c r="K957" s="250">
        <v>50</v>
      </c>
      <c r="L957" s="250" t="s">
        <v>95</v>
      </c>
      <c r="M957" s="250">
        <v>0.34</v>
      </c>
      <c r="N957" s="250" t="s">
        <v>96</v>
      </c>
      <c r="O957" s="250">
        <v>22</v>
      </c>
      <c r="P957" s="250" t="s">
        <v>81</v>
      </c>
      <c r="Q957" s="250">
        <f t="shared" ca="1" si="36"/>
        <v>0</v>
      </c>
      <c r="R957" s="250">
        <f t="shared" ca="1" si="37"/>
        <v>0</v>
      </c>
      <c r="S957" s="96"/>
    </row>
    <row r="958" spans="1:19" s="97" customFormat="1" ht="15" customHeight="1">
      <c r="A958" s="202" t="s">
        <v>5061</v>
      </c>
      <c r="B958" s="247"/>
      <c r="C958" s="248"/>
      <c r="D958" s="248"/>
      <c r="E958" s="248"/>
      <c r="F958" s="248"/>
      <c r="G958" s="248"/>
      <c r="H958" s="248"/>
      <c r="I958" s="248"/>
      <c r="J958" s="248"/>
      <c r="K958" s="248"/>
      <c r="L958" s="248"/>
      <c r="M958" s="248"/>
      <c r="N958" s="248"/>
      <c r="O958" s="248"/>
      <c r="P958" s="248"/>
      <c r="Q958" s="248"/>
      <c r="R958" s="248"/>
      <c r="S958" s="96"/>
    </row>
    <row r="959" spans="1:19" s="97" customFormat="1" ht="15" customHeight="1">
      <c r="A959" s="223" t="s">
        <v>5062</v>
      </c>
      <c r="B959" s="223" t="s">
        <v>5130</v>
      </c>
      <c r="C959" s="252">
        <v>4</v>
      </c>
      <c r="D959" s="252" t="s">
        <v>1464</v>
      </c>
      <c r="E959" s="252">
        <v>99</v>
      </c>
      <c r="F959" s="252">
        <v>62</v>
      </c>
      <c r="G959" s="252">
        <v>58</v>
      </c>
      <c r="H959" s="252">
        <v>54</v>
      </c>
      <c r="I959" s="252">
        <v>50</v>
      </c>
      <c r="J959" s="252">
        <v>0</v>
      </c>
      <c r="K959" s="252">
        <v>50</v>
      </c>
      <c r="L959" s="252" t="s">
        <v>4088</v>
      </c>
      <c r="M959" s="252">
        <v>0.15</v>
      </c>
      <c r="N959" s="252" t="s">
        <v>4114</v>
      </c>
      <c r="O959" s="252">
        <v>8.5</v>
      </c>
      <c r="P959" s="252" t="s">
        <v>81</v>
      </c>
      <c r="Q959" s="252">
        <f t="shared" ref="Q959:Q1022" ca="1" si="38">VLOOKUP(A959,INDIRECT("'"&amp;P959&amp;"'!A:l",TRUE),12,0)</f>
        <v>0</v>
      </c>
      <c r="R959" s="252">
        <f t="shared" ref="R959:R1022" ca="1" si="39">IFERROR(IF(J959&lt;&gt;$J$5,J959*Q959,IF($I$5=$F$6,F959*Q959,IF($I$5=$G$6,G959*Q959,IF($I$5=$H$6,H959*Q959,IF($I$5=$I$6,I959*Q959,""))))),"")</f>
        <v>0</v>
      </c>
      <c r="S959" s="96"/>
    </row>
    <row r="960" spans="1:19" s="97" customFormat="1" ht="15" customHeight="1">
      <c r="A960" s="205" t="s">
        <v>5063</v>
      </c>
      <c r="B960" s="205" t="s">
        <v>5131</v>
      </c>
      <c r="C960" s="251">
        <v>4</v>
      </c>
      <c r="D960" s="251" t="s">
        <v>1464</v>
      </c>
      <c r="E960" s="251">
        <v>101</v>
      </c>
      <c r="F960" s="251">
        <v>64</v>
      </c>
      <c r="G960" s="251">
        <v>60</v>
      </c>
      <c r="H960" s="251">
        <v>56</v>
      </c>
      <c r="I960" s="251">
        <v>51</v>
      </c>
      <c r="J960" s="251">
        <v>0</v>
      </c>
      <c r="K960" s="251">
        <v>50</v>
      </c>
      <c r="L960" s="251" t="s">
        <v>4088</v>
      </c>
      <c r="M960" s="251">
        <v>0.15</v>
      </c>
      <c r="N960" s="251" t="s">
        <v>4114</v>
      </c>
      <c r="O960" s="251">
        <v>8.5</v>
      </c>
      <c r="P960" s="251" t="s">
        <v>81</v>
      </c>
      <c r="Q960" s="251">
        <f t="shared" ca="1" si="38"/>
        <v>0</v>
      </c>
      <c r="R960" s="251">
        <f t="shared" ca="1" si="39"/>
        <v>0</v>
      </c>
      <c r="S960" s="96"/>
    </row>
    <row r="961" spans="1:19" s="97" customFormat="1" ht="15" customHeight="1">
      <c r="A961" s="193" t="s">
        <v>5064</v>
      </c>
      <c r="B961" s="193" t="s">
        <v>5132</v>
      </c>
      <c r="C961" s="250">
        <v>4</v>
      </c>
      <c r="D961" s="250" t="s">
        <v>1464</v>
      </c>
      <c r="E961" s="250">
        <v>103</v>
      </c>
      <c r="F961" s="250">
        <v>65</v>
      </c>
      <c r="G961" s="250">
        <v>61</v>
      </c>
      <c r="H961" s="250">
        <v>57</v>
      </c>
      <c r="I961" s="250">
        <v>52</v>
      </c>
      <c r="J961" s="250">
        <v>0</v>
      </c>
      <c r="K961" s="250">
        <v>50</v>
      </c>
      <c r="L961" s="250" t="s">
        <v>4088</v>
      </c>
      <c r="M961" s="250">
        <v>0.15</v>
      </c>
      <c r="N961" s="250" t="s">
        <v>4114</v>
      </c>
      <c r="O961" s="250">
        <v>8.5</v>
      </c>
      <c r="P961" s="250" t="s">
        <v>81</v>
      </c>
      <c r="Q961" s="250">
        <f t="shared" ca="1" si="38"/>
        <v>0</v>
      </c>
      <c r="R961" s="250">
        <f t="shared" ca="1" si="39"/>
        <v>0</v>
      </c>
      <c r="S961" s="96"/>
    </row>
    <row r="962" spans="1:19" s="96" customFormat="1" ht="15" customHeight="1">
      <c r="A962" s="202" t="s">
        <v>5009</v>
      </c>
      <c r="B962" s="247"/>
      <c r="C962" s="248"/>
      <c r="D962" s="248"/>
      <c r="E962" s="248"/>
      <c r="F962" s="248"/>
      <c r="G962" s="248"/>
      <c r="H962" s="248"/>
      <c r="I962" s="248"/>
      <c r="J962" s="248"/>
      <c r="K962" s="248"/>
      <c r="L962" s="248"/>
      <c r="M962" s="248"/>
      <c r="N962" s="248"/>
      <c r="O962" s="248"/>
      <c r="P962" s="248"/>
      <c r="Q962" s="248"/>
      <c r="R962" s="248"/>
    </row>
    <row r="963" spans="1:19" s="96" customFormat="1" ht="15" customHeight="1">
      <c r="A963" s="192" t="s">
        <v>4081</v>
      </c>
      <c r="B963" s="192" t="s">
        <v>1715</v>
      </c>
      <c r="C963" s="249">
        <v>4</v>
      </c>
      <c r="D963" s="249"/>
      <c r="E963" s="249">
        <v>91</v>
      </c>
      <c r="F963" s="249">
        <v>54.82</v>
      </c>
      <c r="G963" s="249">
        <v>52.21</v>
      </c>
      <c r="H963" s="249">
        <v>49.72</v>
      </c>
      <c r="I963" s="249">
        <v>46.25</v>
      </c>
      <c r="J963" s="249">
        <v>0</v>
      </c>
      <c r="K963" s="249">
        <v>50</v>
      </c>
      <c r="L963" s="249" t="s">
        <v>4088</v>
      </c>
      <c r="M963" s="249">
        <v>0.15</v>
      </c>
      <c r="N963" s="249" t="s">
        <v>4114</v>
      </c>
      <c r="O963" s="249">
        <v>8.5</v>
      </c>
      <c r="P963" s="249" t="s">
        <v>81</v>
      </c>
      <c r="Q963" s="249">
        <f t="shared" ca="1" si="38"/>
        <v>0</v>
      </c>
      <c r="R963" s="249">
        <f t="shared" ca="1" si="39"/>
        <v>0</v>
      </c>
    </row>
    <row r="964" spans="1:19" s="96" customFormat="1" ht="15" customHeight="1">
      <c r="A964" s="193" t="s">
        <v>4082</v>
      </c>
      <c r="B964" s="193" t="s">
        <v>1939</v>
      </c>
      <c r="C964" s="250">
        <v>4</v>
      </c>
      <c r="D964" s="250"/>
      <c r="E964" s="250">
        <v>89</v>
      </c>
      <c r="F964" s="250">
        <v>53.6</v>
      </c>
      <c r="G964" s="250">
        <v>51.05</v>
      </c>
      <c r="H964" s="250">
        <v>48.62</v>
      </c>
      <c r="I964" s="250">
        <v>45.22</v>
      </c>
      <c r="J964" s="250">
        <v>0</v>
      </c>
      <c r="K964" s="250">
        <v>50</v>
      </c>
      <c r="L964" s="250" t="s">
        <v>4088</v>
      </c>
      <c r="M964" s="250">
        <v>0.15</v>
      </c>
      <c r="N964" s="250" t="s">
        <v>4114</v>
      </c>
      <c r="O964" s="250">
        <v>8.5</v>
      </c>
      <c r="P964" s="250" t="s">
        <v>81</v>
      </c>
      <c r="Q964" s="250">
        <f t="shared" ca="1" si="38"/>
        <v>0</v>
      </c>
      <c r="R964" s="250">
        <f t="shared" ca="1" si="39"/>
        <v>0</v>
      </c>
    </row>
    <row r="965" spans="1:19" s="96" customFormat="1" ht="15" customHeight="1">
      <c r="A965" s="202" t="s">
        <v>5010</v>
      </c>
      <c r="B965" s="247"/>
      <c r="C965" s="248"/>
      <c r="D965" s="248"/>
      <c r="E965" s="248"/>
      <c r="F965" s="248"/>
      <c r="G965" s="248"/>
      <c r="H965" s="248"/>
      <c r="I965" s="248"/>
      <c r="J965" s="248"/>
      <c r="K965" s="248"/>
      <c r="L965" s="248"/>
      <c r="M965" s="248"/>
      <c r="N965" s="248"/>
      <c r="O965" s="248"/>
      <c r="P965" s="248"/>
      <c r="Q965" s="248"/>
      <c r="R965" s="248"/>
    </row>
    <row r="966" spans="1:19" s="96" customFormat="1" ht="15" customHeight="1">
      <c r="A966" s="205" t="s">
        <v>4573</v>
      </c>
      <c r="B966" s="205" t="s">
        <v>4469</v>
      </c>
      <c r="C966" s="251">
        <v>4</v>
      </c>
      <c r="D966" s="251"/>
      <c r="E966" s="251">
        <v>403</v>
      </c>
      <c r="F966" s="251">
        <v>244</v>
      </c>
      <c r="G966" s="251">
        <v>222</v>
      </c>
      <c r="H966" s="251">
        <v>201</v>
      </c>
      <c r="I966" s="251">
        <v>175</v>
      </c>
      <c r="J966" s="251">
        <v>0</v>
      </c>
      <c r="K966" s="251">
        <v>50</v>
      </c>
      <c r="L966" s="251" t="s">
        <v>65</v>
      </c>
      <c r="M966" s="251">
        <v>0.42</v>
      </c>
      <c r="N966" s="251" t="s">
        <v>63</v>
      </c>
      <c r="O966" s="251">
        <v>21.75</v>
      </c>
      <c r="P966" s="251" t="s">
        <v>81</v>
      </c>
      <c r="Q966" s="251">
        <f t="shared" ca="1" si="38"/>
        <v>0</v>
      </c>
      <c r="R966" s="251">
        <f t="shared" ca="1" si="39"/>
        <v>0</v>
      </c>
    </row>
    <row r="967" spans="1:19" ht="15" customHeight="1">
      <c r="A967" s="205" t="s">
        <v>4574</v>
      </c>
      <c r="B967" s="205" t="s">
        <v>1706</v>
      </c>
      <c r="C967" s="251">
        <v>4</v>
      </c>
      <c r="D967" s="251"/>
      <c r="E967" s="251">
        <v>403</v>
      </c>
      <c r="F967" s="251">
        <v>244</v>
      </c>
      <c r="G967" s="251">
        <v>222</v>
      </c>
      <c r="H967" s="251">
        <v>201</v>
      </c>
      <c r="I967" s="251">
        <v>175</v>
      </c>
      <c r="J967" s="251">
        <v>0</v>
      </c>
      <c r="K967" s="251">
        <v>50</v>
      </c>
      <c r="L967" s="251" t="s">
        <v>65</v>
      </c>
      <c r="M967" s="251">
        <v>0.42</v>
      </c>
      <c r="N967" s="251" t="s">
        <v>63</v>
      </c>
      <c r="O967" s="251">
        <v>21.75</v>
      </c>
      <c r="P967" s="251" t="s">
        <v>81</v>
      </c>
      <c r="Q967" s="251">
        <f t="shared" ca="1" si="38"/>
        <v>0</v>
      </c>
      <c r="R967" s="251">
        <f t="shared" ca="1" si="39"/>
        <v>0</v>
      </c>
      <c r="S967" s="96"/>
    </row>
    <row r="968" spans="1:19" s="96" customFormat="1" ht="15" customHeight="1">
      <c r="A968" s="205" t="s">
        <v>4575</v>
      </c>
      <c r="B968" s="205" t="s">
        <v>4470</v>
      </c>
      <c r="C968" s="251">
        <v>2</v>
      </c>
      <c r="D968" s="251"/>
      <c r="E968" s="251">
        <v>403</v>
      </c>
      <c r="F968" s="251">
        <v>244</v>
      </c>
      <c r="G968" s="251">
        <v>222</v>
      </c>
      <c r="H968" s="251">
        <v>201</v>
      </c>
      <c r="I968" s="251">
        <v>175</v>
      </c>
      <c r="J968" s="251">
        <v>0</v>
      </c>
      <c r="K968" s="251">
        <v>50</v>
      </c>
      <c r="L968" s="251" t="s">
        <v>65</v>
      </c>
      <c r="M968" s="251">
        <v>0.42</v>
      </c>
      <c r="N968" s="251" t="s">
        <v>63</v>
      </c>
      <c r="O968" s="251">
        <v>21.75</v>
      </c>
      <c r="P968" s="251" t="s">
        <v>81</v>
      </c>
      <c r="Q968" s="251">
        <f t="shared" ca="1" si="38"/>
        <v>0</v>
      </c>
      <c r="R968" s="251">
        <f t="shared" ca="1" si="39"/>
        <v>0</v>
      </c>
    </row>
    <row r="969" spans="1:19" s="96" customFormat="1" ht="15" customHeight="1">
      <c r="A969" s="193" t="s">
        <v>4576</v>
      </c>
      <c r="B969" s="193" t="s">
        <v>1707</v>
      </c>
      <c r="C969" s="250">
        <v>4</v>
      </c>
      <c r="D969" s="250"/>
      <c r="E969" s="250">
        <v>403</v>
      </c>
      <c r="F969" s="250">
        <v>244</v>
      </c>
      <c r="G969" s="250">
        <v>222</v>
      </c>
      <c r="H969" s="250">
        <v>201</v>
      </c>
      <c r="I969" s="250">
        <v>175</v>
      </c>
      <c r="J969" s="250">
        <v>0</v>
      </c>
      <c r="K969" s="250">
        <v>50</v>
      </c>
      <c r="L969" s="250" t="s">
        <v>65</v>
      </c>
      <c r="M969" s="250">
        <v>0.42</v>
      </c>
      <c r="N969" s="250" t="s">
        <v>63</v>
      </c>
      <c r="O969" s="250">
        <v>21.75</v>
      </c>
      <c r="P969" s="250" t="s">
        <v>81</v>
      </c>
      <c r="Q969" s="250">
        <f t="shared" ca="1" si="38"/>
        <v>0</v>
      </c>
      <c r="R969" s="250">
        <f t="shared" ca="1" si="39"/>
        <v>0</v>
      </c>
    </row>
    <row r="970" spans="1:19" s="96" customFormat="1" ht="15" customHeight="1">
      <c r="A970" s="202" t="s">
        <v>4981</v>
      </c>
      <c r="B970" s="247"/>
      <c r="C970" s="248"/>
      <c r="D970" s="248"/>
      <c r="E970" s="248"/>
      <c r="F970" s="248"/>
      <c r="G970" s="248"/>
      <c r="H970" s="248"/>
      <c r="I970" s="248"/>
      <c r="J970" s="248"/>
      <c r="K970" s="248"/>
      <c r="L970" s="248"/>
      <c r="M970" s="248"/>
      <c r="N970" s="248"/>
      <c r="O970" s="248"/>
      <c r="P970" s="248"/>
      <c r="Q970" s="248"/>
      <c r="R970" s="248"/>
    </row>
    <row r="971" spans="1:19" s="96" customFormat="1" ht="15" customHeight="1">
      <c r="A971" s="205" t="s">
        <v>924</v>
      </c>
      <c r="B971" s="205" t="s">
        <v>1577</v>
      </c>
      <c r="C971" s="251">
        <v>4</v>
      </c>
      <c r="D971" s="251"/>
      <c r="E971" s="251">
        <v>794</v>
      </c>
      <c r="F971" s="251">
        <v>480</v>
      </c>
      <c r="G971" s="251">
        <v>436</v>
      </c>
      <c r="H971" s="251">
        <v>397</v>
      </c>
      <c r="I971" s="251">
        <v>345</v>
      </c>
      <c r="J971" s="251">
        <v>0</v>
      </c>
      <c r="K971" s="251">
        <v>50</v>
      </c>
      <c r="L971" s="251" t="s">
        <v>50</v>
      </c>
      <c r="M971" s="251">
        <v>0.46</v>
      </c>
      <c r="N971" s="251" t="s">
        <v>45</v>
      </c>
      <c r="O971" s="251">
        <v>21</v>
      </c>
      <c r="P971" s="251" t="s">
        <v>1904</v>
      </c>
      <c r="Q971" s="251">
        <f t="shared" ca="1" si="38"/>
        <v>0</v>
      </c>
      <c r="R971" s="251">
        <f t="shared" ca="1" si="39"/>
        <v>0</v>
      </c>
    </row>
    <row r="972" spans="1:19" s="2" customFormat="1" ht="15" customHeight="1">
      <c r="A972" s="205" t="s">
        <v>1373</v>
      </c>
      <c r="B972" s="205" t="s">
        <v>1374</v>
      </c>
      <c r="C972" s="251">
        <v>4</v>
      </c>
      <c r="D972" s="251"/>
      <c r="E972" s="251">
        <v>794</v>
      </c>
      <c r="F972" s="251">
        <v>480</v>
      </c>
      <c r="G972" s="251">
        <v>436</v>
      </c>
      <c r="H972" s="251">
        <v>397</v>
      </c>
      <c r="I972" s="251">
        <v>345</v>
      </c>
      <c r="J972" s="251">
        <v>0</v>
      </c>
      <c r="K972" s="251">
        <v>50</v>
      </c>
      <c r="L972" s="251" t="s">
        <v>50</v>
      </c>
      <c r="M972" s="251">
        <v>0.46</v>
      </c>
      <c r="N972" s="251" t="s">
        <v>45</v>
      </c>
      <c r="O972" s="251">
        <v>21</v>
      </c>
      <c r="P972" s="251" t="s">
        <v>1904</v>
      </c>
      <c r="Q972" s="251">
        <f t="shared" ca="1" si="38"/>
        <v>0</v>
      </c>
      <c r="R972" s="251">
        <f t="shared" ca="1" si="39"/>
        <v>0</v>
      </c>
      <c r="S972" s="96"/>
    </row>
    <row r="973" spans="1:19" s="96" customFormat="1" ht="15" customHeight="1">
      <c r="A973" s="205" t="s">
        <v>4163</v>
      </c>
      <c r="B973" s="205" t="s">
        <v>4176</v>
      </c>
      <c r="C973" s="251">
        <v>4</v>
      </c>
      <c r="D973" s="251"/>
      <c r="E973" s="251">
        <v>794</v>
      </c>
      <c r="F973" s="251">
        <v>480</v>
      </c>
      <c r="G973" s="251">
        <v>436</v>
      </c>
      <c r="H973" s="251">
        <v>397</v>
      </c>
      <c r="I973" s="251">
        <v>345</v>
      </c>
      <c r="J973" s="251">
        <v>337</v>
      </c>
      <c r="K973" s="251">
        <v>50</v>
      </c>
      <c r="L973" s="251" t="s">
        <v>50</v>
      </c>
      <c r="M973" s="251">
        <v>0.46</v>
      </c>
      <c r="N973" s="251" t="s">
        <v>45</v>
      </c>
      <c r="O973" s="251">
        <v>21</v>
      </c>
      <c r="P973" s="251" t="s">
        <v>1904</v>
      </c>
      <c r="Q973" s="251">
        <f t="shared" ca="1" si="38"/>
        <v>0</v>
      </c>
      <c r="R973" s="251">
        <f t="shared" ca="1" si="39"/>
        <v>0</v>
      </c>
    </row>
    <row r="974" spans="1:19" ht="15" customHeight="1">
      <c r="A974" s="205" t="s">
        <v>925</v>
      </c>
      <c r="B974" s="205" t="s">
        <v>1579</v>
      </c>
      <c r="C974" s="251">
        <v>4</v>
      </c>
      <c r="D974" s="251"/>
      <c r="E974" s="251">
        <v>794</v>
      </c>
      <c r="F974" s="251">
        <v>480</v>
      </c>
      <c r="G974" s="251">
        <v>436</v>
      </c>
      <c r="H974" s="251">
        <v>397</v>
      </c>
      <c r="I974" s="251">
        <v>345</v>
      </c>
      <c r="J974" s="251">
        <v>0</v>
      </c>
      <c r="K974" s="251">
        <v>50</v>
      </c>
      <c r="L974" s="251" t="s">
        <v>50</v>
      </c>
      <c r="M974" s="251">
        <v>0.46</v>
      </c>
      <c r="N974" s="251" t="s">
        <v>45</v>
      </c>
      <c r="O974" s="251">
        <v>21</v>
      </c>
      <c r="P974" s="251" t="s">
        <v>1904</v>
      </c>
      <c r="Q974" s="251">
        <f t="shared" ca="1" si="38"/>
        <v>0</v>
      </c>
      <c r="R974" s="251">
        <f t="shared" ca="1" si="39"/>
        <v>0</v>
      </c>
      <c r="S974" s="96"/>
    </row>
    <row r="975" spans="1:19" s="96" customFormat="1" ht="15" customHeight="1">
      <c r="A975" s="205" t="s">
        <v>1929</v>
      </c>
      <c r="B975" s="205" t="s">
        <v>1947</v>
      </c>
      <c r="C975" s="251">
        <v>4</v>
      </c>
      <c r="D975" s="251"/>
      <c r="E975" s="251">
        <v>794</v>
      </c>
      <c r="F975" s="251">
        <v>480</v>
      </c>
      <c r="G975" s="251">
        <v>436</v>
      </c>
      <c r="H975" s="251">
        <v>397</v>
      </c>
      <c r="I975" s="251">
        <v>345</v>
      </c>
      <c r="J975" s="251">
        <v>0</v>
      </c>
      <c r="K975" s="251">
        <v>50</v>
      </c>
      <c r="L975" s="251" t="s">
        <v>50</v>
      </c>
      <c r="M975" s="251">
        <v>0.46</v>
      </c>
      <c r="N975" s="251" t="s">
        <v>45</v>
      </c>
      <c r="O975" s="251">
        <v>21</v>
      </c>
      <c r="P975" s="251" t="s">
        <v>1904</v>
      </c>
      <c r="Q975" s="251">
        <f t="shared" ca="1" si="38"/>
        <v>0</v>
      </c>
      <c r="R975" s="251">
        <f t="shared" ca="1" si="39"/>
        <v>0</v>
      </c>
    </row>
    <row r="976" spans="1:19" s="96" customFormat="1" ht="15" customHeight="1">
      <c r="A976" s="205" t="s">
        <v>3157</v>
      </c>
      <c r="B976" s="205" t="s">
        <v>3158</v>
      </c>
      <c r="C976" s="251">
        <v>4</v>
      </c>
      <c r="D976" s="251"/>
      <c r="E976" s="251">
        <v>794</v>
      </c>
      <c r="F976" s="251">
        <v>480</v>
      </c>
      <c r="G976" s="251">
        <v>436</v>
      </c>
      <c r="H976" s="251">
        <v>397</v>
      </c>
      <c r="I976" s="251">
        <v>345</v>
      </c>
      <c r="J976" s="251">
        <v>0</v>
      </c>
      <c r="K976" s="251">
        <v>50</v>
      </c>
      <c r="L976" s="251" t="s">
        <v>50</v>
      </c>
      <c r="M976" s="251">
        <v>0.46</v>
      </c>
      <c r="N976" s="251" t="s">
        <v>45</v>
      </c>
      <c r="O976" s="251">
        <v>21</v>
      </c>
      <c r="P976" s="251" t="s">
        <v>1904</v>
      </c>
      <c r="Q976" s="251">
        <f t="shared" ca="1" si="38"/>
        <v>0</v>
      </c>
      <c r="R976" s="251">
        <f t="shared" ca="1" si="39"/>
        <v>0</v>
      </c>
    </row>
    <row r="977" spans="1:19" s="96" customFormat="1" ht="15" customHeight="1">
      <c r="A977" s="205" t="s">
        <v>1875</v>
      </c>
      <c r="B977" s="205" t="s">
        <v>1578</v>
      </c>
      <c r="C977" s="251">
        <v>4</v>
      </c>
      <c r="D977" s="251"/>
      <c r="E977" s="251">
        <v>794</v>
      </c>
      <c r="F977" s="251">
        <v>480</v>
      </c>
      <c r="G977" s="251">
        <v>436</v>
      </c>
      <c r="H977" s="251">
        <v>397</v>
      </c>
      <c r="I977" s="251">
        <v>345</v>
      </c>
      <c r="J977" s="251">
        <v>0</v>
      </c>
      <c r="K977" s="251">
        <v>50</v>
      </c>
      <c r="L977" s="251" t="s">
        <v>50</v>
      </c>
      <c r="M977" s="251">
        <v>0.46</v>
      </c>
      <c r="N977" s="251" t="s">
        <v>45</v>
      </c>
      <c r="O977" s="251">
        <v>21</v>
      </c>
      <c r="P977" s="251" t="s">
        <v>1904</v>
      </c>
      <c r="Q977" s="251">
        <f t="shared" ca="1" si="38"/>
        <v>0</v>
      </c>
      <c r="R977" s="251">
        <f t="shared" ca="1" si="39"/>
        <v>0</v>
      </c>
    </row>
    <row r="978" spans="1:19" s="96" customFormat="1" ht="15" customHeight="1">
      <c r="A978" s="205" t="s">
        <v>4606</v>
      </c>
      <c r="B978" s="205" t="s">
        <v>4608</v>
      </c>
      <c r="C978" s="251">
        <v>4</v>
      </c>
      <c r="D978" s="251"/>
      <c r="E978" s="251">
        <v>794</v>
      </c>
      <c r="F978" s="251">
        <v>480</v>
      </c>
      <c r="G978" s="251">
        <v>436</v>
      </c>
      <c r="H978" s="251">
        <v>397</v>
      </c>
      <c r="I978" s="251">
        <v>345</v>
      </c>
      <c r="J978" s="251">
        <v>0</v>
      </c>
      <c r="K978" s="251">
        <v>50</v>
      </c>
      <c r="L978" s="251" t="s">
        <v>50</v>
      </c>
      <c r="M978" s="251">
        <v>0.46</v>
      </c>
      <c r="N978" s="251" t="s">
        <v>45</v>
      </c>
      <c r="O978" s="251">
        <v>21</v>
      </c>
      <c r="P978" s="251" t="s">
        <v>1904</v>
      </c>
      <c r="Q978" s="251">
        <f t="shared" ca="1" si="38"/>
        <v>0</v>
      </c>
      <c r="R978" s="251">
        <f t="shared" ca="1" si="39"/>
        <v>0</v>
      </c>
    </row>
    <row r="979" spans="1:19" s="96" customFormat="1" ht="15" customHeight="1">
      <c r="A979" s="205" t="s">
        <v>4607</v>
      </c>
      <c r="B979" s="205" t="s">
        <v>4609</v>
      </c>
      <c r="C979" s="251">
        <v>4</v>
      </c>
      <c r="D979" s="251"/>
      <c r="E979" s="251">
        <v>794</v>
      </c>
      <c r="F979" s="251">
        <v>480</v>
      </c>
      <c r="G979" s="251">
        <v>436</v>
      </c>
      <c r="H979" s="251">
        <v>397</v>
      </c>
      <c r="I979" s="251">
        <v>345</v>
      </c>
      <c r="J979" s="251">
        <v>0</v>
      </c>
      <c r="K979" s="251">
        <v>50</v>
      </c>
      <c r="L979" s="251" t="s">
        <v>50</v>
      </c>
      <c r="M979" s="251">
        <v>0.46</v>
      </c>
      <c r="N979" s="251" t="s">
        <v>45</v>
      </c>
      <c r="O979" s="251">
        <v>21</v>
      </c>
      <c r="P979" s="251" t="s">
        <v>1904</v>
      </c>
      <c r="Q979" s="251">
        <f t="shared" ca="1" si="38"/>
        <v>0</v>
      </c>
      <c r="R979" s="251">
        <f t="shared" ca="1" si="39"/>
        <v>0</v>
      </c>
    </row>
    <row r="980" spans="1:19" s="2" customFormat="1" ht="15" customHeight="1">
      <c r="A980" s="193" t="s">
        <v>1371</v>
      </c>
      <c r="B980" s="193" t="s">
        <v>1372</v>
      </c>
      <c r="C980" s="250">
        <v>4</v>
      </c>
      <c r="D980" s="250"/>
      <c r="E980" s="250">
        <v>794</v>
      </c>
      <c r="F980" s="250">
        <v>480</v>
      </c>
      <c r="G980" s="250">
        <v>436</v>
      </c>
      <c r="H980" s="250">
        <v>397</v>
      </c>
      <c r="I980" s="250">
        <v>345</v>
      </c>
      <c r="J980" s="250">
        <v>0</v>
      </c>
      <c r="K980" s="250">
        <v>50</v>
      </c>
      <c r="L980" s="250" t="s">
        <v>50</v>
      </c>
      <c r="M980" s="250">
        <v>0.46</v>
      </c>
      <c r="N980" s="250" t="s">
        <v>45</v>
      </c>
      <c r="O980" s="250">
        <v>21</v>
      </c>
      <c r="P980" s="250" t="s">
        <v>1904</v>
      </c>
      <c r="Q980" s="250">
        <f t="shared" ca="1" si="38"/>
        <v>0</v>
      </c>
      <c r="R980" s="250">
        <f t="shared" ca="1" si="39"/>
        <v>0</v>
      </c>
      <c r="S980" s="96"/>
    </row>
    <row r="981" spans="1:19" s="96" customFormat="1" ht="15" customHeight="1">
      <c r="A981" s="192" t="s">
        <v>920</v>
      </c>
      <c r="B981" s="192" t="s">
        <v>1581</v>
      </c>
      <c r="C981" s="249">
        <v>4</v>
      </c>
      <c r="D981" s="249"/>
      <c r="E981" s="249">
        <v>794</v>
      </c>
      <c r="F981" s="249">
        <v>480</v>
      </c>
      <c r="G981" s="249">
        <v>436</v>
      </c>
      <c r="H981" s="249">
        <v>397</v>
      </c>
      <c r="I981" s="249">
        <v>345</v>
      </c>
      <c r="J981" s="249">
        <v>168</v>
      </c>
      <c r="K981" s="249">
        <v>50</v>
      </c>
      <c r="L981" s="249" t="s">
        <v>50</v>
      </c>
      <c r="M981" s="249">
        <v>0.46</v>
      </c>
      <c r="N981" s="249" t="s">
        <v>45</v>
      </c>
      <c r="O981" s="249">
        <v>21</v>
      </c>
      <c r="P981" s="249" t="s">
        <v>1904</v>
      </c>
      <c r="Q981" s="249">
        <f t="shared" ca="1" si="38"/>
        <v>0</v>
      </c>
      <c r="R981" s="249">
        <f t="shared" ca="1" si="39"/>
        <v>0</v>
      </c>
    </row>
    <row r="982" spans="1:19" s="96" customFormat="1" ht="15" customHeight="1">
      <c r="A982" s="193" t="s">
        <v>922</v>
      </c>
      <c r="B982" s="193" t="s">
        <v>1580</v>
      </c>
      <c r="C982" s="250">
        <v>4</v>
      </c>
      <c r="D982" s="250"/>
      <c r="E982" s="250">
        <v>794</v>
      </c>
      <c r="F982" s="250">
        <v>480</v>
      </c>
      <c r="G982" s="250">
        <v>436</v>
      </c>
      <c r="H982" s="250">
        <v>397</v>
      </c>
      <c r="I982" s="250">
        <v>345</v>
      </c>
      <c r="J982" s="250">
        <v>165</v>
      </c>
      <c r="K982" s="250">
        <v>50</v>
      </c>
      <c r="L982" s="250" t="s">
        <v>50</v>
      </c>
      <c r="M982" s="250">
        <v>0.46</v>
      </c>
      <c r="N982" s="250" t="s">
        <v>45</v>
      </c>
      <c r="O982" s="250">
        <v>21</v>
      </c>
      <c r="P982" s="250" t="s">
        <v>1904</v>
      </c>
      <c r="Q982" s="250">
        <f t="shared" ca="1" si="38"/>
        <v>0</v>
      </c>
      <c r="R982" s="250">
        <f t="shared" ca="1" si="39"/>
        <v>0</v>
      </c>
    </row>
    <row r="983" spans="1:19" s="96" customFormat="1" ht="15" customHeight="1">
      <c r="A983" s="202" t="s">
        <v>5065</v>
      </c>
      <c r="B983" s="247"/>
      <c r="C983" s="248"/>
      <c r="D983" s="248"/>
      <c r="E983" s="248"/>
      <c r="F983" s="248"/>
      <c r="G983" s="248"/>
      <c r="H983" s="248"/>
      <c r="I983" s="248"/>
      <c r="J983" s="248"/>
      <c r="K983" s="248"/>
      <c r="L983" s="248"/>
      <c r="M983" s="248"/>
      <c r="N983" s="248"/>
      <c r="O983" s="248"/>
      <c r="P983" s="248"/>
      <c r="Q983" s="248"/>
      <c r="R983" s="248"/>
    </row>
    <row r="984" spans="1:19" s="96" customFormat="1" ht="15" customHeight="1">
      <c r="A984" s="223" t="s">
        <v>5066</v>
      </c>
      <c r="B984" s="223" t="s">
        <v>5133</v>
      </c>
      <c r="C984" s="252">
        <v>4</v>
      </c>
      <c r="D984" s="252" t="s">
        <v>1464</v>
      </c>
      <c r="E984" s="252">
        <v>412</v>
      </c>
      <c r="F984" s="252">
        <v>260</v>
      </c>
      <c r="G984" s="252">
        <v>243</v>
      </c>
      <c r="H984" s="252">
        <v>227</v>
      </c>
      <c r="I984" s="252">
        <v>206</v>
      </c>
      <c r="J984" s="252">
        <v>0</v>
      </c>
      <c r="K984" s="252">
        <v>50</v>
      </c>
      <c r="L984" s="252" t="s">
        <v>4085</v>
      </c>
      <c r="M984" s="252">
        <v>0.38</v>
      </c>
      <c r="N984" s="252" t="s">
        <v>4113</v>
      </c>
      <c r="O984" s="252">
        <v>19.399999999999999</v>
      </c>
      <c r="P984" s="252" t="s">
        <v>1904</v>
      </c>
      <c r="Q984" s="252">
        <f t="shared" ca="1" si="38"/>
        <v>0</v>
      </c>
      <c r="R984" s="252">
        <f t="shared" ca="1" si="39"/>
        <v>0</v>
      </c>
    </row>
    <row r="985" spans="1:19" s="96" customFormat="1" ht="15" customHeight="1">
      <c r="A985" s="205" t="s">
        <v>5067</v>
      </c>
      <c r="B985" s="205" t="s">
        <v>5134</v>
      </c>
      <c r="C985" s="251">
        <v>0</v>
      </c>
      <c r="D985" s="251" t="s">
        <v>1464</v>
      </c>
      <c r="E985" s="251">
        <v>437</v>
      </c>
      <c r="F985" s="251">
        <v>275</v>
      </c>
      <c r="G985" s="251">
        <v>258</v>
      </c>
      <c r="H985" s="251">
        <v>240</v>
      </c>
      <c r="I985" s="251">
        <v>219</v>
      </c>
      <c r="J985" s="251">
        <v>0</v>
      </c>
      <c r="K985" s="251">
        <v>50</v>
      </c>
      <c r="L985" s="251" t="s">
        <v>4085</v>
      </c>
      <c r="M985" s="251">
        <v>0.38</v>
      </c>
      <c r="N985" s="251" t="s">
        <v>4113</v>
      </c>
      <c r="O985" s="251">
        <v>19.399999999999999</v>
      </c>
      <c r="P985" s="251" t="s">
        <v>1904</v>
      </c>
      <c r="Q985" s="251">
        <f t="shared" ca="1" si="38"/>
        <v>0</v>
      </c>
      <c r="R985" s="251">
        <f t="shared" ca="1" si="39"/>
        <v>0</v>
      </c>
    </row>
    <row r="986" spans="1:19" s="96" customFormat="1" ht="15" customHeight="1">
      <c r="A986" s="193" t="s">
        <v>5068</v>
      </c>
      <c r="B986" s="193" t="s">
        <v>5135</v>
      </c>
      <c r="C986" s="250">
        <v>0</v>
      </c>
      <c r="D986" s="250" t="s">
        <v>1464</v>
      </c>
      <c r="E986" s="250">
        <v>455</v>
      </c>
      <c r="F986" s="250">
        <v>287</v>
      </c>
      <c r="G986" s="250">
        <v>268</v>
      </c>
      <c r="H986" s="250">
        <v>250</v>
      </c>
      <c r="I986" s="250">
        <v>228</v>
      </c>
      <c r="J986" s="250">
        <v>0</v>
      </c>
      <c r="K986" s="250">
        <v>50</v>
      </c>
      <c r="L986" s="250" t="s">
        <v>4085</v>
      </c>
      <c r="M986" s="250">
        <v>0.38</v>
      </c>
      <c r="N986" s="250" t="s">
        <v>4113</v>
      </c>
      <c r="O986" s="250">
        <v>19.399999999999999</v>
      </c>
      <c r="P986" s="250" t="s">
        <v>1904</v>
      </c>
      <c r="Q986" s="250">
        <f t="shared" ca="1" si="38"/>
        <v>0</v>
      </c>
      <c r="R986" s="250">
        <f t="shared" ca="1" si="39"/>
        <v>0</v>
      </c>
    </row>
    <row r="987" spans="1:19" s="96" customFormat="1" ht="15" customHeight="1">
      <c r="A987" s="202" t="s">
        <v>4980</v>
      </c>
      <c r="B987" s="247"/>
      <c r="C987" s="248"/>
      <c r="D987" s="248"/>
      <c r="E987" s="248"/>
      <c r="F987" s="248"/>
      <c r="G987" s="248"/>
      <c r="H987" s="248"/>
      <c r="I987" s="248"/>
      <c r="J987" s="248"/>
      <c r="K987" s="248"/>
      <c r="L987" s="248"/>
      <c r="M987" s="248"/>
      <c r="N987" s="248"/>
      <c r="O987" s="248"/>
      <c r="P987" s="248"/>
      <c r="Q987" s="248"/>
      <c r="R987" s="248"/>
    </row>
    <row r="988" spans="1:19" s="96" customFormat="1" ht="15" customHeight="1">
      <c r="A988" s="192" t="s">
        <v>4071</v>
      </c>
      <c r="B988" s="192" t="s">
        <v>4100</v>
      </c>
      <c r="C988" s="249">
        <v>4</v>
      </c>
      <c r="D988" s="249"/>
      <c r="E988" s="249">
        <v>367</v>
      </c>
      <c r="F988" s="249">
        <v>221.45</v>
      </c>
      <c r="G988" s="249">
        <v>210.91</v>
      </c>
      <c r="H988" s="249">
        <v>200.86</v>
      </c>
      <c r="I988" s="249">
        <v>186.85</v>
      </c>
      <c r="J988" s="249">
        <v>0</v>
      </c>
      <c r="K988" s="249">
        <v>50</v>
      </c>
      <c r="L988" s="249" t="s">
        <v>4085</v>
      </c>
      <c r="M988" s="249">
        <v>0.38</v>
      </c>
      <c r="N988" s="249" t="s">
        <v>4113</v>
      </c>
      <c r="O988" s="249">
        <v>19.399999999999999</v>
      </c>
      <c r="P988" s="249" t="s">
        <v>1904</v>
      </c>
      <c r="Q988" s="249">
        <f t="shared" ca="1" si="38"/>
        <v>0</v>
      </c>
      <c r="R988" s="249">
        <f t="shared" ca="1" si="39"/>
        <v>0</v>
      </c>
    </row>
    <row r="989" spans="1:19" s="96" customFormat="1" ht="15" customHeight="1">
      <c r="A989" s="193" t="s">
        <v>4072</v>
      </c>
      <c r="B989" s="193" t="s">
        <v>4101</v>
      </c>
      <c r="C989" s="250">
        <v>4</v>
      </c>
      <c r="D989" s="250"/>
      <c r="E989" s="250">
        <v>344</v>
      </c>
      <c r="F989" s="250">
        <v>208.01</v>
      </c>
      <c r="G989" s="250">
        <v>198.11</v>
      </c>
      <c r="H989" s="250">
        <v>188.67</v>
      </c>
      <c r="I989" s="250">
        <v>175.51</v>
      </c>
      <c r="J989" s="250">
        <v>0</v>
      </c>
      <c r="K989" s="250">
        <v>50</v>
      </c>
      <c r="L989" s="250" t="s">
        <v>4085</v>
      </c>
      <c r="M989" s="250">
        <v>0.38</v>
      </c>
      <c r="N989" s="250" t="s">
        <v>4113</v>
      </c>
      <c r="O989" s="250">
        <v>19.399999999999999</v>
      </c>
      <c r="P989" s="250" t="s">
        <v>1904</v>
      </c>
      <c r="Q989" s="250">
        <f t="shared" ca="1" si="38"/>
        <v>0</v>
      </c>
      <c r="R989" s="250">
        <f t="shared" ca="1" si="39"/>
        <v>0</v>
      </c>
    </row>
    <row r="990" spans="1:19" s="96" customFormat="1" ht="15" customHeight="1">
      <c r="A990" s="202" t="s">
        <v>4982</v>
      </c>
      <c r="B990" s="247"/>
      <c r="C990" s="248"/>
      <c r="D990" s="248"/>
      <c r="E990" s="248"/>
      <c r="F990" s="248"/>
      <c r="G990" s="248"/>
      <c r="H990" s="248"/>
      <c r="I990" s="248"/>
      <c r="J990" s="248"/>
      <c r="K990" s="248"/>
      <c r="L990" s="248"/>
      <c r="M990" s="248"/>
      <c r="N990" s="248"/>
      <c r="O990" s="248"/>
      <c r="P990" s="248"/>
      <c r="Q990" s="248"/>
      <c r="R990" s="248"/>
    </row>
    <row r="991" spans="1:19" s="96" customFormat="1" ht="15" customHeight="1">
      <c r="A991" s="205" t="s">
        <v>1935</v>
      </c>
      <c r="B991" s="205" t="s">
        <v>1952</v>
      </c>
      <c r="C991" s="251">
        <v>4</v>
      </c>
      <c r="D991" s="251"/>
      <c r="E991" s="251">
        <v>794</v>
      </c>
      <c r="F991" s="251">
        <v>480</v>
      </c>
      <c r="G991" s="251">
        <v>436</v>
      </c>
      <c r="H991" s="251">
        <v>397</v>
      </c>
      <c r="I991" s="251">
        <v>345</v>
      </c>
      <c r="J991" s="251">
        <v>0</v>
      </c>
      <c r="K991" s="251">
        <v>50</v>
      </c>
      <c r="L991" s="251" t="s">
        <v>50</v>
      </c>
      <c r="M991" s="251">
        <v>0.43</v>
      </c>
      <c r="N991" s="251" t="s">
        <v>45</v>
      </c>
      <c r="O991" s="251">
        <v>21</v>
      </c>
      <c r="P991" s="251" t="s">
        <v>1904</v>
      </c>
      <c r="Q991" s="251">
        <f t="shared" ca="1" si="38"/>
        <v>0</v>
      </c>
      <c r="R991" s="251">
        <f t="shared" ca="1" si="39"/>
        <v>0</v>
      </c>
    </row>
    <row r="992" spans="1:19" s="96" customFormat="1" ht="15" customHeight="1">
      <c r="A992" s="205" t="s">
        <v>898</v>
      </c>
      <c r="B992" s="205" t="s">
        <v>1556</v>
      </c>
      <c r="C992" s="251">
        <v>4</v>
      </c>
      <c r="D992" s="251"/>
      <c r="E992" s="251">
        <v>794</v>
      </c>
      <c r="F992" s="251">
        <v>480</v>
      </c>
      <c r="G992" s="251">
        <v>436</v>
      </c>
      <c r="H992" s="251">
        <v>397</v>
      </c>
      <c r="I992" s="251">
        <v>345</v>
      </c>
      <c r="J992" s="251">
        <v>0</v>
      </c>
      <c r="K992" s="251">
        <v>50</v>
      </c>
      <c r="L992" s="251" t="s">
        <v>50</v>
      </c>
      <c r="M992" s="251">
        <v>0.43</v>
      </c>
      <c r="N992" s="251" t="s">
        <v>45</v>
      </c>
      <c r="O992" s="251">
        <v>21</v>
      </c>
      <c r="P992" s="251" t="s">
        <v>1904</v>
      </c>
      <c r="Q992" s="251">
        <f t="shared" ca="1" si="38"/>
        <v>0</v>
      </c>
      <c r="R992" s="251">
        <f t="shared" ca="1" si="39"/>
        <v>0</v>
      </c>
    </row>
    <row r="993" spans="1:19" s="96" customFormat="1" ht="15" customHeight="1">
      <c r="A993" s="205" t="s">
        <v>4637</v>
      </c>
      <c r="B993" s="205" t="s">
        <v>4650</v>
      </c>
      <c r="C993" s="251">
        <v>4</v>
      </c>
      <c r="D993" s="251"/>
      <c r="E993" s="251">
        <v>794</v>
      </c>
      <c r="F993" s="251">
        <v>480</v>
      </c>
      <c r="G993" s="251">
        <v>436</v>
      </c>
      <c r="H993" s="251">
        <v>397</v>
      </c>
      <c r="I993" s="251">
        <v>345</v>
      </c>
      <c r="J993" s="251">
        <v>0</v>
      </c>
      <c r="K993" s="251">
        <v>50</v>
      </c>
      <c r="L993" s="251" t="s">
        <v>50</v>
      </c>
      <c r="M993" s="251">
        <v>0.43</v>
      </c>
      <c r="N993" s="251" t="s">
        <v>45</v>
      </c>
      <c r="O993" s="251">
        <v>21</v>
      </c>
      <c r="P993" s="251" t="s">
        <v>1904</v>
      </c>
      <c r="Q993" s="251">
        <f t="shared" ca="1" si="38"/>
        <v>0</v>
      </c>
      <c r="R993" s="251">
        <f t="shared" ca="1" si="39"/>
        <v>0</v>
      </c>
    </row>
    <row r="994" spans="1:19" s="96" customFormat="1" ht="15" customHeight="1">
      <c r="A994" s="205" t="s">
        <v>4638</v>
      </c>
      <c r="B994" s="205" t="s">
        <v>4651</v>
      </c>
      <c r="C994" s="251">
        <v>4</v>
      </c>
      <c r="D994" s="251"/>
      <c r="E994" s="251">
        <v>794</v>
      </c>
      <c r="F994" s="251">
        <v>480</v>
      </c>
      <c r="G994" s="251">
        <v>436</v>
      </c>
      <c r="H994" s="251">
        <v>397</v>
      </c>
      <c r="I994" s="251">
        <v>345</v>
      </c>
      <c r="J994" s="251">
        <v>332</v>
      </c>
      <c r="K994" s="251">
        <v>50</v>
      </c>
      <c r="L994" s="251" t="s">
        <v>50</v>
      </c>
      <c r="M994" s="251">
        <v>0.43</v>
      </c>
      <c r="N994" s="251" t="s">
        <v>45</v>
      </c>
      <c r="O994" s="251">
        <v>21</v>
      </c>
      <c r="P994" s="251" t="s">
        <v>1904</v>
      </c>
      <c r="Q994" s="251">
        <f t="shared" ca="1" si="38"/>
        <v>0</v>
      </c>
      <c r="R994" s="251">
        <f t="shared" ca="1" si="39"/>
        <v>0</v>
      </c>
    </row>
    <row r="995" spans="1:19" s="96" customFormat="1" ht="15" customHeight="1">
      <c r="A995" s="205" t="s">
        <v>4162</v>
      </c>
      <c r="B995" s="205" t="s">
        <v>4181</v>
      </c>
      <c r="C995" s="251">
        <v>4</v>
      </c>
      <c r="D995" s="251"/>
      <c r="E995" s="251">
        <v>794</v>
      </c>
      <c r="F995" s="251">
        <v>480</v>
      </c>
      <c r="G995" s="251">
        <v>436</v>
      </c>
      <c r="H995" s="251">
        <v>397</v>
      </c>
      <c r="I995" s="251">
        <v>345</v>
      </c>
      <c r="J995" s="251">
        <v>0</v>
      </c>
      <c r="K995" s="251">
        <v>50</v>
      </c>
      <c r="L995" s="251" t="s">
        <v>50</v>
      </c>
      <c r="M995" s="251">
        <v>0.43</v>
      </c>
      <c r="N995" s="251" t="s">
        <v>45</v>
      </c>
      <c r="O995" s="251">
        <v>21</v>
      </c>
      <c r="P995" s="251" t="s">
        <v>1904</v>
      </c>
      <c r="Q995" s="251">
        <f t="shared" ca="1" si="38"/>
        <v>0</v>
      </c>
      <c r="R995" s="251">
        <f t="shared" ca="1" si="39"/>
        <v>0</v>
      </c>
    </row>
    <row r="996" spans="1:19" s="96" customFormat="1" ht="15" customHeight="1">
      <c r="A996" s="205" t="s">
        <v>5101</v>
      </c>
      <c r="B996" s="205" t="s">
        <v>5136</v>
      </c>
      <c r="C996" s="251">
        <v>4</v>
      </c>
      <c r="D996" s="251" t="s">
        <v>1464</v>
      </c>
      <c r="E996" s="251">
        <v>803</v>
      </c>
      <c r="F996" s="251">
        <v>480</v>
      </c>
      <c r="G996" s="251">
        <v>436</v>
      </c>
      <c r="H996" s="251">
        <v>397</v>
      </c>
      <c r="I996" s="251">
        <v>345</v>
      </c>
      <c r="J996" s="251">
        <v>0</v>
      </c>
      <c r="K996" s="251">
        <v>50</v>
      </c>
      <c r="L996" s="251" t="s">
        <v>50</v>
      </c>
      <c r="M996" s="251">
        <v>0.43</v>
      </c>
      <c r="N996" s="251" t="s">
        <v>45</v>
      </c>
      <c r="O996" s="251">
        <v>21</v>
      </c>
      <c r="P996" s="251" t="s">
        <v>1904</v>
      </c>
      <c r="Q996" s="251">
        <f t="shared" ca="1" si="38"/>
        <v>0</v>
      </c>
      <c r="R996" s="251">
        <f t="shared" ca="1" si="39"/>
        <v>0</v>
      </c>
    </row>
    <row r="997" spans="1:19" s="96" customFormat="1" ht="15" customHeight="1">
      <c r="A997" s="193" t="s">
        <v>4639</v>
      </c>
      <c r="B997" s="193" t="s">
        <v>4877</v>
      </c>
      <c r="C997" s="250">
        <v>4</v>
      </c>
      <c r="D997" s="250"/>
      <c r="E997" s="250">
        <v>794</v>
      </c>
      <c r="F997" s="250">
        <v>480</v>
      </c>
      <c r="G997" s="250">
        <v>436</v>
      </c>
      <c r="H997" s="250">
        <v>397</v>
      </c>
      <c r="I997" s="250">
        <v>345</v>
      </c>
      <c r="J997" s="250">
        <v>332</v>
      </c>
      <c r="K997" s="250">
        <v>50</v>
      </c>
      <c r="L997" s="250" t="s">
        <v>50</v>
      </c>
      <c r="M997" s="250">
        <v>0.43</v>
      </c>
      <c r="N997" s="250" t="s">
        <v>45</v>
      </c>
      <c r="O997" s="250">
        <v>21</v>
      </c>
      <c r="P997" s="250" t="s">
        <v>1904</v>
      </c>
      <c r="Q997" s="250">
        <f t="shared" ca="1" si="38"/>
        <v>0</v>
      </c>
      <c r="R997" s="250">
        <f t="shared" ca="1" si="39"/>
        <v>0</v>
      </c>
    </row>
    <row r="998" spans="1:19" s="96" customFormat="1" ht="15" customHeight="1">
      <c r="A998" s="202" t="s">
        <v>5069</v>
      </c>
      <c r="B998" s="247"/>
      <c r="C998" s="248"/>
      <c r="D998" s="248"/>
      <c r="E998" s="248"/>
      <c r="F998" s="248"/>
      <c r="G998" s="248"/>
      <c r="H998" s="248"/>
      <c r="I998" s="248"/>
      <c r="J998" s="248"/>
      <c r="K998" s="248"/>
      <c r="L998" s="248"/>
      <c r="M998" s="248"/>
      <c r="N998" s="248"/>
      <c r="O998" s="248"/>
      <c r="P998" s="248"/>
      <c r="Q998" s="248"/>
      <c r="R998" s="248"/>
    </row>
    <row r="999" spans="1:19" s="96" customFormat="1" ht="15" customHeight="1">
      <c r="A999" s="223" t="s">
        <v>5070</v>
      </c>
      <c r="B999" s="223" t="s">
        <v>5137</v>
      </c>
      <c r="C999" s="252">
        <v>0</v>
      </c>
      <c r="D999" s="252" t="s">
        <v>1464</v>
      </c>
      <c r="E999" s="252">
        <v>419</v>
      </c>
      <c r="F999" s="252">
        <v>264</v>
      </c>
      <c r="G999" s="252">
        <v>247</v>
      </c>
      <c r="H999" s="252">
        <v>230</v>
      </c>
      <c r="I999" s="252">
        <v>210</v>
      </c>
      <c r="J999" s="252">
        <v>0</v>
      </c>
      <c r="K999" s="252">
        <v>50</v>
      </c>
      <c r="L999" s="252" t="s">
        <v>4085</v>
      </c>
      <c r="M999" s="252">
        <v>0.38</v>
      </c>
      <c r="N999" s="252" t="s">
        <v>4113</v>
      </c>
      <c r="O999" s="252">
        <v>19.399999999999999</v>
      </c>
      <c r="P999" s="252" t="s">
        <v>1904</v>
      </c>
      <c r="Q999" s="252">
        <f t="shared" ca="1" si="38"/>
        <v>0</v>
      </c>
      <c r="R999" s="252">
        <f t="shared" ca="1" si="39"/>
        <v>0</v>
      </c>
    </row>
    <row r="1000" spans="1:19" s="96" customFormat="1" ht="15" customHeight="1">
      <c r="A1000" s="205" t="s">
        <v>5071</v>
      </c>
      <c r="B1000" s="205" t="s">
        <v>5138</v>
      </c>
      <c r="C1000" s="251">
        <v>0</v>
      </c>
      <c r="D1000" s="251" t="s">
        <v>1464</v>
      </c>
      <c r="E1000" s="251">
        <v>445</v>
      </c>
      <c r="F1000" s="251">
        <v>280</v>
      </c>
      <c r="G1000" s="251">
        <v>263</v>
      </c>
      <c r="H1000" s="251">
        <v>245</v>
      </c>
      <c r="I1000" s="251">
        <v>223</v>
      </c>
      <c r="J1000" s="251">
        <v>0</v>
      </c>
      <c r="K1000" s="251">
        <v>50</v>
      </c>
      <c r="L1000" s="251" t="s">
        <v>4085</v>
      </c>
      <c r="M1000" s="251">
        <v>0.38</v>
      </c>
      <c r="N1000" s="251" t="s">
        <v>4113</v>
      </c>
      <c r="O1000" s="251">
        <v>19.399999999999999</v>
      </c>
      <c r="P1000" s="251" t="s">
        <v>1904</v>
      </c>
      <c r="Q1000" s="251">
        <f t="shared" ca="1" si="38"/>
        <v>0</v>
      </c>
      <c r="R1000" s="251">
        <f t="shared" ca="1" si="39"/>
        <v>0</v>
      </c>
    </row>
    <row r="1001" spans="1:19" s="96" customFormat="1" ht="15" customHeight="1">
      <c r="A1001" s="193" t="s">
        <v>5072</v>
      </c>
      <c r="B1001" s="193" t="s">
        <v>5139</v>
      </c>
      <c r="C1001" s="250">
        <v>0</v>
      </c>
      <c r="D1001" s="250" t="s">
        <v>1464</v>
      </c>
      <c r="E1001" s="250">
        <v>464</v>
      </c>
      <c r="F1001" s="250">
        <v>292</v>
      </c>
      <c r="G1001" s="250">
        <v>274</v>
      </c>
      <c r="H1001" s="250">
        <v>255</v>
      </c>
      <c r="I1001" s="250">
        <v>232</v>
      </c>
      <c r="J1001" s="250">
        <v>0</v>
      </c>
      <c r="K1001" s="250">
        <v>50</v>
      </c>
      <c r="L1001" s="250" t="s">
        <v>4085</v>
      </c>
      <c r="M1001" s="250">
        <v>0.38</v>
      </c>
      <c r="N1001" s="250" t="s">
        <v>4113</v>
      </c>
      <c r="O1001" s="250">
        <v>19.399999999999999</v>
      </c>
      <c r="P1001" s="250" t="s">
        <v>1904</v>
      </c>
      <c r="Q1001" s="250">
        <f t="shared" ca="1" si="38"/>
        <v>0</v>
      </c>
      <c r="R1001" s="250">
        <f t="shared" ca="1" si="39"/>
        <v>0</v>
      </c>
    </row>
    <row r="1002" spans="1:19" s="96" customFormat="1" ht="15" customHeight="1">
      <c r="A1002" s="202" t="s">
        <v>4983</v>
      </c>
      <c r="B1002" s="247"/>
      <c r="C1002" s="248"/>
      <c r="D1002" s="248"/>
      <c r="E1002" s="248"/>
      <c r="F1002" s="248"/>
      <c r="G1002" s="248"/>
      <c r="H1002" s="248"/>
      <c r="I1002" s="248"/>
      <c r="J1002" s="248"/>
      <c r="K1002" s="248"/>
      <c r="L1002" s="248"/>
      <c r="M1002" s="248"/>
      <c r="N1002" s="248"/>
      <c r="O1002" s="248"/>
      <c r="P1002" s="248"/>
      <c r="Q1002" s="248"/>
      <c r="R1002" s="248"/>
    </row>
    <row r="1003" spans="1:19" ht="15" customHeight="1">
      <c r="A1003" s="192" t="s">
        <v>4073</v>
      </c>
      <c r="B1003" s="192" t="s">
        <v>4102</v>
      </c>
      <c r="C1003" s="249">
        <v>4</v>
      </c>
      <c r="D1003" s="249"/>
      <c r="E1003" s="249">
        <v>373</v>
      </c>
      <c r="F1003" s="249">
        <v>225.29</v>
      </c>
      <c r="G1003" s="249">
        <v>214.57</v>
      </c>
      <c r="H1003" s="249">
        <v>204.35</v>
      </c>
      <c r="I1003" s="249">
        <v>190.1</v>
      </c>
      <c r="J1003" s="249">
        <v>0</v>
      </c>
      <c r="K1003" s="249">
        <v>50</v>
      </c>
      <c r="L1003" s="249" t="s">
        <v>4085</v>
      </c>
      <c r="M1003" s="249">
        <v>0.38</v>
      </c>
      <c r="N1003" s="249" t="s">
        <v>4113</v>
      </c>
      <c r="O1003" s="249">
        <v>19.399999999999999</v>
      </c>
      <c r="P1003" s="249" t="s">
        <v>1904</v>
      </c>
      <c r="Q1003" s="249">
        <f t="shared" ca="1" si="38"/>
        <v>0</v>
      </c>
      <c r="R1003" s="249">
        <f t="shared" ca="1" si="39"/>
        <v>0</v>
      </c>
      <c r="S1003" s="96"/>
    </row>
    <row r="1004" spans="1:19" ht="15" customHeight="1">
      <c r="A1004" s="193" t="s">
        <v>4074</v>
      </c>
      <c r="B1004" s="193" t="s">
        <v>4103</v>
      </c>
      <c r="C1004" s="250">
        <v>4</v>
      </c>
      <c r="D1004" s="250"/>
      <c r="E1004" s="250">
        <v>350</v>
      </c>
      <c r="F1004" s="250">
        <v>211.61</v>
      </c>
      <c r="G1004" s="250">
        <v>201.53</v>
      </c>
      <c r="H1004" s="250">
        <v>191.94</v>
      </c>
      <c r="I1004" s="250">
        <v>178.55</v>
      </c>
      <c r="J1004" s="250">
        <v>0</v>
      </c>
      <c r="K1004" s="250">
        <v>50</v>
      </c>
      <c r="L1004" s="250" t="s">
        <v>4085</v>
      </c>
      <c r="M1004" s="250">
        <v>0.38</v>
      </c>
      <c r="N1004" s="250" t="s">
        <v>4113</v>
      </c>
      <c r="O1004" s="250">
        <v>19.399999999999999</v>
      </c>
      <c r="P1004" s="250" t="s">
        <v>1904</v>
      </c>
      <c r="Q1004" s="250">
        <f t="shared" ca="1" si="38"/>
        <v>0</v>
      </c>
      <c r="R1004" s="250">
        <f t="shared" ca="1" si="39"/>
        <v>0</v>
      </c>
      <c r="S1004" s="96"/>
    </row>
    <row r="1005" spans="1:19" ht="15" customHeight="1">
      <c r="A1005" s="202" t="s">
        <v>4984</v>
      </c>
      <c r="B1005" s="247"/>
      <c r="C1005" s="248"/>
      <c r="D1005" s="248"/>
      <c r="E1005" s="248"/>
      <c r="F1005" s="248"/>
      <c r="G1005" s="248"/>
      <c r="H1005" s="248"/>
      <c r="I1005" s="248"/>
      <c r="J1005" s="248"/>
      <c r="K1005" s="248"/>
      <c r="L1005" s="248"/>
      <c r="M1005" s="248"/>
      <c r="N1005" s="248"/>
      <c r="O1005" s="248"/>
      <c r="P1005" s="248"/>
      <c r="Q1005" s="248"/>
      <c r="R1005" s="248"/>
      <c r="S1005" s="96"/>
    </row>
    <row r="1006" spans="1:19" ht="15" customHeight="1">
      <c r="A1006" s="205" t="s">
        <v>942</v>
      </c>
      <c r="B1006" s="205" t="s">
        <v>1587</v>
      </c>
      <c r="C1006" s="251">
        <v>4</v>
      </c>
      <c r="D1006" s="251"/>
      <c r="E1006" s="251">
        <v>558</v>
      </c>
      <c r="F1006" s="251">
        <v>337</v>
      </c>
      <c r="G1006" s="251">
        <v>306</v>
      </c>
      <c r="H1006" s="251">
        <v>279</v>
      </c>
      <c r="I1006" s="251">
        <v>242</v>
      </c>
      <c r="J1006" s="251">
        <v>224</v>
      </c>
      <c r="K1006" s="251">
        <v>60</v>
      </c>
      <c r="L1006" s="251" t="s">
        <v>46</v>
      </c>
      <c r="M1006" s="251">
        <v>0.41</v>
      </c>
      <c r="N1006" s="251" t="s">
        <v>47</v>
      </c>
      <c r="O1006" s="251">
        <v>24.5</v>
      </c>
      <c r="P1006" s="251" t="s">
        <v>1904</v>
      </c>
      <c r="Q1006" s="251">
        <f t="shared" ca="1" si="38"/>
        <v>0</v>
      </c>
      <c r="R1006" s="251">
        <f t="shared" ca="1" si="39"/>
        <v>0</v>
      </c>
      <c r="S1006" s="96"/>
    </row>
    <row r="1007" spans="1:19" ht="15" customHeight="1">
      <c r="A1007" s="205" t="s">
        <v>943</v>
      </c>
      <c r="B1007" s="205" t="s">
        <v>4610</v>
      </c>
      <c r="C1007" s="251">
        <v>4</v>
      </c>
      <c r="D1007" s="251"/>
      <c r="E1007" s="251">
        <v>558</v>
      </c>
      <c r="F1007" s="251">
        <v>337</v>
      </c>
      <c r="G1007" s="251">
        <v>306</v>
      </c>
      <c r="H1007" s="251">
        <v>279</v>
      </c>
      <c r="I1007" s="251">
        <v>242</v>
      </c>
      <c r="J1007" s="251">
        <v>165</v>
      </c>
      <c r="K1007" s="251">
        <v>60</v>
      </c>
      <c r="L1007" s="251" t="s">
        <v>46</v>
      </c>
      <c r="M1007" s="251">
        <v>0.41</v>
      </c>
      <c r="N1007" s="251" t="s">
        <v>47</v>
      </c>
      <c r="O1007" s="251">
        <v>24.5</v>
      </c>
      <c r="P1007" s="251" t="s">
        <v>1904</v>
      </c>
      <c r="Q1007" s="251">
        <f t="shared" ca="1" si="38"/>
        <v>0</v>
      </c>
      <c r="R1007" s="251">
        <f t="shared" ca="1" si="39"/>
        <v>0</v>
      </c>
      <c r="S1007" s="96"/>
    </row>
    <row r="1008" spans="1:19" ht="15" customHeight="1">
      <c r="A1008" s="205" t="s">
        <v>4013</v>
      </c>
      <c r="B1008" s="205" t="s">
        <v>1497</v>
      </c>
      <c r="C1008" s="251">
        <v>4</v>
      </c>
      <c r="D1008" s="251"/>
      <c r="E1008" s="251">
        <v>558</v>
      </c>
      <c r="F1008" s="251">
        <v>337</v>
      </c>
      <c r="G1008" s="251">
        <v>306</v>
      </c>
      <c r="H1008" s="251">
        <v>279</v>
      </c>
      <c r="I1008" s="251">
        <v>242</v>
      </c>
      <c r="J1008" s="251">
        <v>0</v>
      </c>
      <c r="K1008" s="251">
        <v>60</v>
      </c>
      <c r="L1008" s="251" t="s">
        <v>46</v>
      </c>
      <c r="M1008" s="251">
        <v>0.41</v>
      </c>
      <c r="N1008" s="251" t="s">
        <v>47</v>
      </c>
      <c r="O1008" s="251">
        <v>24.5</v>
      </c>
      <c r="P1008" s="251" t="s">
        <v>1904</v>
      </c>
      <c r="Q1008" s="251">
        <f t="shared" ca="1" si="38"/>
        <v>0</v>
      </c>
      <c r="R1008" s="251">
        <f t="shared" ca="1" si="39"/>
        <v>0</v>
      </c>
      <c r="S1008" s="96"/>
    </row>
    <row r="1009" spans="1:19" ht="15" customHeight="1">
      <c r="A1009" s="205" t="s">
        <v>944</v>
      </c>
      <c r="B1009" s="205" t="s">
        <v>1590</v>
      </c>
      <c r="C1009" s="251">
        <v>3</v>
      </c>
      <c r="D1009" s="251"/>
      <c r="E1009" s="251">
        <v>558</v>
      </c>
      <c r="F1009" s="251">
        <v>337</v>
      </c>
      <c r="G1009" s="251">
        <v>306</v>
      </c>
      <c r="H1009" s="251">
        <v>279</v>
      </c>
      <c r="I1009" s="251">
        <v>242</v>
      </c>
      <c r="J1009" s="251">
        <v>0</v>
      </c>
      <c r="K1009" s="251">
        <v>60</v>
      </c>
      <c r="L1009" s="251" t="s">
        <v>46</v>
      </c>
      <c r="M1009" s="251">
        <v>0.41</v>
      </c>
      <c r="N1009" s="251" t="s">
        <v>47</v>
      </c>
      <c r="O1009" s="251">
        <v>24.5</v>
      </c>
      <c r="P1009" s="251" t="s">
        <v>1904</v>
      </c>
      <c r="Q1009" s="251">
        <f t="shared" ca="1" si="38"/>
        <v>0</v>
      </c>
      <c r="R1009" s="251">
        <f t="shared" ca="1" si="39"/>
        <v>0</v>
      </c>
      <c r="S1009" s="96"/>
    </row>
    <row r="1010" spans="1:19" ht="15" customHeight="1">
      <c r="A1010" s="205" t="s">
        <v>4640</v>
      </c>
      <c r="B1010" s="205" t="s">
        <v>4647</v>
      </c>
      <c r="C1010" s="251">
        <v>4</v>
      </c>
      <c r="D1010" s="251"/>
      <c r="E1010" s="251">
        <v>558</v>
      </c>
      <c r="F1010" s="251">
        <v>337</v>
      </c>
      <c r="G1010" s="251">
        <v>306</v>
      </c>
      <c r="H1010" s="251">
        <v>279</v>
      </c>
      <c r="I1010" s="251">
        <v>242</v>
      </c>
      <c r="J1010" s="251">
        <v>168</v>
      </c>
      <c r="K1010" s="251">
        <v>60</v>
      </c>
      <c r="L1010" s="251" t="s">
        <v>46</v>
      </c>
      <c r="M1010" s="251">
        <v>0.41</v>
      </c>
      <c r="N1010" s="251" t="s">
        <v>47</v>
      </c>
      <c r="O1010" s="251">
        <v>24.5</v>
      </c>
      <c r="P1010" s="251" t="s">
        <v>1904</v>
      </c>
      <c r="Q1010" s="251">
        <f t="shared" ca="1" si="38"/>
        <v>0</v>
      </c>
      <c r="R1010" s="251">
        <f t="shared" ca="1" si="39"/>
        <v>0</v>
      </c>
      <c r="S1010" s="96"/>
    </row>
    <row r="1011" spans="1:19" ht="15" customHeight="1">
      <c r="A1011" s="205" t="s">
        <v>4641</v>
      </c>
      <c r="B1011" s="205" t="s">
        <v>4648</v>
      </c>
      <c r="C1011" s="251">
        <v>4</v>
      </c>
      <c r="D1011" s="251"/>
      <c r="E1011" s="251">
        <v>558</v>
      </c>
      <c r="F1011" s="251">
        <v>337</v>
      </c>
      <c r="G1011" s="251">
        <v>306</v>
      </c>
      <c r="H1011" s="251">
        <v>279</v>
      </c>
      <c r="I1011" s="251">
        <v>242</v>
      </c>
      <c r="J1011" s="251">
        <v>0</v>
      </c>
      <c r="K1011" s="251">
        <v>60</v>
      </c>
      <c r="L1011" s="251" t="s">
        <v>46</v>
      </c>
      <c r="M1011" s="251">
        <v>0.41</v>
      </c>
      <c r="N1011" s="251" t="s">
        <v>47</v>
      </c>
      <c r="O1011" s="251">
        <v>24.5</v>
      </c>
      <c r="P1011" s="251" t="s">
        <v>1904</v>
      </c>
      <c r="Q1011" s="251">
        <f t="shared" ca="1" si="38"/>
        <v>0</v>
      </c>
      <c r="R1011" s="251">
        <f t="shared" ca="1" si="39"/>
        <v>0</v>
      </c>
      <c r="S1011" s="96"/>
    </row>
    <row r="1012" spans="1:19" ht="15" customHeight="1">
      <c r="A1012" s="193" t="s">
        <v>941</v>
      </c>
      <c r="B1012" s="193" t="s">
        <v>1589</v>
      </c>
      <c r="C1012" s="250">
        <v>4</v>
      </c>
      <c r="D1012" s="250"/>
      <c r="E1012" s="250">
        <v>558</v>
      </c>
      <c r="F1012" s="250">
        <v>337</v>
      </c>
      <c r="G1012" s="250">
        <v>306</v>
      </c>
      <c r="H1012" s="250">
        <v>279</v>
      </c>
      <c r="I1012" s="250">
        <v>242</v>
      </c>
      <c r="J1012" s="250">
        <v>0</v>
      </c>
      <c r="K1012" s="250">
        <v>60</v>
      </c>
      <c r="L1012" s="250" t="s">
        <v>51</v>
      </c>
      <c r="M1012" s="250">
        <v>0.39</v>
      </c>
      <c r="N1012" s="250" t="s">
        <v>52</v>
      </c>
      <c r="O1012" s="250">
        <v>17.5</v>
      </c>
      <c r="P1012" s="250" t="s">
        <v>1904</v>
      </c>
      <c r="Q1012" s="250">
        <f t="shared" ca="1" si="38"/>
        <v>0</v>
      </c>
      <c r="R1012" s="250">
        <f t="shared" ca="1" si="39"/>
        <v>0</v>
      </c>
      <c r="S1012" s="96"/>
    </row>
    <row r="1013" spans="1:19" ht="15" customHeight="1">
      <c r="A1013" s="202" t="s">
        <v>4985</v>
      </c>
      <c r="B1013" s="247"/>
      <c r="C1013" s="248"/>
      <c r="D1013" s="248"/>
      <c r="E1013" s="248"/>
      <c r="F1013" s="248"/>
      <c r="G1013" s="248"/>
      <c r="H1013" s="248"/>
      <c r="I1013" s="248"/>
      <c r="J1013" s="248"/>
      <c r="K1013" s="248"/>
      <c r="L1013" s="248"/>
      <c r="M1013" s="248"/>
      <c r="N1013" s="248"/>
      <c r="O1013" s="248"/>
      <c r="P1013" s="248"/>
      <c r="Q1013" s="248"/>
      <c r="R1013" s="248"/>
      <c r="S1013" s="96"/>
    </row>
    <row r="1014" spans="1:19" ht="15" customHeight="1">
      <c r="A1014" s="192" t="s">
        <v>4668</v>
      </c>
      <c r="B1014" s="192" t="s">
        <v>4674</v>
      </c>
      <c r="C1014" s="249">
        <v>4</v>
      </c>
      <c r="D1014" s="249"/>
      <c r="E1014" s="249">
        <v>389</v>
      </c>
      <c r="F1014" s="249">
        <v>234.89</v>
      </c>
      <c r="G1014" s="249">
        <v>223.71</v>
      </c>
      <c r="H1014" s="249">
        <v>213.05</v>
      </c>
      <c r="I1014" s="249">
        <v>198.19</v>
      </c>
      <c r="J1014" s="249">
        <v>0</v>
      </c>
      <c r="K1014" s="249">
        <v>50</v>
      </c>
      <c r="L1014" s="249" t="s">
        <v>4085</v>
      </c>
      <c r="M1014" s="249">
        <v>0.38</v>
      </c>
      <c r="N1014" s="249" t="s">
        <v>4113</v>
      </c>
      <c r="O1014" s="249">
        <v>19.399999999999999</v>
      </c>
      <c r="P1014" s="249" t="s">
        <v>1904</v>
      </c>
      <c r="Q1014" s="249">
        <f t="shared" ca="1" si="38"/>
        <v>0</v>
      </c>
      <c r="R1014" s="249">
        <f t="shared" ca="1" si="39"/>
        <v>0</v>
      </c>
      <c r="S1014" s="96"/>
    </row>
    <row r="1015" spans="1:19" ht="15" customHeight="1">
      <c r="A1015" s="193" t="s">
        <v>4669</v>
      </c>
      <c r="B1015" s="193" t="s">
        <v>4675</v>
      </c>
      <c r="C1015" s="250">
        <v>4</v>
      </c>
      <c r="D1015" s="250"/>
      <c r="E1015" s="250">
        <v>362</v>
      </c>
      <c r="F1015" s="250">
        <v>218.78</v>
      </c>
      <c r="G1015" s="250">
        <v>208.36</v>
      </c>
      <c r="H1015" s="250">
        <v>198.43</v>
      </c>
      <c r="I1015" s="250">
        <v>184.59</v>
      </c>
      <c r="J1015" s="250">
        <v>0</v>
      </c>
      <c r="K1015" s="250">
        <v>50</v>
      </c>
      <c r="L1015" s="250" t="s">
        <v>4085</v>
      </c>
      <c r="M1015" s="250">
        <v>0.38</v>
      </c>
      <c r="N1015" s="250" t="s">
        <v>4113</v>
      </c>
      <c r="O1015" s="250">
        <v>19.399999999999999</v>
      </c>
      <c r="P1015" s="250" t="s">
        <v>1904</v>
      </c>
      <c r="Q1015" s="250">
        <f t="shared" ca="1" si="38"/>
        <v>0</v>
      </c>
      <c r="R1015" s="250">
        <f t="shared" ca="1" si="39"/>
        <v>0</v>
      </c>
      <c r="S1015" s="96"/>
    </row>
    <row r="1016" spans="1:19" ht="15" customHeight="1">
      <c r="A1016" s="202" t="s">
        <v>4995</v>
      </c>
      <c r="B1016" s="247"/>
      <c r="C1016" s="248"/>
      <c r="D1016" s="248"/>
      <c r="E1016" s="248"/>
      <c r="F1016" s="248"/>
      <c r="G1016" s="248"/>
      <c r="H1016" s="248"/>
      <c r="I1016" s="248"/>
      <c r="J1016" s="248"/>
      <c r="K1016" s="248"/>
      <c r="L1016" s="248"/>
      <c r="M1016" s="248"/>
      <c r="N1016" s="248"/>
      <c r="O1016" s="248"/>
      <c r="P1016" s="248"/>
      <c r="Q1016" s="248"/>
      <c r="R1016" s="248"/>
      <c r="S1016" s="96"/>
    </row>
    <row r="1017" spans="1:19" ht="15" customHeight="1">
      <c r="A1017" s="205" t="s">
        <v>4642</v>
      </c>
      <c r="B1017" s="205" t="s">
        <v>4649</v>
      </c>
      <c r="C1017" s="251">
        <v>4</v>
      </c>
      <c r="D1017" s="251"/>
      <c r="E1017" s="251">
        <v>558</v>
      </c>
      <c r="F1017" s="251">
        <v>337</v>
      </c>
      <c r="G1017" s="251">
        <v>306</v>
      </c>
      <c r="H1017" s="251">
        <v>279</v>
      </c>
      <c r="I1017" s="251">
        <v>242</v>
      </c>
      <c r="J1017" s="251">
        <v>165</v>
      </c>
      <c r="K1017" s="251">
        <v>60</v>
      </c>
      <c r="L1017" s="251" t="s">
        <v>46</v>
      </c>
      <c r="M1017" s="251">
        <v>0.39</v>
      </c>
      <c r="N1017" s="251" t="s">
        <v>47</v>
      </c>
      <c r="O1017" s="251">
        <v>24.5</v>
      </c>
      <c r="P1017" s="251" t="s">
        <v>1904</v>
      </c>
      <c r="Q1017" s="251">
        <f t="shared" ca="1" si="38"/>
        <v>0</v>
      </c>
      <c r="R1017" s="251">
        <f t="shared" ca="1" si="39"/>
        <v>0</v>
      </c>
      <c r="S1017" s="96"/>
    </row>
    <row r="1018" spans="1:19" ht="15" customHeight="1">
      <c r="A1018" s="205" t="s">
        <v>901</v>
      </c>
      <c r="B1018" s="205" t="s">
        <v>1591</v>
      </c>
      <c r="C1018" s="251">
        <v>4</v>
      </c>
      <c r="D1018" s="251"/>
      <c r="E1018" s="251">
        <v>558</v>
      </c>
      <c r="F1018" s="251">
        <v>337</v>
      </c>
      <c r="G1018" s="251">
        <v>306</v>
      </c>
      <c r="H1018" s="251">
        <v>279</v>
      </c>
      <c r="I1018" s="251">
        <v>242</v>
      </c>
      <c r="J1018" s="251">
        <v>224</v>
      </c>
      <c r="K1018" s="251">
        <v>60</v>
      </c>
      <c r="L1018" s="251" t="s">
        <v>46</v>
      </c>
      <c r="M1018" s="251">
        <v>0.39</v>
      </c>
      <c r="N1018" s="251" t="s">
        <v>47</v>
      </c>
      <c r="O1018" s="251">
        <v>24.5</v>
      </c>
      <c r="P1018" s="251" t="s">
        <v>1904</v>
      </c>
      <c r="Q1018" s="251">
        <f t="shared" ca="1" si="38"/>
        <v>0</v>
      </c>
      <c r="R1018" s="251">
        <f t="shared" ca="1" si="39"/>
        <v>0</v>
      </c>
      <c r="S1018" s="96"/>
    </row>
    <row r="1019" spans="1:19" ht="15" customHeight="1">
      <c r="A1019" s="193" t="s">
        <v>1394</v>
      </c>
      <c r="B1019" s="193" t="s">
        <v>1494</v>
      </c>
      <c r="C1019" s="250">
        <v>4</v>
      </c>
      <c r="D1019" s="250"/>
      <c r="E1019" s="250">
        <v>558</v>
      </c>
      <c r="F1019" s="250">
        <v>337</v>
      </c>
      <c r="G1019" s="250">
        <v>306</v>
      </c>
      <c r="H1019" s="250">
        <v>279</v>
      </c>
      <c r="I1019" s="250">
        <v>242</v>
      </c>
      <c r="J1019" s="250">
        <v>165</v>
      </c>
      <c r="K1019" s="250">
        <v>60</v>
      </c>
      <c r="L1019" s="250" t="s">
        <v>46</v>
      </c>
      <c r="M1019" s="250">
        <v>0.39</v>
      </c>
      <c r="N1019" s="250" t="s">
        <v>47</v>
      </c>
      <c r="O1019" s="250">
        <v>24.5</v>
      </c>
      <c r="P1019" s="250" t="s">
        <v>1904</v>
      </c>
      <c r="Q1019" s="250">
        <f t="shared" ca="1" si="38"/>
        <v>0</v>
      </c>
      <c r="R1019" s="250">
        <f t="shared" ca="1" si="39"/>
        <v>0</v>
      </c>
      <c r="S1019" s="96"/>
    </row>
    <row r="1020" spans="1:19" ht="15" customHeight="1">
      <c r="A1020" s="202" t="s">
        <v>4986</v>
      </c>
      <c r="B1020" s="247"/>
      <c r="C1020" s="248"/>
      <c r="D1020" s="248"/>
      <c r="E1020" s="248"/>
      <c r="F1020" s="248"/>
      <c r="G1020" s="248"/>
      <c r="H1020" s="248"/>
      <c r="I1020" s="248"/>
      <c r="J1020" s="248"/>
      <c r="K1020" s="248"/>
      <c r="L1020" s="248"/>
      <c r="M1020" s="248"/>
      <c r="N1020" s="248"/>
      <c r="O1020" s="248"/>
      <c r="P1020" s="248"/>
      <c r="Q1020" s="248"/>
      <c r="R1020" s="248"/>
      <c r="S1020" s="96"/>
    </row>
    <row r="1021" spans="1:19" ht="15" customHeight="1">
      <c r="A1021" s="223" t="s">
        <v>936</v>
      </c>
      <c r="B1021" s="223" t="s">
        <v>1588</v>
      </c>
      <c r="C1021" s="252">
        <v>1</v>
      </c>
      <c r="D1021" s="252"/>
      <c r="E1021" s="252">
        <v>889</v>
      </c>
      <c r="F1021" s="252">
        <v>537</v>
      </c>
      <c r="G1021" s="252">
        <v>488</v>
      </c>
      <c r="H1021" s="252">
        <v>443</v>
      </c>
      <c r="I1021" s="252">
        <v>385</v>
      </c>
      <c r="J1021" s="252">
        <v>112</v>
      </c>
      <c r="K1021" s="252">
        <v>50</v>
      </c>
      <c r="L1021" s="252" t="s">
        <v>51</v>
      </c>
      <c r="M1021" s="252">
        <v>0.31</v>
      </c>
      <c r="N1021" s="252" t="s">
        <v>52</v>
      </c>
      <c r="O1021" s="252">
        <v>17.5</v>
      </c>
      <c r="P1021" s="252" t="s">
        <v>1904</v>
      </c>
      <c r="Q1021" s="252">
        <f t="shared" ca="1" si="38"/>
        <v>0</v>
      </c>
      <c r="R1021" s="252">
        <f t="shared" ca="1" si="39"/>
        <v>0</v>
      </c>
      <c r="S1021" s="96"/>
    </row>
    <row r="1022" spans="1:19" ht="15" customHeight="1">
      <c r="A1022" s="205" t="s">
        <v>1393</v>
      </c>
      <c r="B1022" s="205" t="s">
        <v>1497</v>
      </c>
      <c r="C1022" s="251">
        <v>4</v>
      </c>
      <c r="D1022" s="251"/>
      <c r="E1022" s="251">
        <v>889</v>
      </c>
      <c r="F1022" s="251">
        <v>537</v>
      </c>
      <c r="G1022" s="251">
        <v>488</v>
      </c>
      <c r="H1022" s="251">
        <v>443</v>
      </c>
      <c r="I1022" s="251">
        <v>385</v>
      </c>
      <c r="J1022" s="251">
        <v>0</v>
      </c>
      <c r="K1022" s="251">
        <v>50</v>
      </c>
      <c r="L1022" s="251" t="s">
        <v>51</v>
      </c>
      <c r="M1022" s="251">
        <v>0.31</v>
      </c>
      <c r="N1022" s="251" t="s">
        <v>52</v>
      </c>
      <c r="O1022" s="251">
        <v>17.5</v>
      </c>
      <c r="P1022" s="251" t="s">
        <v>1904</v>
      </c>
      <c r="Q1022" s="251">
        <f t="shared" ca="1" si="38"/>
        <v>0</v>
      </c>
      <c r="R1022" s="251">
        <f t="shared" ca="1" si="39"/>
        <v>0</v>
      </c>
      <c r="S1022" s="96"/>
    </row>
    <row r="1023" spans="1:19" ht="15" customHeight="1">
      <c r="A1023" s="205" t="s">
        <v>939</v>
      </c>
      <c r="B1023" s="205" t="s">
        <v>1590</v>
      </c>
      <c r="C1023" s="251">
        <v>4</v>
      </c>
      <c r="D1023" s="251"/>
      <c r="E1023" s="251">
        <v>889</v>
      </c>
      <c r="F1023" s="251">
        <v>537</v>
      </c>
      <c r="G1023" s="251">
        <v>488</v>
      </c>
      <c r="H1023" s="251">
        <v>443</v>
      </c>
      <c r="I1023" s="251">
        <v>385</v>
      </c>
      <c r="J1023" s="251">
        <v>224</v>
      </c>
      <c r="K1023" s="251">
        <v>50</v>
      </c>
      <c r="L1023" s="251" t="s">
        <v>51</v>
      </c>
      <c r="M1023" s="251">
        <v>0.31</v>
      </c>
      <c r="N1023" s="251" t="s">
        <v>52</v>
      </c>
      <c r="O1023" s="251">
        <v>17.5</v>
      </c>
      <c r="P1023" s="251" t="s">
        <v>1904</v>
      </c>
      <c r="Q1023" s="251">
        <f t="shared" ref="Q1023:Q1086" ca="1" si="40">VLOOKUP(A1023,INDIRECT("'"&amp;P1023&amp;"'!A:l",TRUE),12,0)</f>
        <v>0</v>
      </c>
      <c r="R1023" s="251">
        <f t="shared" ref="R1023:R1086" ca="1" si="41">IFERROR(IF(J1023&lt;&gt;$J$5,J1023*Q1023,IF($I$5=$F$6,F1023*Q1023,IF($I$5=$G$6,G1023*Q1023,IF($I$5=$H$6,H1023*Q1023,IF($I$5=$I$6,I1023*Q1023,""))))),"")</f>
        <v>0</v>
      </c>
      <c r="S1023" s="96"/>
    </row>
    <row r="1024" spans="1:19" s="96" customFormat="1" ht="15" customHeight="1">
      <c r="A1024" s="205" t="s">
        <v>937</v>
      </c>
      <c r="B1024" s="205" t="s">
        <v>1589</v>
      </c>
      <c r="C1024" s="251">
        <v>4</v>
      </c>
      <c r="D1024" s="251"/>
      <c r="E1024" s="251">
        <v>889</v>
      </c>
      <c r="F1024" s="251">
        <v>537</v>
      </c>
      <c r="G1024" s="251">
        <v>488</v>
      </c>
      <c r="H1024" s="251">
        <v>443</v>
      </c>
      <c r="I1024" s="251">
        <v>385</v>
      </c>
      <c r="J1024" s="251">
        <v>337</v>
      </c>
      <c r="K1024" s="251">
        <v>50</v>
      </c>
      <c r="L1024" s="251" t="s">
        <v>51</v>
      </c>
      <c r="M1024" s="251">
        <v>0.33</v>
      </c>
      <c r="N1024" s="251" t="s">
        <v>52</v>
      </c>
      <c r="O1024" s="251">
        <v>17.5</v>
      </c>
      <c r="P1024" s="251" t="s">
        <v>1904</v>
      </c>
      <c r="Q1024" s="251">
        <f t="shared" ca="1" si="40"/>
        <v>0</v>
      </c>
      <c r="R1024" s="251">
        <f t="shared" ca="1" si="41"/>
        <v>0</v>
      </c>
    </row>
    <row r="1025" spans="1:19" s="96" customFormat="1" ht="15" customHeight="1">
      <c r="A1025" s="193" t="s">
        <v>1392</v>
      </c>
      <c r="B1025" s="193" t="s">
        <v>1498</v>
      </c>
      <c r="C1025" s="250">
        <v>4</v>
      </c>
      <c r="D1025" s="250"/>
      <c r="E1025" s="250">
        <v>889</v>
      </c>
      <c r="F1025" s="250">
        <v>537</v>
      </c>
      <c r="G1025" s="250">
        <v>488</v>
      </c>
      <c r="H1025" s="250">
        <v>443</v>
      </c>
      <c r="I1025" s="250">
        <v>385</v>
      </c>
      <c r="J1025" s="250">
        <v>224</v>
      </c>
      <c r="K1025" s="250">
        <v>50</v>
      </c>
      <c r="L1025" s="250" t="s">
        <v>51</v>
      </c>
      <c r="M1025" s="250">
        <v>0.31</v>
      </c>
      <c r="N1025" s="250" t="s">
        <v>52</v>
      </c>
      <c r="O1025" s="250">
        <v>17.5</v>
      </c>
      <c r="P1025" s="250" t="s">
        <v>1904</v>
      </c>
      <c r="Q1025" s="250">
        <f t="shared" ca="1" si="40"/>
        <v>0</v>
      </c>
      <c r="R1025" s="250">
        <f t="shared" ca="1" si="41"/>
        <v>0</v>
      </c>
    </row>
    <row r="1026" spans="1:19" s="96" customFormat="1" ht="15" customHeight="1">
      <c r="A1026" s="193" t="s">
        <v>1225</v>
      </c>
      <c r="B1026" s="193" t="s">
        <v>1228</v>
      </c>
      <c r="C1026" s="250">
        <v>4</v>
      </c>
      <c r="D1026" s="250"/>
      <c r="E1026" s="250">
        <v>633</v>
      </c>
      <c r="F1026" s="250">
        <v>382</v>
      </c>
      <c r="G1026" s="250">
        <v>348</v>
      </c>
      <c r="H1026" s="250">
        <v>316</v>
      </c>
      <c r="I1026" s="250">
        <v>275</v>
      </c>
      <c r="J1026" s="250">
        <v>112</v>
      </c>
      <c r="K1026" s="250">
        <v>50</v>
      </c>
      <c r="L1026" s="250" t="s">
        <v>48</v>
      </c>
      <c r="M1026" s="250">
        <v>0.32</v>
      </c>
      <c r="N1026" s="250" t="s">
        <v>49</v>
      </c>
      <c r="O1026" s="250">
        <v>16.100000000000001</v>
      </c>
      <c r="P1026" s="250" t="s">
        <v>1904</v>
      </c>
      <c r="Q1026" s="250">
        <f t="shared" ca="1" si="40"/>
        <v>0</v>
      </c>
      <c r="R1026" s="250">
        <f t="shared" ca="1" si="41"/>
        <v>0</v>
      </c>
    </row>
    <row r="1027" spans="1:19" s="2" customFormat="1" ht="15" customHeight="1">
      <c r="A1027" s="202" t="s">
        <v>4987</v>
      </c>
      <c r="B1027" s="247"/>
      <c r="C1027" s="248"/>
      <c r="D1027" s="248"/>
      <c r="E1027" s="248"/>
      <c r="F1027" s="248"/>
      <c r="G1027" s="248"/>
      <c r="H1027" s="248"/>
      <c r="I1027" s="248"/>
      <c r="J1027" s="248"/>
      <c r="K1027" s="248"/>
      <c r="L1027" s="248"/>
      <c r="M1027" s="248"/>
      <c r="N1027" s="248"/>
      <c r="O1027" s="248"/>
      <c r="P1027" s="248"/>
      <c r="Q1027" s="248"/>
      <c r="R1027" s="248"/>
      <c r="S1027" s="96"/>
    </row>
    <row r="1028" spans="1:19" s="96" customFormat="1" ht="15" customHeight="1">
      <c r="A1028" s="205" t="s">
        <v>935</v>
      </c>
      <c r="B1028" s="205" t="s">
        <v>1228</v>
      </c>
      <c r="C1028" s="251">
        <v>4</v>
      </c>
      <c r="D1028" s="251"/>
      <c r="E1028" s="251">
        <v>691</v>
      </c>
      <c r="F1028" s="251">
        <v>417</v>
      </c>
      <c r="G1028" s="251">
        <v>379</v>
      </c>
      <c r="H1028" s="251">
        <v>345</v>
      </c>
      <c r="I1028" s="251">
        <v>300</v>
      </c>
      <c r="J1028" s="251">
        <v>0</v>
      </c>
      <c r="K1028" s="251">
        <v>50</v>
      </c>
      <c r="L1028" s="251" t="s">
        <v>50</v>
      </c>
      <c r="M1028" s="251">
        <v>0.45</v>
      </c>
      <c r="N1028" s="251" t="s">
        <v>45</v>
      </c>
      <c r="O1028" s="251">
        <v>21</v>
      </c>
      <c r="P1028" s="251" t="s">
        <v>1904</v>
      </c>
      <c r="Q1028" s="251">
        <f t="shared" ca="1" si="40"/>
        <v>0</v>
      </c>
      <c r="R1028" s="251">
        <f t="shared" ca="1" si="41"/>
        <v>0</v>
      </c>
    </row>
    <row r="1029" spans="1:19" s="96" customFormat="1" ht="15" customHeight="1">
      <c r="A1029" s="205" t="s">
        <v>1386</v>
      </c>
      <c r="B1029" s="205" t="s">
        <v>1385</v>
      </c>
      <c r="C1029" s="251">
        <v>4</v>
      </c>
      <c r="D1029" s="251"/>
      <c r="E1029" s="251">
        <v>691</v>
      </c>
      <c r="F1029" s="251">
        <v>417</v>
      </c>
      <c r="G1029" s="251">
        <v>379</v>
      </c>
      <c r="H1029" s="251">
        <v>345</v>
      </c>
      <c r="I1029" s="251">
        <v>300</v>
      </c>
      <c r="J1029" s="251">
        <v>0</v>
      </c>
      <c r="K1029" s="251">
        <v>50</v>
      </c>
      <c r="L1029" s="251" t="s">
        <v>50</v>
      </c>
      <c r="M1029" s="251">
        <v>0.45</v>
      </c>
      <c r="N1029" s="251" t="s">
        <v>45</v>
      </c>
      <c r="O1029" s="251">
        <v>21</v>
      </c>
      <c r="P1029" s="251" t="s">
        <v>1904</v>
      </c>
      <c r="Q1029" s="251">
        <f t="shared" ca="1" si="40"/>
        <v>0</v>
      </c>
      <c r="R1029" s="251">
        <f t="shared" ca="1" si="41"/>
        <v>0</v>
      </c>
    </row>
    <row r="1030" spans="1:19" s="96" customFormat="1" ht="15" customHeight="1">
      <c r="A1030" s="205" t="s">
        <v>933</v>
      </c>
      <c r="B1030" s="205" t="s">
        <v>1229</v>
      </c>
      <c r="C1030" s="251">
        <v>4</v>
      </c>
      <c r="D1030" s="251"/>
      <c r="E1030" s="251">
        <v>691</v>
      </c>
      <c r="F1030" s="251">
        <v>417</v>
      </c>
      <c r="G1030" s="251">
        <v>379</v>
      </c>
      <c r="H1030" s="251">
        <v>345</v>
      </c>
      <c r="I1030" s="251">
        <v>300</v>
      </c>
      <c r="J1030" s="251">
        <v>259</v>
      </c>
      <c r="K1030" s="251">
        <v>50</v>
      </c>
      <c r="L1030" s="251" t="s">
        <v>50</v>
      </c>
      <c r="M1030" s="251">
        <v>0.45</v>
      </c>
      <c r="N1030" s="251" t="s">
        <v>45</v>
      </c>
      <c r="O1030" s="251">
        <v>21</v>
      </c>
      <c r="P1030" s="251" t="s">
        <v>1904</v>
      </c>
      <c r="Q1030" s="251">
        <f t="shared" ca="1" si="40"/>
        <v>0</v>
      </c>
      <c r="R1030" s="251">
        <f t="shared" ca="1" si="41"/>
        <v>0</v>
      </c>
    </row>
    <row r="1031" spans="1:19" s="96" customFormat="1" ht="15" customHeight="1">
      <c r="A1031" s="205" t="s">
        <v>1378</v>
      </c>
      <c r="B1031" s="205" t="s">
        <v>1230</v>
      </c>
      <c r="C1031" s="251">
        <v>4</v>
      </c>
      <c r="D1031" s="251"/>
      <c r="E1031" s="251">
        <v>691</v>
      </c>
      <c r="F1031" s="251">
        <v>417</v>
      </c>
      <c r="G1031" s="251">
        <v>379</v>
      </c>
      <c r="H1031" s="251">
        <v>345</v>
      </c>
      <c r="I1031" s="251">
        <v>300</v>
      </c>
      <c r="J1031" s="251">
        <v>0</v>
      </c>
      <c r="K1031" s="251">
        <v>50</v>
      </c>
      <c r="L1031" s="251" t="s">
        <v>50</v>
      </c>
      <c r="M1031" s="251">
        <v>0.45</v>
      </c>
      <c r="N1031" s="251" t="s">
        <v>45</v>
      </c>
      <c r="O1031" s="251">
        <v>21</v>
      </c>
      <c r="P1031" s="251" t="s">
        <v>1904</v>
      </c>
      <c r="Q1031" s="251">
        <f t="shared" ca="1" si="40"/>
        <v>0</v>
      </c>
      <c r="R1031" s="251">
        <f t="shared" ca="1" si="41"/>
        <v>0</v>
      </c>
    </row>
    <row r="1032" spans="1:19" s="96" customFormat="1" ht="15" customHeight="1">
      <c r="A1032" s="193" t="s">
        <v>1376</v>
      </c>
      <c r="B1032" s="193" t="s">
        <v>1495</v>
      </c>
      <c r="C1032" s="250">
        <v>0</v>
      </c>
      <c r="D1032" s="250"/>
      <c r="E1032" s="250">
        <v>691</v>
      </c>
      <c r="F1032" s="250">
        <v>417</v>
      </c>
      <c r="G1032" s="250">
        <v>379</v>
      </c>
      <c r="H1032" s="250">
        <v>345</v>
      </c>
      <c r="I1032" s="250">
        <v>300</v>
      </c>
      <c r="J1032" s="250">
        <v>0</v>
      </c>
      <c r="K1032" s="250">
        <v>50</v>
      </c>
      <c r="L1032" s="250" t="s">
        <v>50</v>
      </c>
      <c r="M1032" s="250">
        <v>0.45</v>
      </c>
      <c r="N1032" s="250" t="s">
        <v>45</v>
      </c>
      <c r="O1032" s="250">
        <v>21</v>
      </c>
      <c r="P1032" s="250" t="s">
        <v>1904</v>
      </c>
      <c r="Q1032" s="250">
        <f t="shared" ca="1" si="40"/>
        <v>0</v>
      </c>
      <c r="R1032" s="250">
        <f t="shared" ca="1" si="41"/>
        <v>0</v>
      </c>
    </row>
    <row r="1033" spans="1:19" s="96" customFormat="1" ht="15" customHeight="1">
      <c r="A1033" s="202" t="s">
        <v>4988</v>
      </c>
      <c r="B1033" s="247"/>
      <c r="C1033" s="248"/>
      <c r="D1033" s="248"/>
      <c r="E1033" s="248"/>
      <c r="F1033" s="248"/>
      <c r="G1033" s="248"/>
      <c r="H1033" s="248"/>
      <c r="I1033" s="248"/>
      <c r="J1033" s="248"/>
      <c r="K1033" s="248"/>
      <c r="L1033" s="248"/>
      <c r="M1033" s="248"/>
      <c r="N1033" s="248"/>
      <c r="O1033" s="248"/>
      <c r="P1033" s="248"/>
      <c r="Q1033" s="248"/>
      <c r="R1033" s="248"/>
    </row>
    <row r="1034" spans="1:19" s="96" customFormat="1" ht="15" customHeight="1">
      <c r="A1034" s="192" t="s">
        <v>4670</v>
      </c>
      <c r="B1034" s="192" t="s">
        <v>4676</v>
      </c>
      <c r="C1034" s="249">
        <v>4</v>
      </c>
      <c r="D1034" s="249"/>
      <c r="E1034" s="249">
        <v>300</v>
      </c>
      <c r="F1034" s="249">
        <v>181.13</v>
      </c>
      <c r="G1034" s="249">
        <v>172.51</v>
      </c>
      <c r="H1034" s="249">
        <v>164.29</v>
      </c>
      <c r="I1034" s="249">
        <v>152.84</v>
      </c>
      <c r="J1034" s="249">
        <v>0</v>
      </c>
      <c r="K1034" s="249">
        <v>50</v>
      </c>
      <c r="L1034" s="249" t="s">
        <v>4085</v>
      </c>
      <c r="M1034" s="249">
        <v>0.38</v>
      </c>
      <c r="N1034" s="249" t="s">
        <v>4113</v>
      </c>
      <c r="O1034" s="249">
        <v>19.399999999999999</v>
      </c>
      <c r="P1034" s="249" t="s">
        <v>1904</v>
      </c>
      <c r="Q1034" s="249">
        <f t="shared" ca="1" si="40"/>
        <v>0</v>
      </c>
      <c r="R1034" s="249">
        <f t="shared" ca="1" si="41"/>
        <v>0</v>
      </c>
    </row>
    <row r="1035" spans="1:19" s="96" customFormat="1" ht="15" customHeight="1">
      <c r="A1035" s="193" t="s">
        <v>4671</v>
      </c>
      <c r="B1035" s="193" t="s">
        <v>4677</v>
      </c>
      <c r="C1035" s="250">
        <v>4</v>
      </c>
      <c r="D1035" s="250"/>
      <c r="E1035" s="250">
        <v>269</v>
      </c>
      <c r="F1035" s="250">
        <v>162.31</v>
      </c>
      <c r="G1035" s="250">
        <v>154.58000000000001</v>
      </c>
      <c r="H1035" s="250">
        <v>147.22</v>
      </c>
      <c r="I1035" s="250">
        <v>136.96</v>
      </c>
      <c r="J1035" s="250">
        <v>0</v>
      </c>
      <c r="K1035" s="250">
        <v>50</v>
      </c>
      <c r="L1035" s="250" t="s">
        <v>4085</v>
      </c>
      <c r="M1035" s="250">
        <v>0.38</v>
      </c>
      <c r="N1035" s="250" t="s">
        <v>4113</v>
      </c>
      <c r="O1035" s="250">
        <v>19.399999999999999</v>
      </c>
      <c r="P1035" s="250" t="s">
        <v>1904</v>
      </c>
      <c r="Q1035" s="250">
        <f t="shared" ca="1" si="40"/>
        <v>0</v>
      </c>
      <c r="R1035" s="250">
        <f t="shared" ca="1" si="41"/>
        <v>0</v>
      </c>
    </row>
    <row r="1036" spans="1:19" s="96" customFormat="1" ht="15" customHeight="1">
      <c r="A1036" s="202" t="s">
        <v>4989</v>
      </c>
      <c r="B1036" s="247"/>
      <c r="C1036" s="248"/>
      <c r="D1036" s="248"/>
      <c r="E1036" s="248"/>
      <c r="F1036" s="248"/>
      <c r="G1036" s="248"/>
      <c r="H1036" s="248"/>
      <c r="I1036" s="248"/>
      <c r="J1036" s="248"/>
      <c r="K1036" s="248"/>
      <c r="L1036" s="248"/>
      <c r="M1036" s="248"/>
      <c r="N1036" s="248"/>
      <c r="O1036" s="248"/>
      <c r="P1036" s="248"/>
      <c r="Q1036" s="248"/>
      <c r="R1036" s="248"/>
    </row>
    <row r="1037" spans="1:19" ht="15" customHeight="1">
      <c r="A1037" s="205" t="s">
        <v>1356</v>
      </c>
      <c r="B1037" s="205" t="s">
        <v>1492</v>
      </c>
      <c r="C1037" s="251">
        <v>4</v>
      </c>
      <c r="D1037" s="251"/>
      <c r="E1037" s="251">
        <v>691</v>
      </c>
      <c r="F1037" s="251">
        <v>417</v>
      </c>
      <c r="G1037" s="251">
        <v>379</v>
      </c>
      <c r="H1037" s="251">
        <v>345</v>
      </c>
      <c r="I1037" s="251">
        <v>300</v>
      </c>
      <c r="J1037" s="251">
        <v>0</v>
      </c>
      <c r="K1037" s="251">
        <v>50</v>
      </c>
      <c r="L1037" s="251" t="s">
        <v>50</v>
      </c>
      <c r="M1037" s="251">
        <v>0.45</v>
      </c>
      <c r="N1037" s="251" t="s">
        <v>45</v>
      </c>
      <c r="O1037" s="251">
        <v>21</v>
      </c>
      <c r="P1037" s="251" t="s">
        <v>1904</v>
      </c>
      <c r="Q1037" s="251">
        <f t="shared" ca="1" si="40"/>
        <v>0</v>
      </c>
      <c r="R1037" s="251">
        <f t="shared" ca="1" si="41"/>
        <v>0</v>
      </c>
      <c r="S1037" s="96"/>
    </row>
    <row r="1038" spans="1:19" ht="15" customHeight="1">
      <c r="A1038" s="205" t="s">
        <v>899</v>
      </c>
      <c r="B1038" s="205" t="s">
        <v>1557</v>
      </c>
      <c r="C1038" s="251">
        <v>4</v>
      </c>
      <c r="D1038" s="251"/>
      <c r="E1038" s="251">
        <v>691</v>
      </c>
      <c r="F1038" s="251">
        <v>417</v>
      </c>
      <c r="G1038" s="251">
        <v>379</v>
      </c>
      <c r="H1038" s="251">
        <v>345</v>
      </c>
      <c r="I1038" s="251">
        <v>300</v>
      </c>
      <c r="J1038" s="251">
        <v>0</v>
      </c>
      <c r="K1038" s="251">
        <v>50</v>
      </c>
      <c r="L1038" s="251" t="s">
        <v>50</v>
      </c>
      <c r="M1038" s="251">
        <v>0.45</v>
      </c>
      <c r="N1038" s="251" t="s">
        <v>45</v>
      </c>
      <c r="O1038" s="251">
        <v>21</v>
      </c>
      <c r="P1038" s="251" t="s">
        <v>1904</v>
      </c>
      <c r="Q1038" s="251">
        <f t="shared" ca="1" si="40"/>
        <v>0</v>
      </c>
      <c r="R1038" s="251">
        <f t="shared" ca="1" si="41"/>
        <v>0</v>
      </c>
      <c r="S1038" s="96"/>
    </row>
    <row r="1039" spans="1:19" s="96" customFormat="1" ht="15" customHeight="1">
      <c r="A1039" s="193" t="s">
        <v>1355</v>
      </c>
      <c r="B1039" s="193" t="s">
        <v>1493</v>
      </c>
      <c r="C1039" s="250">
        <v>4</v>
      </c>
      <c r="D1039" s="250"/>
      <c r="E1039" s="250">
        <v>691</v>
      </c>
      <c r="F1039" s="250">
        <v>417</v>
      </c>
      <c r="G1039" s="250">
        <v>379</v>
      </c>
      <c r="H1039" s="250">
        <v>345</v>
      </c>
      <c r="I1039" s="250">
        <v>300</v>
      </c>
      <c r="J1039" s="250">
        <v>0</v>
      </c>
      <c r="K1039" s="250">
        <v>50</v>
      </c>
      <c r="L1039" s="250" t="s">
        <v>50</v>
      </c>
      <c r="M1039" s="250">
        <v>0.45</v>
      </c>
      <c r="N1039" s="250" t="s">
        <v>45</v>
      </c>
      <c r="O1039" s="250">
        <v>21</v>
      </c>
      <c r="P1039" s="250" t="s">
        <v>1904</v>
      </c>
      <c r="Q1039" s="250">
        <f t="shared" ca="1" si="40"/>
        <v>0</v>
      </c>
      <c r="R1039" s="250">
        <f t="shared" ca="1" si="41"/>
        <v>0</v>
      </c>
    </row>
    <row r="1040" spans="1:19" s="96" customFormat="1" ht="15" customHeight="1">
      <c r="A1040" s="202" t="s">
        <v>4990</v>
      </c>
      <c r="B1040" s="247"/>
      <c r="C1040" s="248"/>
      <c r="D1040" s="248"/>
      <c r="E1040" s="248"/>
      <c r="F1040" s="248"/>
      <c r="G1040" s="248"/>
      <c r="H1040" s="248"/>
      <c r="I1040" s="248"/>
      <c r="J1040" s="248"/>
      <c r="K1040" s="248"/>
      <c r="L1040" s="248"/>
      <c r="M1040" s="248"/>
      <c r="N1040" s="248"/>
      <c r="O1040" s="248"/>
      <c r="P1040" s="248"/>
      <c r="Q1040" s="248"/>
      <c r="R1040" s="248"/>
    </row>
    <row r="1041" spans="1:18" s="96" customFormat="1" ht="15" customHeight="1">
      <c r="A1041" s="192" t="s">
        <v>4672</v>
      </c>
      <c r="B1041" s="192" t="s">
        <v>4678</v>
      </c>
      <c r="C1041" s="249">
        <v>4</v>
      </c>
      <c r="D1041" s="249"/>
      <c r="E1041" s="249">
        <v>305</v>
      </c>
      <c r="F1041" s="249">
        <v>184.25</v>
      </c>
      <c r="G1041" s="249">
        <v>175.48</v>
      </c>
      <c r="H1041" s="249">
        <v>167.12</v>
      </c>
      <c r="I1041" s="249">
        <v>155.46</v>
      </c>
      <c r="J1041" s="249">
        <v>0</v>
      </c>
      <c r="K1041" s="249">
        <v>50</v>
      </c>
      <c r="L1041" s="249" t="s">
        <v>4085</v>
      </c>
      <c r="M1041" s="249">
        <v>0.38</v>
      </c>
      <c r="N1041" s="249" t="s">
        <v>4113</v>
      </c>
      <c r="O1041" s="249">
        <v>19.399999999999999</v>
      </c>
      <c r="P1041" s="249" t="s">
        <v>1904</v>
      </c>
      <c r="Q1041" s="249">
        <f t="shared" ca="1" si="40"/>
        <v>0</v>
      </c>
      <c r="R1041" s="249">
        <f t="shared" ca="1" si="41"/>
        <v>0</v>
      </c>
    </row>
    <row r="1042" spans="1:18" s="96" customFormat="1" ht="15" customHeight="1">
      <c r="A1042" s="193" t="s">
        <v>4673</v>
      </c>
      <c r="B1042" s="193" t="s">
        <v>4679</v>
      </c>
      <c r="C1042" s="250">
        <v>4</v>
      </c>
      <c r="D1042" s="250"/>
      <c r="E1042" s="250">
        <v>273</v>
      </c>
      <c r="F1042" s="250">
        <v>165.09</v>
      </c>
      <c r="G1042" s="250">
        <v>157.22999999999999</v>
      </c>
      <c r="H1042" s="250">
        <v>149.74</v>
      </c>
      <c r="I1042" s="250">
        <v>139.29</v>
      </c>
      <c r="J1042" s="250">
        <v>0</v>
      </c>
      <c r="K1042" s="250">
        <v>50</v>
      </c>
      <c r="L1042" s="250" t="s">
        <v>4085</v>
      </c>
      <c r="M1042" s="250">
        <v>0.38</v>
      </c>
      <c r="N1042" s="250" t="s">
        <v>4113</v>
      </c>
      <c r="O1042" s="250">
        <v>19.399999999999999</v>
      </c>
      <c r="P1042" s="250" t="s">
        <v>1904</v>
      </c>
      <c r="Q1042" s="250">
        <f t="shared" ca="1" si="40"/>
        <v>0</v>
      </c>
      <c r="R1042" s="250">
        <f t="shared" ca="1" si="41"/>
        <v>0</v>
      </c>
    </row>
    <row r="1043" spans="1:18" s="96" customFormat="1" ht="15" customHeight="1">
      <c r="A1043" s="202" t="s">
        <v>4992</v>
      </c>
      <c r="B1043" s="247"/>
      <c r="C1043" s="248"/>
      <c r="D1043" s="248"/>
      <c r="E1043" s="248"/>
      <c r="F1043" s="248"/>
      <c r="G1043" s="248"/>
      <c r="H1043" s="248"/>
      <c r="I1043" s="248"/>
      <c r="J1043" s="248"/>
      <c r="K1043" s="248"/>
      <c r="L1043" s="248"/>
      <c r="M1043" s="248"/>
      <c r="N1043" s="248"/>
      <c r="O1043" s="248"/>
      <c r="P1043" s="248"/>
      <c r="Q1043" s="248"/>
      <c r="R1043" s="248"/>
    </row>
    <row r="1044" spans="1:18" s="96" customFormat="1" ht="15" customHeight="1">
      <c r="A1044" s="223" t="s">
        <v>1382</v>
      </c>
      <c r="B1044" s="223" t="s">
        <v>1383</v>
      </c>
      <c r="C1044" s="252">
        <v>4</v>
      </c>
      <c r="D1044" s="252"/>
      <c r="E1044" s="252">
        <v>443</v>
      </c>
      <c r="F1044" s="252">
        <v>267</v>
      </c>
      <c r="G1044" s="252">
        <v>243</v>
      </c>
      <c r="H1044" s="252">
        <v>221</v>
      </c>
      <c r="I1044" s="252">
        <v>192</v>
      </c>
      <c r="J1044" s="252">
        <v>0</v>
      </c>
      <c r="K1044" s="252">
        <v>50</v>
      </c>
      <c r="L1044" s="252" t="s">
        <v>48</v>
      </c>
      <c r="M1044" s="252">
        <v>0.32</v>
      </c>
      <c r="N1044" s="252" t="s">
        <v>49</v>
      </c>
      <c r="O1044" s="252">
        <v>16.100000000000001</v>
      </c>
      <c r="P1044" s="252" t="s">
        <v>1904</v>
      </c>
      <c r="Q1044" s="252">
        <f t="shared" ca="1" si="40"/>
        <v>0</v>
      </c>
      <c r="R1044" s="252">
        <f t="shared" ca="1" si="41"/>
        <v>0</v>
      </c>
    </row>
    <row r="1045" spans="1:18" s="96" customFormat="1" ht="15" customHeight="1">
      <c r="A1045" s="205" t="s">
        <v>914</v>
      </c>
      <c r="B1045" s="205" t="s">
        <v>1584</v>
      </c>
      <c r="C1045" s="251">
        <v>4</v>
      </c>
      <c r="D1045" s="251"/>
      <c r="E1045" s="251">
        <v>443</v>
      </c>
      <c r="F1045" s="251">
        <v>267</v>
      </c>
      <c r="G1045" s="251">
        <v>243</v>
      </c>
      <c r="H1045" s="251">
        <v>221</v>
      </c>
      <c r="I1045" s="251">
        <v>192</v>
      </c>
      <c r="J1045" s="251">
        <v>0</v>
      </c>
      <c r="K1045" s="251">
        <v>50</v>
      </c>
      <c r="L1045" s="251" t="s">
        <v>48</v>
      </c>
      <c r="M1045" s="251">
        <v>0.31</v>
      </c>
      <c r="N1045" s="251" t="s">
        <v>49</v>
      </c>
      <c r="O1045" s="251">
        <v>15.2</v>
      </c>
      <c r="P1045" s="251" t="s">
        <v>1904</v>
      </c>
      <c r="Q1045" s="251">
        <f t="shared" ca="1" si="40"/>
        <v>0</v>
      </c>
      <c r="R1045" s="251">
        <f t="shared" ca="1" si="41"/>
        <v>0</v>
      </c>
    </row>
    <row r="1046" spans="1:18" s="96" customFormat="1" ht="15" customHeight="1">
      <c r="A1046" s="205" t="s">
        <v>1927</v>
      </c>
      <c r="B1046" s="205" t="s">
        <v>1946</v>
      </c>
      <c r="C1046" s="251">
        <v>4</v>
      </c>
      <c r="D1046" s="251"/>
      <c r="E1046" s="251">
        <v>443</v>
      </c>
      <c r="F1046" s="251">
        <v>267</v>
      </c>
      <c r="G1046" s="251">
        <v>243</v>
      </c>
      <c r="H1046" s="251">
        <v>221</v>
      </c>
      <c r="I1046" s="251">
        <v>192</v>
      </c>
      <c r="J1046" s="251">
        <v>0</v>
      </c>
      <c r="K1046" s="251">
        <v>50</v>
      </c>
      <c r="L1046" s="251" t="s">
        <v>48</v>
      </c>
      <c r="M1046" s="251">
        <v>0.31</v>
      </c>
      <c r="N1046" s="251" t="s">
        <v>49</v>
      </c>
      <c r="O1046" s="251">
        <v>15.2</v>
      </c>
      <c r="P1046" s="251" t="s">
        <v>1904</v>
      </c>
      <c r="Q1046" s="251">
        <f t="shared" ca="1" si="40"/>
        <v>0</v>
      </c>
      <c r="R1046" s="251">
        <f t="shared" ca="1" si="41"/>
        <v>0</v>
      </c>
    </row>
    <row r="1047" spans="1:18" s="96" customFormat="1" ht="15" customHeight="1">
      <c r="A1047" s="205" t="s">
        <v>1380</v>
      </c>
      <c r="B1047" s="205" t="s">
        <v>1381</v>
      </c>
      <c r="C1047" s="251">
        <v>4</v>
      </c>
      <c r="D1047" s="251"/>
      <c r="E1047" s="251">
        <v>443</v>
      </c>
      <c r="F1047" s="251">
        <v>267</v>
      </c>
      <c r="G1047" s="251">
        <v>243</v>
      </c>
      <c r="H1047" s="251">
        <v>221</v>
      </c>
      <c r="I1047" s="251">
        <v>192</v>
      </c>
      <c r="J1047" s="251">
        <v>0</v>
      </c>
      <c r="K1047" s="251">
        <v>50</v>
      </c>
      <c r="L1047" s="251" t="s">
        <v>48</v>
      </c>
      <c r="M1047" s="251">
        <v>0.32</v>
      </c>
      <c r="N1047" s="251" t="s">
        <v>49</v>
      </c>
      <c r="O1047" s="251">
        <v>16.100000000000001</v>
      </c>
      <c r="P1047" s="251" t="s">
        <v>1904</v>
      </c>
      <c r="Q1047" s="251">
        <f t="shared" ca="1" si="40"/>
        <v>0</v>
      </c>
      <c r="R1047" s="251">
        <f t="shared" ca="1" si="41"/>
        <v>0</v>
      </c>
    </row>
    <row r="1048" spans="1:18" s="96" customFormat="1" ht="15" customHeight="1">
      <c r="A1048" s="202" t="s">
        <v>4991</v>
      </c>
      <c r="B1048" s="247"/>
      <c r="C1048" s="248"/>
      <c r="D1048" s="248"/>
      <c r="E1048" s="248"/>
      <c r="F1048" s="248"/>
      <c r="G1048" s="248"/>
      <c r="H1048" s="248"/>
      <c r="I1048" s="248"/>
      <c r="J1048" s="248"/>
      <c r="K1048" s="248"/>
      <c r="L1048" s="248"/>
      <c r="M1048" s="248"/>
      <c r="N1048" s="248"/>
      <c r="O1048" s="248"/>
      <c r="P1048" s="248"/>
      <c r="Q1048" s="248"/>
      <c r="R1048" s="248"/>
    </row>
    <row r="1049" spans="1:18" s="96" customFormat="1" ht="15" customHeight="1">
      <c r="A1049" s="192" t="s">
        <v>4075</v>
      </c>
      <c r="B1049" s="192" t="s">
        <v>4104</v>
      </c>
      <c r="C1049" s="249">
        <v>1</v>
      </c>
      <c r="D1049" s="249"/>
      <c r="E1049" s="249">
        <v>287</v>
      </c>
      <c r="F1049" s="249">
        <v>173.07</v>
      </c>
      <c r="G1049" s="249">
        <v>164.82</v>
      </c>
      <c r="H1049" s="249">
        <v>156.97</v>
      </c>
      <c r="I1049" s="249">
        <v>146.02000000000001</v>
      </c>
      <c r="J1049" s="249">
        <v>0</v>
      </c>
      <c r="K1049" s="249">
        <v>50</v>
      </c>
      <c r="L1049" s="249" t="s">
        <v>4086</v>
      </c>
      <c r="M1049" s="249">
        <v>0.24</v>
      </c>
      <c r="N1049" s="249" t="s">
        <v>4112</v>
      </c>
      <c r="O1049" s="249">
        <v>12.3</v>
      </c>
      <c r="P1049" s="249" t="s">
        <v>1904</v>
      </c>
      <c r="Q1049" s="249">
        <f t="shared" ca="1" si="40"/>
        <v>0</v>
      </c>
      <c r="R1049" s="249">
        <f t="shared" ca="1" si="41"/>
        <v>0</v>
      </c>
    </row>
    <row r="1050" spans="1:18" s="96" customFormat="1" ht="15" customHeight="1">
      <c r="A1050" s="193" t="s">
        <v>4076</v>
      </c>
      <c r="B1050" s="193" t="s">
        <v>4105</v>
      </c>
      <c r="C1050" s="250">
        <v>3</v>
      </c>
      <c r="D1050" s="250"/>
      <c r="E1050" s="250">
        <v>278</v>
      </c>
      <c r="F1050" s="250">
        <v>167.69</v>
      </c>
      <c r="G1050" s="250">
        <v>159.71</v>
      </c>
      <c r="H1050" s="250">
        <v>152.1</v>
      </c>
      <c r="I1050" s="250">
        <v>141.49</v>
      </c>
      <c r="J1050" s="250">
        <v>0</v>
      </c>
      <c r="K1050" s="250">
        <v>50</v>
      </c>
      <c r="L1050" s="250" t="s">
        <v>4086</v>
      </c>
      <c r="M1050" s="250">
        <v>0.24</v>
      </c>
      <c r="N1050" s="250" t="s">
        <v>4112</v>
      </c>
      <c r="O1050" s="250">
        <v>12.3</v>
      </c>
      <c r="P1050" s="250" t="s">
        <v>1904</v>
      </c>
      <c r="Q1050" s="250">
        <f t="shared" ca="1" si="40"/>
        <v>0</v>
      </c>
      <c r="R1050" s="250">
        <f t="shared" ca="1" si="41"/>
        <v>0</v>
      </c>
    </row>
    <row r="1051" spans="1:18" s="96" customFormat="1" ht="15" customHeight="1">
      <c r="A1051" s="202" t="s">
        <v>4993</v>
      </c>
      <c r="B1051" s="247"/>
      <c r="C1051" s="248"/>
      <c r="D1051" s="248"/>
      <c r="E1051" s="248"/>
      <c r="F1051" s="248"/>
      <c r="G1051" s="248"/>
      <c r="H1051" s="248"/>
      <c r="I1051" s="248"/>
      <c r="J1051" s="248"/>
      <c r="K1051" s="248"/>
      <c r="L1051" s="248"/>
      <c r="M1051" s="248"/>
      <c r="N1051" s="248"/>
      <c r="O1051" s="248"/>
      <c r="P1051" s="248"/>
      <c r="Q1051" s="248"/>
      <c r="R1051" s="248"/>
    </row>
    <row r="1052" spans="1:18" s="96" customFormat="1" ht="15" customHeight="1">
      <c r="A1052" s="205" t="s">
        <v>906</v>
      </c>
      <c r="B1052" s="205" t="s">
        <v>1228</v>
      </c>
      <c r="C1052" s="251">
        <v>4</v>
      </c>
      <c r="D1052" s="251"/>
      <c r="E1052" s="251">
        <v>464</v>
      </c>
      <c r="F1052" s="251">
        <v>281</v>
      </c>
      <c r="G1052" s="251">
        <v>255</v>
      </c>
      <c r="H1052" s="251">
        <v>232</v>
      </c>
      <c r="I1052" s="251">
        <v>201</v>
      </c>
      <c r="J1052" s="251">
        <v>0</v>
      </c>
      <c r="K1052" s="251">
        <v>50</v>
      </c>
      <c r="L1052" s="251" t="s">
        <v>48</v>
      </c>
      <c r="M1052" s="251">
        <v>0.32</v>
      </c>
      <c r="N1052" s="251" t="s">
        <v>49</v>
      </c>
      <c r="O1052" s="251">
        <v>16.100000000000001</v>
      </c>
      <c r="P1052" s="251" t="s">
        <v>1904</v>
      </c>
      <c r="Q1052" s="251">
        <f t="shared" ca="1" si="40"/>
        <v>0</v>
      </c>
      <c r="R1052" s="251">
        <f t="shared" ca="1" si="41"/>
        <v>0</v>
      </c>
    </row>
    <row r="1053" spans="1:18" s="96" customFormat="1" ht="15" customHeight="1">
      <c r="A1053" s="205" t="s">
        <v>903</v>
      </c>
      <c r="B1053" s="205" t="s">
        <v>1582</v>
      </c>
      <c r="C1053" s="251">
        <v>4</v>
      </c>
      <c r="D1053" s="251"/>
      <c r="E1053" s="251">
        <v>464</v>
      </c>
      <c r="F1053" s="251">
        <v>281</v>
      </c>
      <c r="G1053" s="251">
        <v>255</v>
      </c>
      <c r="H1053" s="251">
        <v>232</v>
      </c>
      <c r="I1053" s="251">
        <v>201</v>
      </c>
      <c r="J1053" s="251">
        <v>0</v>
      </c>
      <c r="K1053" s="251">
        <v>50</v>
      </c>
      <c r="L1053" s="251" t="s">
        <v>48</v>
      </c>
      <c r="M1053" s="251">
        <v>0.32</v>
      </c>
      <c r="N1053" s="251" t="s">
        <v>49</v>
      </c>
      <c r="O1053" s="251">
        <v>16.100000000000001</v>
      </c>
      <c r="P1053" s="251" t="s">
        <v>1904</v>
      </c>
      <c r="Q1053" s="251">
        <f t="shared" ca="1" si="40"/>
        <v>0</v>
      </c>
      <c r="R1053" s="251">
        <f t="shared" ca="1" si="41"/>
        <v>0</v>
      </c>
    </row>
    <row r="1054" spans="1:18" s="96" customFormat="1" ht="15" customHeight="1">
      <c r="A1054" s="205" t="s">
        <v>1384</v>
      </c>
      <c r="B1054" s="205" t="s">
        <v>1385</v>
      </c>
      <c r="C1054" s="251">
        <v>4</v>
      </c>
      <c r="D1054" s="251"/>
      <c r="E1054" s="251">
        <v>464</v>
      </c>
      <c r="F1054" s="251">
        <v>281</v>
      </c>
      <c r="G1054" s="251">
        <v>255</v>
      </c>
      <c r="H1054" s="251">
        <v>232</v>
      </c>
      <c r="I1054" s="251">
        <v>201</v>
      </c>
      <c r="J1054" s="251">
        <v>168</v>
      </c>
      <c r="K1054" s="251">
        <v>50</v>
      </c>
      <c r="L1054" s="251" t="s">
        <v>48</v>
      </c>
      <c r="M1054" s="251">
        <v>0.32</v>
      </c>
      <c r="N1054" s="251" t="s">
        <v>49</v>
      </c>
      <c r="O1054" s="251">
        <v>16.100000000000001</v>
      </c>
      <c r="P1054" s="251" t="s">
        <v>1904</v>
      </c>
      <c r="Q1054" s="251">
        <f t="shared" ca="1" si="40"/>
        <v>0</v>
      </c>
      <c r="R1054" s="251">
        <f t="shared" ca="1" si="41"/>
        <v>0</v>
      </c>
    </row>
    <row r="1055" spans="1:18" s="96" customFormat="1" ht="15" customHeight="1">
      <c r="A1055" s="205" t="s">
        <v>904</v>
      </c>
      <c r="B1055" s="205" t="s">
        <v>1229</v>
      </c>
      <c r="C1055" s="251">
        <v>4</v>
      </c>
      <c r="D1055" s="251"/>
      <c r="E1055" s="251">
        <v>464</v>
      </c>
      <c r="F1055" s="251">
        <v>281</v>
      </c>
      <c r="G1055" s="251">
        <v>255</v>
      </c>
      <c r="H1055" s="251">
        <v>232</v>
      </c>
      <c r="I1055" s="251">
        <v>201</v>
      </c>
      <c r="J1055" s="251">
        <v>0</v>
      </c>
      <c r="K1055" s="251">
        <v>50</v>
      </c>
      <c r="L1055" s="251" t="s">
        <v>48</v>
      </c>
      <c r="M1055" s="251">
        <v>0.32</v>
      </c>
      <c r="N1055" s="251" t="s">
        <v>49</v>
      </c>
      <c r="O1055" s="251">
        <v>16.100000000000001</v>
      </c>
      <c r="P1055" s="251" t="s">
        <v>1904</v>
      </c>
      <c r="Q1055" s="251">
        <f t="shared" ca="1" si="40"/>
        <v>0</v>
      </c>
      <c r="R1055" s="251">
        <f t="shared" ca="1" si="41"/>
        <v>0</v>
      </c>
    </row>
    <row r="1056" spans="1:18" s="96" customFormat="1" ht="15" customHeight="1">
      <c r="A1056" s="193" t="s">
        <v>1377</v>
      </c>
      <c r="B1056" s="193" t="s">
        <v>1230</v>
      </c>
      <c r="C1056" s="250">
        <v>4</v>
      </c>
      <c r="D1056" s="250"/>
      <c r="E1056" s="250">
        <v>464</v>
      </c>
      <c r="F1056" s="250">
        <v>281</v>
      </c>
      <c r="G1056" s="250">
        <v>255</v>
      </c>
      <c r="H1056" s="250">
        <v>232</v>
      </c>
      <c r="I1056" s="250">
        <v>201</v>
      </c>
      <c r="J1056" s="250">
        <v>0</v>
      </c>
      <c r="K1056" s="250">
        <v>50</v>
      </c>
      <c r="L1056" s="250" t="s">
        <v>48</v>
      </c>
      <c r="M1056" s="250">
        <v>0.32</v>
      </c>
      <c r="N1056" s="250" t="s">
        <v>49</v>
      </c>
      <c r="O1056" s="250">
        <v>16.100000000000001</v>
      </c>
      <c r="P1056" s="250" t="s">
        <v>1904</v>
      </c>
      <c r="Q1056" s="250">
        <f t="shared" ca="1" si="40"/>
        <v>0</v>
      </c>
      <c r="R1056" s="250">
        <f t="shared" ca="1" si="41"/>
        <v>0</v>
      </c>
    </row>
    <row r="1057" spans="1:18" s="96" customFormat="1" ht="15" customHeight="1">
      <c r="A1057" s="238" t="s">
        <v>910</v>
      </c>
      <c r="B1057" s="238" t="s">
        <v>1583</v>
      </c>
      <c r="C1057" s="253">
        <v>4</v>
      </c>
      <c r="D1057" s="253"/>
      <c r="E1057" s="253">
        <v>464</v>
      </c>
      <c r="F1057" s="253">
        <v>281</v>
      </c>
      <c r="G1057" s="253">
        <v>255</v>
      </c>
      <c r="H1057" s="253">
        <v>232</v>
      </c>
      <c r="I1057" s="253">
        <v>201</v>
      </c>
      <c r="J1057" s="253">
        <v>110</v>
      </c>
      <c r="K1057" s="253">
        <v>50</v>
      </c>
      <c r="L1057" s="253" t="s">
        <v>48</v>
      </c>
      <c r="M1057" s="253">
        <v>0.32</v>
      </c>
      <c r="N1057" s="253" t="s">
        <v>49</v>
      </c>
      <c r="O1057" s="253">
        <v>16.100000000000001</v>
      </c>
      <c r="P1057" s="253" t="s">
        <v>1904</v>
      </c>
      <c r="Q1057" s="253">
        <f t="shared" ca="1" si="40"/>
        <v>0</v>
      </c>
      <c r="R1057" s="253">
        <f t="shared" ca="1" si="41"/>
        <v>0</v>
      </c>
    </row>
    <row r="1058" spans="1:18" s="96" customFormat="1" ht="15" customHeight="1">
      <c r="A1058" s="202" t="s">
        <v>4994</v>
      </c>
      <c r="B1058" s="247"/>
      <c r="C1058" s="248"/>
      <c r="D1058" s="248"/>
      <c r="E1058" s="248"/>
      <c r="F1058" s="248"/>
      <c r="G1058" s="248"/>
      <c r="H1058" s="248"/>
      <c r="I1058" s="248"/>
      <c r="J1058" s="248"/>
      <c r="K1058" s="248"/>
      <c r="L1058" s="248"/>
      <c r="M1058" s="248"/>
      <c r="N1058" s="248"/>
      <c r="O1058" s="248"/>
      <c r="P1058" s="248"/>
      <c r="Q1058" s="248"/>
      <c r="R1058" s="248"/>
    </row>
    <row r="1059" spans="1:18" s="96" customFormat="1" ht="15" customHeight="1">
      <c r="A1059" s="205" t="s">
        <v>1370</v>
      </c>
      <c r="B1059" s="205" t="s">
        <v>1496</v>
      </c>
      <c r="C1059" s="251">
        <v>4</v>
      </c>
      <c r="D1059" s="251"/>
      <c r="E1059" s="251">
        <v>407</v>
      </c>
      <c r="F1059" s="251">
        <v>246</v>
      </c>
      <c r="G1059" s="251">
        <v>224</v>
      </c>
      <c r="H1059" s="251">
        <v>203</v>
      </c>
      <c r="I1059" s="251">
        <v>177</v>
      </c>
      <c r="J1059" s="251">
        <v>0</v>
      </c>
      <c r="K1059" s="251">
        <v>50</v>
      </c>
      <c r="L1059" s="251" t="s">
        <v>93</v>
      </c>
      <c r="M1059" s="251">
        <v>0.3</v>
      </c>
      <c r="N1059" s="251" t="s">
        <v>94</v>
      </c>
      <c r="O1059" s="251">
        <v>15.1</v>
      </c>
      <c r="P1059" s="251" t="s">
        <v>1904</v>
      </c>
      <c r="Q1059" s="251">
        <f t="shared" ca="1" si="40"/>
        <v>0</v>
      </c>
      <c r="R1059" s="251">
        <f t="shared" ca="1" si="41"/>
        <v>0</v>
      </c>
    </row>
    <row r="1060" spans="1:18" s="96" customFormat="1" ht="15" customHeight="1">
      <c r="A1060" s="205" t="s">
        <v>929</v>
      </c>
      <c r="B1060" s="205" t="s">
        <v>1574</v>
      </c>
      <c r="C1060" s="251">
        <v>4</v>
      </c>
      <c r="D1060" s="251"/>
      <c r="E1060" s="251">
        <v>407</v>
      </c>
      <c r="F1060" s="251">
        <v>246</v>
      </c>
      <c r="G1060" s="251">
        <v>224</v>
      </c>
      <c r="H1060" s="251">
        <v>203</v>
      </c>
      <c r="I1060" s="251">
        <v>177</v>
      </c>
      <c r="J1060" s="251">
        <v>157</v>
      </c>
      <c r="K1060" s="251">
        <v>50</v>
      </c>
      <c r="L1060" s="251" t="s">
        <v>93</v>
      </c>
      <c r="M1060" s="251">
        <v>0.30399999999999999</v>
      </c>
      <c r="N1060" s="251" t="s">
        <v>94</v>
      </c>
      <c r="O1060" s="251">
        <v>15.1</v>
      </c>
      <c r="P1060" s="251" t="s">
        <v>1904</v>
      </c>
      <c r="Q1060" s="251">
        <f t="shared" ca="1" si="40"/>
        <v>0</v>
      </c>
      <c r="R1060" s="251">
        <f t="shared" ca="1" si="41"/>
        <v>0</v>
      </c>
    </row>
    <row r="1061" spans="1:18" s="96" customFormat="1" ht="15" customHeight="1">
      <c r="A1061" s="205" t="s">
        <v>1925</v>
      </c>
      <c r="B1061" s="205" t="s">
        <v>1945</v>
      </c>
      <c r="C1061" s="251">
        <v>1</v>
      </c>
      <c r="D1061" s="251"/>
      <c r="E1061" s="251">
        <v>407</v>
      </c>
      <c r="F1061" s="251">
        <v>246</v>
      </c>
      <c r="G1061" s="251">
        <v>224</v>
      </c>
      <c r="H1061" s="251">
        <v>203</v>
      </c>
      <c r="I1061" s="251">
        <v>177</v>
      </c>
      <c r="J1061" s="251">
        <v>168</v>
      </c>
      <c r="K1061" s="251">
        <v>50</v>
      </c>
      <c r="L1061" s="251" t="s">
        <v>93</v>
      </c>
      <c r="M1061" s="251">
        <v>0.30399999999999999</v>
      </c>
      <c r="N1061" s="251" t="s">
        <v>94</v>
      </c>
      <c r="O1061" s="251">
        <v>15.1</v>
      </c>
      <c r="P1061" s="251" t="s">
        <v>1904</v>
      </c>
      <c r="Q1061" s="251">
        <f t="shared" ca="1" si="40"/>
        <v>0</v>
      </c>
      <c r="R1061" s="251">
        <f t="shared" ca="1" si="41"/>
        <v>0</v>
      </c>
    </row>
    <row r="1062" spans="1:18" s="96" customFormat="1" ht="15" customHeight="1">
      <c r="A1062" s="205" t="s">
        <v>926</v>
      </c>
      <c r="B1062" s="205" t="s">
        <v>1573</v>
      </c>
      <c r="C1062" s="251">
        <v>4</v>
      </c>
      <c r="D1062" s="251"/>
      <c r="E1062" s="251">
        <v>407</v>
      </c>
      <c r="F1062" s="251">
        <v>246</v>
      </c>
      <c r="G1062" s="251">
        <v>224</v>
      </c>
      <c r="H1062" s="251">
        <v>203</v>
      </c>
      <c r="I1062" s="251">
        <v>177</v>
      </c>
      <c r="J1062" s="251">
        <v>0</v>
      </c>
      <c r="K1062" s="251">
        <v>50</v>
      </c>
      <c r="L1062" s="251" t="s">
        <v>93</v>
      </c>
      <c r="M1062" s="251">
        <v>0.3</v>
      </c>
      <c r="N1062" s="251" t="s">
        <v>94</v>
      </c>
      <c r="O1062" s="251">
        <v>15.1</v>
      </c>
      <c r="P1062" s="251" t="s">
        <v>1904</v>
      </c>
      <c r="Q1062" s="251">
        <f t="shared" ca="1" si="40"/>
        <v>0</v>
      </c>
      <c r="R1062" s="251">
        <f t="shared" ca="1" si="41"/>
        <v>0</v>
      </c>
    </row>
    <row r="1063" spans="1:18" s="96" customFormat="1" ht="15" customHeight="1">
      <c r="A1063" s="192" t="s">
        <v>931</v>
      </c>
      <c r="B1063" s="192" t="s">
        <v>1575</v>
      </c>
      <c r="C1063" s="249">
        <v>4</v>
      </c>
      <c r="D1063" s="249"/>
      <c r="E1063" s="249">
        <v>407</v>
      </c>
      <c r="F1063" s="249">
        <v>246</v>
      </c>
      <c r="G1063" s="249">
        <v>224</v>
      </c>
      <c r="H1063" s="249">
        <v>203</v>
      </c>
      <c r="I1063" s="249">
        <v>177</v>
      </c>
      <c r="J1063" s="249">
        <v>110</v>
      </c>
      <c r="K1063" s="249">
        <v>50</v>
      </c>
      <c r="L1063" s="249" t="s">
        <v>93</v>
      </c>
      <c r="M1063" s="249">
        <v>0.3</v>
      </c>
      <c r="N1063" s="249" t="s">
        <v>94</v>
      </c>
      <c r="O1063" s="249">
        <v>15.1</v>
      </c>
      <c r="P1063" s="249" t="s">
        <v>1904</v>
      </c>
      <c r="Q1063" s="249">
        <f t="shared" ca="1" si="40"/>
        <v>0</v>
      </c>
      <c r="R1063" s="249">
        <f t="shared" ca="1" si="41"/>
        <v>0</v>
      </c>
    </row>
    <row r="1064" spans="1:18" s="96" customFormat="1" ht="15" customHeight="1">
      <c r="A1064" s="193" t="s">
        <v>930</v>
      </c>
      <c r="B1064" s="193" t="s">
        <v>1576</v>
      </c>
      <c r="C1064" s="250">
        <v>4</v>
      </c>
      <c r="D1064" s="250"/>
      <c r="E1064" s="250">
        <v>407</v>
      </c>
      <c r="F1064" s="250">
        <v>246</v>
      </c>
      <c r="G1064" s="250">
        <v>224</v>
      </c>
      <c r="H1064" s="250">
        <v>203</v>
      </c>
      <c r="I1064" s="250">
        <v>177</v>
      </c>
      <c r="J1064" s="250">
        <v>110</v>
      </c>
      <c r="K1064" s="250">
        <v>50</v>
      </c>
      <c r="L1064" s="250" t="s">
        <v>93</v>
      </c>
      <c r="M1064" s="250">
        <v>0.3</v>
      </c>
      <c r="N1064" s="250" t="s">
        <v>94</v>
      </c>
      <c r="O1064" s="250">
        <v>15.1</v>
      </c>
      <c r="P1064" s="250" t="s">
        <v>1904</v>
      </c>
      <c r="Q1064" s="250">
        <f t="shared" ca="1" si="40"/>
        <v>0</v>
      </c>
      <c r="R1064" s="250">
        <f t="shared" ca="1" si="41"/>
        <v>0</v>
      </c>
    </row>
    <row r="1065" spans="1:18" s="96" customFormat="1" ht="15" customHeight="1">
      <c r="A1065" s="202" t="s">
        <v>4996</v>
      </c>
      <c r="B1065" s="247"/>
      <c r="C1065" s="248"/>
      <c r="D1065" s="248"/>
      <c r="E1065" s="248"/>
      <c r="F1065" s="248"/>
      <c r="G1065" s="248"/>
      <c r="H1065" s="248"/>
      <c r="I1065" s="248"/>
      <c r="J1065" s="248"/>
      <c r="K1065" s="248"/>
      <c r="L1065" s="248"/>
      <c r="M1065" s="248"/>
      <c r="N1065" s="248"/>
      <c r="O1065" s="248"/>
      <c r="P1065" s="248"/>
      <c r="Q1065" s="248"/>
      <c r="R1065" s="248"/>
    </row>
    <row r="1066" spans="1:18" s="96" customFormat="1" ht="15" customHeight="1">
      <c r="A1066" s="205" t="s">
        <v>895</v>
      </c>
      <c r="B1066" s="205" t="s">
        <v>1558</v>
      </c>
      <c r="C1066" s="251">
        <v>4</v>
      </c>
      <c r="D1066" s="251"/>
      <c r="E1066" s="251">
        <v>832</v>
      </c>
      <c r="F1066" s="251">
        <v>502</v>
      </c>
      <c r="G1066" s="251">
        <v>456</v>
      </c>
      <c r="H1066" s="251">
        <v>415</v>
      </c>
      <c r="I1066" s="251">
        <v>361</v>
      </c>
      <c r="J1066" s="251">
        <v>337</v>
      </c>
      <c r="K1066" s="251">
        <v>50</v>
      </c>
      <c r="L1066" s="251" t="s">
        <v>50</v>
      </c>
      <c r="M1066" s="251">
        <v>0.44</v>
      </c>
      <c r="N1066" s="251" t="s">
        <v>45</v>
      </c>
      <c r="O1066" s="251">
        <v>22.5</v>
      </c>
      <c r="P1066" s="251" t="s">
        <v>1904</v>
      </c>
      <c r="Q1066" s="251">
        <f t="shared" ca="1" si="40"/>
        <v>0</v>
      </c>
      <c r="R1066" s="251">
        <f t="shared" ca="1" si="41"/>
        <v>0</v>
      </c>
    </row>
    <row r="1067" spans="1:18" s="96" customFormat="1" ht="15" customHeight="1">
      <c r="A1067" s="205" t="s">
        <v>1359</v>
      </c>
      <c r="B1067" s="205" t="s">
        <v>1489</v>
      </c>
      <c r="C1067" s="251">
        <v>4</v>
      </c>
      <c r="D1067" s="251"/>
      <c r="E1067" s="251">
        <v>832</v>
      </c>
      <c r="F1067" s="251">
        <v>502</v>
      </c>
      <c r="G1067" s="251">
        <v>456</v>
      </c>
      <c r="H1067" s="251">
        <v>415</v>
      </c>
      <c r="I1067" s="251">
        <v>361</v>
      </c>
      <c r="J1067" s="251">
        <v>0</v>
      </c>
      <c r="K1067" s="251">
        <v>50</v>
      </c>
      <c r="L1067" s="251" t="s">
        <v>50</v>
      </c>
      <c r="M1067" s="251">
        <v>0.44</v>
      </c>
      <c r="N1067" s="251" t="s">
        <v>45</v>
      </c>
      <c r="O1067" s="251">
        <v>22.5</v>
      </c>
      <c r="P1067" s="251" t="s">
        <v>1904</v>
      </c>
      <c r="Q1067" s="251">
        <f t="shared" ca="1" si="40"/>
        <v>0</v>
      </c>
      <c r="R1067" s="251">
        <f t="shared" ca="1" si="41"/>
        <v>0</v>
      </c>
    </row>
    <row r="1068" spans="1:18" s="96" customFormat="1" ht="15" customHeight="1">
      <c r="A1068" s="205" t="s">
        <v>894</v>
      </c>
      <c r="B1068" s="205" t="s">
        <v>1559</v>
      </c>
      <c r="C1068" s="251">
        <v>4</v>
      </c>
      <c r="D1068" s="251"/>
      <c r="E1068" s="251">
        <v>832</v>
      </c>
      <c r="F1068" s="251">
        <v>502</v>
      </c>
      <c r="G1068" s="251">
        <v>456</v>
      </c>
      <c r="H1068" s="251">
        <v>415</v>
      </c>
      <c r="I1068" s="251">
        <v>361</v>
      </c>
      <c r="J1068" s="251">
        <v>0</v>
      </c>
      <c r="K1068" s="251">
        <v>50</v>
      </c>
      <c r="L1068" s="251" t="s">
        <v>50</v>
      </c>
      <c r="M1068" s="251">
        <v>0.44</v>
      </c>
      <c r="N1068" s="251" t="s">
        <v>45</v>
      </c>
      <c r="O1068" s="251">
        <v>22.5</v>
      </c>
      <c r="P1068" s="251" t="s">
        <v>1904</v>
      </c>
      <c r="Q1068" s="251">
        <f t="shared" ca="1" si="40"/>
        <v>0</v>
      </c>
      <c r="R1068" s="251">
        <f t="shared" ca="1" si="41"/>
        <v>0</v>
      </c>
    </row>
    <row r="1069" spans="1:18" s="96" customFormat="1" ht="15" customHeight="1">
      <c r="A1069" s="205" t="s">
        <v>1358</v>
      </c>
      <c r="B1069" s="205" t="s">
        <v>1490</v>
      </c>
      <c r="C1069" s="251">
        <v>4</v>
      </c>
      <c r="D1069" s="251"/>
      <c r="E1069" s="251">
        <v>832</v>
      </c>
      <c r="F1069" s="251">
        <v>502</v>
      </c>
      <c r="G1069" s="251">
        <v>456</v>
      </c>
      <c r="H1069" s="251">
        <v>415</v>
      </c>
      <c r="I1069" s="251">
        <v>361</v>
      </c>
      <c r="J1069" s="251">
        <v>0</v>
      </c>
      <c r="K1069" s="251">
        <v>50</v>
      </c>
      <c r="L1069" s="251" t="s">
        <v>50</v>
      </c>
      <c r="M1069" s="251">
        <v>0.44</v>
      </c>
      <c r="N1069" s="251" t="s">
        <v>45</v>
      </c>
      <c r="O1069" s="251">
        <v>22.5</v>
      </c>
      <c r="P1069" s="251" t="s">
        <v>1904</v>
      </c>
      <c r="Q1069" s="251">
        <f t="shared" ca="1" si="40"/>
        <v>0</v>
      </c>
      <c r="R1069" s="251">
        <f t="shared" ca="1" si="41"/>
        <v>0</v>
      </c>
    </row>
    <row r="1070" spans="1:18" s="96" customFormat="1" ht="15" customHeight="1">
      <c r="A1070" s="193" t="s">
        <v>1357</v>
      </c>
      <c r="B1070" s="193" t="s">
        <v>1491</v>
      </c>
      <c r="C1070" s="250">
        <v>4</v>
      </c>
      <c r="D1070" s="250"/>
      <c r="E1070" s="250">
        <v>832</v>
      </c>
      <c r="F1070" s="250">
        <v>502</v>
      </c>
      <c r="G1070" s="250">
        <v>456</v>
      </c>
      <c r="H1070" s="250">
        <v>415</v>
      </c>
      <c r="I1070" s="250">
        <v>361</v>
      </c>
      <c r="J1070" s="250">
        <v>221</v>
      </c>
      <c r="K1070" s="250">
        <v>50</v>
      </c>
      <c r="L1070" s="250" t="s">
        <v>50</v>
      </c>
      <c r="M1070" s="250">
        <v>0.44</v>
      </c>
      <c r="N1070" s="250" t="s">
        <v>45</v>
      </c>
      <c r="O1070" s="250">
        <v>22.5</v>
      </c>
      <c r="P1070" s="250" t="s">
        <v>1904</v>
      </c>
      <c r="Q1070" s="250">
        <f t="shared" ca="1" si="40"/>
        <v>0</v>
      </c>
      <c r="R1070" s="250">
        <f t="shared" ca="1" si="41"/>
        <v>0</v>
      </c>
    </row>
    <row r="1071" spans="1:18" s="96" customFormat="1" ht="15" customHeight="1">
      <c r="A1071" s="202" t="s">
        <v>1897</v>
      </c>
      <c r="B1071" s="247"/>
      <c r="C1071" s="248"/>
      <c r="D1071" s="248"/>
      <c r="E1071" s="248"/>
      <c r="F1071" s="248"/>
      <c r="G1071" s="248"/>
      <c r="H1071" s="248"/>
      <c r="I1071" s="248"/>
      <c r="J1071" s="248"/>
      <c r="K1071" s="248"/>
      <c r="L1071" s="248"/>
      <c r="M1071" s="248"/>
      <c r="N1071" s="248"/>
      <c r="O1071" s="248"/>
      <c r="P1071" s="248"/>
      <c r="Q1071" s="248"/>
      <c r="R1071" s="248"/>
    </row>
    <row r="1072" spans="1:18" s="96" customFormat="1" ht="15" customHeight="1">
      <c r="A1072" s="205" t="s">
        <v>966</v>
      </c>
      <c r="B1072" s="205" t="s">
        <v>1585</v>
      </c>
      <c r="C1072" s="251">
        <v>4</v>
      </c>
      <c r="D1072" s="251"/>
      <c r="E1072" s="251">
        <v>387</v>
      </c>
      <c r="F1072" s="251">
        <v>234</v>
      </c>
      <c r="G1072" s="251">
        <v>212</v>
      </c>
      <c r="H1072" s="251">
        <v>193</v>
      </c>
      <c r="I1072" s="251">
        <v>168</v>
      </c>
      <c r="J1072" s="251">
        <v>0</v>
      </c>
      <c r="K1072" s="251">
        <v>80</v>
      </c>
      <c r="L1072" s="251" t="s">
        <v>53</v>
      </c>
      <c r="M1072" s="251">
        <v>0.114</v>
      </c>
      <c r="N1072" s="251" t="s">
        <v>55</v>
      </c>
      <c r="O1072" s="251">
        <v>9.15</v>
      </c>
      <c r="P1072" s="251" t="s">
        <v>1904</v>
      </c>
      <c r="Q1072" s="251">
        <f t="shared" ca="1" si="40"/>
        <v>0</v>
      </c>
      <c r="R1072" s="251">
        <f t="shared" ca="1" si="41"/>
        <v>0</v>
      </c>
    </row>
    <row r="1073" spans="1:19" s="96" customFormat="1" ht="15" customHeight="1">
      <c r="A1073" s="205" t="s">
        <v>1390</v>
      </c>
      <c r="B1073" s="205" t="s">
        <v>1391</v>
      </c>
      <c r="C1073" s="251">
        <v>4</v>
      </c>
      <c r="D1073" s="251"/>
      <c r="E1073" s="251">
        <v>387</v>
      </c>
      <c r="F1073" s="251">
        <v>234</v>
      </c>
      <c r="G1073" s="251">
        <v>212</v>
      </c>
      <c r="H1073" s="251">
        <v>193</v>
      </c>
      <c r="I1073" s="251">
        <v>168</v>
      </c>
      <c r="J1073" s="251">
        <v>0</v>
      </c>
      <c r="K1073" s="251">
        <v>80</v>
      </c>
      <c r="L1073" s="251" t="s">
        <v>53</v>
      </c>
      <c r="M1073" s="251">
        <v>0.114</v>
      </c>
      <c r="N1073" s="251" t="s">
        <v>55</v>
      </c>
      <c r="O1073" s="251">
        <v>9.15</v>
      </c>
      <c r="P1073" s="251" t="s">
        <v>1904</v>
      </c>
      <c r="Q1073" s="251">
        <f t="shared" ca="1" si="40"/>
        <v>0</v>
      </c>
      <c r="R1073" s="251">
        <f t="shared" ca="1" si="41"/>
        <v>0</v>
      </c>
    </row>
    <row r="1074" spans="1:19" s="96" customFormat="1" ht="15" customHeight="1">
      <c r="A1074" s="205" t="s">
        <v>965</v>
      </c>
      <c r="B1074" s="205" t="s">
        <v>1586</v>
      </c>
      <c r="C1074" s="251">
        <v>4</v>
      </c>
      <c r="D1074" s="251"/>
      <c r="E1074" s="251">
        <v>387</v>
      </c>
      <c r="F1074" s="251">
        <v>234</v>
      </c>
      <c r="G1074" s="251">
        <v>212</v>
      </c>
      <c r="H1074" s="251">
        <v>193</v>
      </c>
      <c r="I1074" s="251">
        <v>168</v>
      </c>
      <c r="J1074" s="251">
        <v>0</v>
      </c>
      <c r="K1074" s="251">
        <v>80</v>
      </c>
      <c r="L1074" s="251" t="s">
        <v>53</v>
      </c>
      <c r="M1074" s="251">
        <v>0.114</v>
      </c>
      <c r="N1074" s="251" t="s">
        <v>55</v>
      </c>
      <c r="O1074" s="251">
        <v>9.15</v>
      </c>
      <c r="P1074" s="251" t="s">
        <v>1904</v>
      </c>
      <c r="Q1074" s="251">
        <f t="shared" ca="1" si="40"/>
        <v>0</v>
      </c>
      <c r="R1074" s="251">
        <f t="shared" ca="1" si="41"/>
        <v>0</v>
      </c>
    </row>
    <row r="1075" spans="1:19" s="96" customFormat="1" ht="15" customHeight="1">
      <c r="A1075" s="205" t="s">
        <v>1934</v>
      </c>
      <c r="B1075" s="205" t="s">
        <v>1951</v>
      </c>
      <c r="C1075" s="251">
        <v>4</v>
      </c>
      <c r="D1075" s="251"/>
      <c r="E1075" s="251">
        <v>387</v>
      </c>
      <c r="F1075" s="251">
        <v>234</v>
      </c>
      <c r="G1075" s="251">
        <v>212</v>
      </c>
      <c r="H1075" s="251">
        <v>193</v>
      </c>
      <c r="I1075" s="251">
        <v>168</v>
      </c>
      <c r="J1075" s="251">
        <v>0</v>
      </c>
      <c r="K1075" s="251">
        <v>80</v>
      </c>
      <c r="L1075" s="251" t="s">
        <v>53</v>
      </c>
      <c r="M1075" s="251">
        <v>0.114</v>
      </c>
      <c r="N1075" s="251" t="s">
        <v>55</v>
      </c>
      <c r="O1075" s="251">
        <v>9.15</v>
      </c>
      <c r="P1075" s="251" t="s">
        <v>1904</v>
      </c>
      <c r="Q1075" s="251">
        <f t="shared" ca="1" si="40"/>
        <v>0</v>
      </c>
      <c r="R1075" s="251">
        <f t="shared" ca="1" si="41"/>
        <v>0</v>
      </c>
    </row>
    <row r="1076" spans="1:19" s="96" customFormat="1" ht="15" customHeight="1">
      <c r="A1076" s="205" t="s">
        <v>4166</v>
      </c>
      <c r="B1076" s="205" t="s">
        <v>4177</v>
      </c>
      <c r="C1076" s="251">
        <v>4</v>
      </c>
      <c r="D1076" s="251"/>
      <c r="E1076" s="251">
        <v>387</v>
      </c>
      <c r="F1076" s="251">
        <v>234</v>
      </c>
      <c r="G1076" s="251">
        <v>212</v>
      </c>
      <c r="H1076" s="251">
        <v>193</v>
      </c>
      <c r="I1076" s="251">
        <v>168</v>
      </c>
      <c r="J1076" s="251">
        <v>0</v>
      </c>
      <c r="K1076" s="251">
        <v>80</v>
      </c>
      <c r="L1076" s="251" t="s">
        <v>53</v>
      </c>
      <c r="M1076" s="251">
        <v>0.114</v>
      </c>
      <c r="N1076" s="251" t="s">
        <v>55</v>
      </c>
      <c r="O1076" s="251">
        <v>9.15</v>
      </c>
      <c r="P1076" s="251" t="s">
        <v>1904</v>
      </c>
      <c r="Q1076" s="251">
        <f t="shared" ca="1" si="40"/>
        <v>0</v>
      </c>
      <c r="R1076" s="251">
        <f t="shared" ca="1" si="41"/>
        <v>0</v>
      </c>
    </row>
    <row r="1077" spans="1:19" ht="15" customHeight="1">
      <c r="A1077" s="205" t="s">
        <v>1388</v>
      </c>
      <c r="B1077" s="205" t="s">
        <v>1389</v>
      </c>
      <c r="C1077" s="251">
        <v>4</v>
      </c>
      <c r="D1077" s="251"/>
      <c r="E1077" s="251">
        <v>387</v>
      </c>
      <c r="F1077" s="251">
        <v>234</v>
      </c>
      <c r="G1077" s="251">
        <v>212</v>
      </c>
      <c r="H1077" s="251">
        <v>193</v>
      </c>
      <c r="I1077" s="251">
        <v>168</v>
      </c>
      <c r="J1077" s="251">
        <v>0</v>
      </c>
      <c r="K1077" s="251">
        <v>80</v>
      </c>
      <c r="L1077" s="251" t="s">
        <v>53</v>
      </c>
      <c r="M1077" s="251">
        <v>0.114</v>
      </c>
      <c r="N1077" s="251" t="s">
        <v>55</v>
      </c>
      <c r="O1077" s="251">
        <v>9.15</v>
      </c>
      <c r="P1077" s="251" t="s">
        <v>1904</v>
      </c>
      <c r="Q1077" s="251">
        <f t="shared" ca="1" si="40"/>
        <v>0</v>
      </c>
      <c r="R1077" s="251">
        <f t="shared" ca="1" si="41"/>
        <v>0</v>
      </c>
      <c r="S1077" s="96"/>
    </row>
    <row r="1078" spans="1:19" ht="15" customHeight="1">
      <c r="A1078" s="205" t="s">
        <v>4838</v>
      </c>
      <c r="B1078" s="205" t="s">
        <v>4844</v>
      </c>
      <c r="C1078" s="251">
        <v>4</v>
      </c>
      <c r="D1078" s="251"/>
      <c r="E1078" s="251">
        <v>387</v>
      </c>
      <c r="F1078" s="251">
        <v>234</v>
      </c>
      <c r="G1078" s="251">
        <v>212</v>
      </c>
      <c r="H1078" s="251">
        <v>193</v>
      </c>
      <c r="I1078" s="251">
        <v>168</v>
      </c>
      <c r="J1078" s="251">
        <v>0</v>
      </c>
      <c r="K1078" s="251">
        <v>80</v>
      </c>
      <c r="L1078" s="251" t="s">
        <v>53</v>
      </c>
      <c r="M1078" s="251">
        <v>0.114</v>
      </c>
      <c r="N1078" s="251" t="s">
        <v>55</v>
      </c>
      <c r="O1078" s="251">
        <v>9.15</v>
      </c>
      <c r="P1078" s="251" t="s">
        <v>1904</v>
      </c>
      <c r="Q1078" s="251">
        <f t="shared" ca="1" si="40"/>
        <v>0</v>
      </c>
      <c r="R1078" s="251">
        <f t="shared" ca="1" si="41"/>
        <v>0</v>
      </c>
      <c r="S1078" s="96"/>
    </row>
    <row r="1079" spans="1:19" ht="15" customHeight="1">
      <c r="A1079" s="193" t="s">
        <v>1387</v>
      </c>
      <c r="B1079" s="193" t="s">
        <v>1503</v>
      </c>
      <c r="C1079" s="250">
        <v>4</v>
      </c>
      <c r="D1079" s="250"/>
      <c r="E1079" s="250">
        <v>387</v>
      </c>
      <c r="F1079" s="250">
        <v>234</v>
      </c>
      <c r="G1079" s="250">
        <v>212</v>
      </c>
      <c r="H1079" s="250">
        <v>193</v>
      </c>
      <c r="I1079" s="250">
        <v>168</v>
      </c>
      <c r="J1079" s="250">
        <v>0</v>
      </c>
      <c r="K1079" s="250">
        <v>80</v>
      </c>
      <c r="L1079" s="250" t="s">
        <v>53</v>
      </c>
      <c r="M1079" s="250">
        <v>0.114</v>
      </c>
      <c r="N1079" s="250" t="s">
        <v>55</v>
      </c>
      <c r="O1079" s="250">
        <v>9.15</v>
      </c>
      <c r="P1079" s="250" t="s">
        <v>1904</v>
      </c>
      <c r="Q1079" s="250">
        <f t="shared" ca="1" si="40"/>
        <v>0</v>
      </c>
      <c r="R1079" s="250">
        <f t="shared" ca="1" si="41"/>
        <v>0</v>
      </c>
      <c r="S1079" s="96"/>
    </row>
    <row r="1080" spans="1:19" ht="15" customHeight="1">
      <c r="A1080" s="202" t="s">
        <v>1898</v>
      </c>
      <c r="B1080" s="247"/>
      <c r="C1080" s="248"/>
      <c r="D1080" s="248"/>
      <c r="E1080" s="248"/>
      <c r="F1080" s="248"/>
      <c r="G1080" s="248"/>
      <c r="H1080" s="248"/>
      <c r="I1080" s="248"/>
      <c r="J1080" s="248"/>
      <c r="K1080" s="248"/>
      <c r="L1080" s="248"/>
      <c r="M1080" s="248"/>
      <c r="N1080" s="248"/>
      <c r="O1080" s="248"/>
      <c r="P1080" s="248"/>
      <c r="Q1080" s="248"/>
      <c r="R1080" s="248"/>
      <c r="S1080" s="96"/>
    </row>
    <row r="1081" spans="1:19" s="96" customFormat="1" ht="15" customHeight="1">
      <c r="A1081" s="205" t="s">
        <v>957</v>
      </c>
      <c r="B1081" s="205" t="s">
        <v>1569</v>
      </c>
      <c r="C1081" s="251">
        <v>4</v>
      </c>
      <c r="D1081" s="251"/>
      <c r="E1081" s="251">
        <v>187</v>
      </c>
      <c r="F1081" s="251">
        <v>113</v>
      </c>
      <c r="G1081" s="251">
        <v>103</v>
      </c>
      <c r="H1081" s="251">
        <v>94</v>
      </c>
      <c r="I1081" s="251">
        <v>81</v>
      </c>
      <c r="J1081" s="251">
        <v>0</v>
      </c>
      <c r="K1081" s="251">
        <v>100</v>
      </c>
      <c r="L1081" s="251" t="s">
        <v>22</v>
      </c>
      <c r="M1081" s="251">
        <v>0.11</v>
      </c>
      <c r="N1081" s="251" t="s">
        <v>54</v>
      </c>
      <c r="O1081" s="251">
        <v>12.5</v>
      </c>
      <c r="P1081" s="251" t="s">
        <v>1904</v>
      </c>
      <c r="Q1081" s="251">
        <f t="shared" ca="1" si="40"/>
        <v>0</v>
      </c>
      <c r="R1081" s="251">
        <f t="shared" ca="1" si="41"/>
        <v>0</v>
      </c>
    </row>
    <row r="1082" spans="1:19" ht="15" customHeight="1">
      <c r="A1082" s="205" t="s">
        <v>956</v>
      </c>
      <c r="B1082" s="205" t="s">
        <v>1571</v>
      </c>
      <c r="C1082" s="251">
        <v>4</v>
      </c>
      <c r="D1082" s="251"/>
      <c r="E1082" s="251">
        <v>187</v>
      </c>
      <c r="F1082" s="251">
        <v>113</v>
      </c>
      <c r="G1082" s="251">
        <v>103</v>
      </c>
      <c r="H1082" s="251">
        <v>94</v>
      </c>
      <c r="I1082" s="251">
        <v>81</v>
      </c>
      <c r="J1082" s="251">
        <v>0</v>
      </c>
      <c r="K1082" s="251">
        <v>100</v>
      </c>
      <c r="L1082" s="251" t="s">
        <v>22</v>
      </c>
      <c r="M1082" s="251">
        <v>0.11</v>
      </c>
      <c r="N1082" s="251" t="s">
        <v>54</v>
      </c>
      <c r="O1082" s="251">
        <v>12.5</v>
      </c>
      <c r="P1082" s="251" t="s">
        <v>1904</v>
      </c>
      <c r="Q1082" s="251">
        <f t="shared" ca="1" si="40"/>
        <v>0</v>
      </c>
      <c r="R1082" s="251">
        <f t="shared" ca="1" si="41"/>
        <v>0</v>
      </c>
      <c r="S1082" s="96"/>
    </row>
    <row r="1083" spans="1:19" ht="15" customHeight="1">
      <c r="A1083" s="205" t="s">
        <v>955</v>
      </c>
      <c r="B1083" s="205" t="s">
        <v>1570</v>
      </c>
      <c r="C1083" s="251">
        <v>4</v>
      </c>
      <c r="D1083" s="251"/>
      <c r="E1083" s="251">
        <v>187</v>
      </c>
      <c r="F1083" s="251">
        <v>113</v>
      </c>
      <c r="G1083" s="251">
        <v>103</v>
      </c>
      <c r="H1083" s="251">
        <v>94</v>
      </c>
      <c r="I1083" s="251">
        <v>81</v>
      </c>
      <c r="J1083" s="251">
        <v>0</v>
      </c>
      <c r="K1083" s="251">
        <v>100</v>
      </c>
      <c r="L1083" s="251" t="s">
        <v>22</v>
      </c>
      <c r="M1083" s="251">
        <v>0.11</v>
      </c>
      <c r="N1083" s="251" t="s">
        <v>54</v>
      </c>
      <c r="O1083" s="251">
        <v>12.5</v>
      </c>
      <c r="P1083" s="251" t="s">
        <v>1904</v>
      </c>
      <c r="Q1083" s="251">
        <f t="shared" ca="1" si="40"/>
        <v>0</v>
      </c>
      <c r="R1083" s="251">
        <f t="shared" ca="1" si="41"/>
        <v>0</v>
      </c>
      <c r="S1083" s="96"/>
    </row>
    <row r="1084" spans="1:19" s="96" customFormat="1" ht="15" customHeight="1">
      <c r="A1084" s="205" t="s">
        <v>1366</v>
      </c>
      <c r="B1084" s="205" t="s">
        <v>1499</v>
      </c>
      <c r="C1084" s="251">
        <v>4</v>
      </c>
      <c r="D1084" s="251"/>
      <c r="E1084" s="251">
        <v>187</v>
      </c>
      <c r="F1084" s="251">
        <v>113</v>
      </c>
      <c r="G1084" s="251">
        <v>103</v>
      </c>
      <c r="H1084" s="251">
        <v>94</v>
      </c>
      <c r="I1084" s="251">
        <v>81</v>
      </c>
      <c r="J1084" s="251">
        <v>0</v>
      </c>
      <c r="K1084" s="251">
        <v>100</v>
      </c>
      <c r="L1084" s="251" t="s">
        <v>22</v>
      </c>
      <c r="M1084" s="251">
        <v>0.11</v>
      </c>
      <c r="N1084" s="251" t="s">
        <v>54</v>
      </c>
      <c r="O1084" s="251">
        <v>12.5</v>
      </c>
      <c r="P1084" s="251" t="s">
        <v>1904</v>
      </c>
      <c r="Q1084" s="251">
        <f t="shared" ca="1" si="40"/>
        <v>0</v>
      </c>
      <c r="R1084" s="251">
        <f t="shared" ca="1" si="41"/>
        <v>0</v>
      </c>
    </row>
    <row r="1085" spans="1:19" s="96" customFormat="1" ht="15" customHeight="1">
      <c r="A1085" s="205" t="s">
        <v>1932</v>
      </c>
      <c r="B1085" s="205" t="s">
        <v>1949</v>
      </c>
      <c r="C1085" s="251">
        <v>4</v>
      </c>
      <c r="D1085" s="251"/>
      <c r="E1085" s="251">
        <v>187</v>
      </c>
      <c r="F1085" s="251">
        <v>113</v>
      </c>
      <c r="G1085" s="251">
        <v>103</v>
      </c>
      <c r="H1085" s="251">
        <v>94</v>
      </c>
      <c r="I1085" s="251">
        <v>81</v>
      </c>
      <c r="J1085" s="251">
        <v>0</v>
      </c>
      <c r="K1085" s="251">
        <v>100</v>
      </c>
      <c r="L1085" s="251" t="s">
        <v>22</v>
      </c>
      <c r="M1085" s="251">
        <v>0.11</v>
      </c>
      <c r="N1085" s="251" t="s">
        <v>54</v>
      </c>
      <c r="O1085" s="251">
        <v>12.5</v>
      </c>
      <c r="P1085" s="251" t="s">
        <v>1904</v>
      </c>
      <c r="Q1085" s="251">
        <f t="shared" ca="1" si="40"/>
        <v>0</v>
      </c>
      <c r="R1085" s="251">
        <f t="shared" ca="1" si="41"/>
        <v>0</v>
      </c>
    </row>
    <row r="1086" spans="1:19" ht="15" customHeight="1">
      <c r="A1086" s="205" t="s">
        <v>4164</v>
      </c>
      <c r="B1086" s="205" t="s">
        <v>4178</v>
      </c>
      <c r="C1086" s="251">
        <v>4</v>
      </c>
      <c r="D1086" s="251"/>
      <c r="E1086" s="251">
        <v>187</v>
      </c>
      <c r="F1086" s="251">
        <v>113</v>
      </c>
      <c r="G1086" s="251">
        <v>103</v>
      </c>
      <c r="H1086" s="251">
        <v>94</v>
      </c>
      <c r="I1086" s="251">
        <v>81</v>
      </c>
      <c r="J1086" s="251">
        <v>0</v>
      </c>
      <c r="K1086" s="251">
        <v>100</v>
      </c>
      <c r="L1086" s="251" t="s">
        <v>22</v>
      </c>
      <c r="M1086" s="251">
        <v>0.11</v>
      </c>
      <c r="N1086" s="251" t="s">
        <v>54</v>
      </c>
      <c r="O1086" s="251">
        <v>12.5</v>
      </c>
      <c r="P1086" s="251" t="s">
        <v>1904</v>
      </c>
      <c r="Q1086" s="251">
        <f t="shared" ca="1" si="40"/>
        <v>0</v>
      </c>
      <c r="R1086" s="251">
        <f t="shared" ca="1" si="41"/>
        <v>0</v>
      </c>
      <c r="S1086" s="96"/>
    </row>
    <row r="1087" spans="1:19" s="96" customFormat="1" ht="15" customHeight="1">
      <c r="A1087" s="205" t="s">
        <v>1365</v>
      </c>
      <c r="B1087" s="205" t="s">
        <v>1500</v>
      </c>
      <c r="C1087" s="251">
        <v>4</v>
      </c>
      <c r="D1087" s="251"/>
      <c r="E1087" s="251">
        <v>187</v>
      </c>
      <c r="F1087" s="251">
        <v>113</v>
      </c>
      <c r="G1087" s="251">
        <v>103</v>
      </c>
      <c r="H1087" s="251">
        <v>94</v>
      </c>
      <c r="I1087" s="251">
        <v>81</v>
      </c>
      <c r="J1087" s="251">
        <v>0</v>
      </c>
      <c r="K1087" s="251">
        <v>100</v>
      </c>
      <c r="L1087" s="251" t="s">
        <v>22</v>
      </c>
      <c r="M1087" s="251">
        <v>0.11</v>
      </c>
      <c r="N1087" s="251" t="s">
        <v>54</v>
      </c>
      <c r="O1087" s="251">
        <v>12.5</v>
      </c>
      <c r="P1087" s="251" t="s">
        <v>1904</v>
      </c>
      <c r="Q1087" s="251">
        <f t="shared" ref="Q1087:Q1150" ca="1" si="42">VLOOKUP(A1087,INDIRECT("'"&amp;P1087&amp;"'!A:l",TRUE),12,0)</f>
        <v>0</v>
      </c>
      <c r="R1087" s="251">
        <f t="shared" ref="R1087:R1150" ca="1" si="43">IFERROR(IF(J1087&lt;&gt;$J$5,J1087*Q1087,IF($I$5=$F$6,F1087*Q1087,IF($I$5=$G$6,G1087*Q1087,IF($I$5=$H$6,H1087*Q1087,IF($I$5=$I$6,I1087*Q1087,""))))),"")</f>
        <v>0</v>
      </c>
    </row>
    <row r="1088" spans="1:19" s="96" customFormat="1" ht="15" customHeight="1">
      <c r="A1088" s="205" t="s">
        <v>4839</v>
      </c>
      <c r="B1088" s="205" t="s">
        <v>4845</v>
      </c>
      <c r="C1088" s="251">
        <v>4</v>
      </c>
      <c r="D1088" s="251"/>
      <c r="E1088" s="251">
        <v>187</v>
      </c>
      <c r="F1088" s="251">
        <v>113</v>
      </c>
      <c r="G1088" s="251">
        <v>103</v>
      </c>
      <c r="H1088" s="251">
        <v>94</v>
      </c>
      <c r="I1088" s="251">
        <v>81</v>
      </c>
      <c r="J1088" s="251">
        <v>0</v>
      </c>
      <c r="K1088" s="251">
        <v>100</v>
      </c>
      <c r="L1088" s="251" t="s">
        <v>22</v>
      </c>
      <c r="M1088" s="251">
        <v>0.11</v>
      </c>
      <c r="N1088" s="251" t="s">
        <v>54</v>
      </c>
      <c r="O1088" s="251">
        <v>12.5</v>
      </c>
      <c r="P1088" s="251" t="s">
        <v>1904</v>
      </c>
      <c r="Q1088" s="251">
        <f t="shared" ca="1" si="42"/>
        <v>0</v>
      </c>
      <c r="R1088" s="251">
        <f t="shared" ca="1" si="43"/>
        <v>0</v>
      </c>
    </row>
    <row r="1089" spans="1:19" s="96" customFormat="1" ht="15" customHeight="1">
      <c r="A1089" s="193" t="s">
        <v>1364</v>
      </c>
      <c r="B1089" s="193" t="s">
        <v>1501</v>
      </c>
      <c r="C1089" s="250">
        <v>4</v>
      </c>
      <c r="D1089" s="250"/>
      <c r="E1089" s="250">
        <v>187</v>
      </c>
      <c r="F1089" s="250">
        <v>113</v>
      </c>
      <c r="G1089" s="250">
        <v>103</v>
      </c>
      <c r="H1089" s="250">
        <v>94</v>
      </c>
      <c r="I1089" s="250">
        <v>81</v>
      </c>
      <c r="J1089" s="250">
        <v>0</v>
      </c>
      <c r="K1089" s="250">
        <v>100</v>
      </c>
      <c r="L1089" s="250" t="s">
        <v>22</v>
      </c>
      <c r="M1089" s="250">
        <v>0.11</v>
      </c>
      <c r="N1089" s="250" t="s">
        <v>54</v>
      </c>
      <c r="O1089" s="250">
        <v>12.5</v>
      </c>
      <c r="P1089" s="250" t="s">
        <v>1904</v>
      </c>
      <c r="Q1089" s="250">
        <f t="shared" ca="1" si="42"/>
        <v>0</v>
      </c>
      <c r="R1089" s="250">
        <f t="shared" ca="1" si="43"/>
        <v>0</v>
      </c>
    </row>
    <row r="1090" spans="1:19" ht="15" customHeight="1">
      <c r="A1090" s="202" t="s">
        <v>5073</v>
      </c>
      <c r="B1090" s="247"/>
      <c r="C1090" s="248"/>
      <c r="D1090" s="248"/>
      <c r="E1090" s="248"/>
      <c r="F1090" s="248"/>
      <c r="G1090" s="248"/>
      <c r="H1090" s="248"/>
      <c r="I1090" s="248"/>
      <c r="J1090" s="248"/>
      <c r="K1090" s="248"/>
      <c r="L1090" s="248"/>
      <c r="M1090" s="248"/>
      <c r="N1090" s="248"/>
      <c r="O1090" s="248"/>
      <c r="P1090" s="248"/>
      <c r="Q1090" s="248"/>
      <c r="R1090" s="248"/>
      <c r="S1090" s="96"/>
    </row>
    <row r="1091" spans="1:19" ht="15" customHeight="1">
      <c r="A1091" s="205" t="s">
        <v>5074</v>
      </c>
      <c r="B1091" s="205" t="s">
        <v>5140</v>
      </c>
      <c r="C1091" s="251">
        <v>4</v>
      </c>
      <c r="D1091" s="251" t="s">
        <v>1464</v>
      </c>
      <c r="E1091" s="251">
        <v>134</v>
      </c>
      <c r="F1091" s="251">
        <v>84</v>
      </c>
      <c r="G1091" s="251">
        <v>79</v>
      </c>
      <c r="H1091" s="251">
        <v>74</v>
      </c>
      <c r="I1091" s="251">
        <v>67</v>
      </c>
      <c r="J1091" s="251">
        <v>0</v>
      </c>
      <c r="K1091" s="251">
        <v>100</v>
      </c>
      <c r="L1091" s="251" t="s">
        <v>4087</v>
      </c>
      <c r="M1091" s="251">
        <v>0.09</v>
      </c>
      <c r="N1091" s="251" t="s">
        <v>4111</v>
      </c>
      <c r="O1091" s="251">
        <v>9.1999999999999993</v>
      </c>
      <c r="P1091" s="251" t="s">
        <v>1904</v>
      </c>
      <c r="Q1091" s="251">
        <f t="shared" ca="1" si="42"/>
        <v>0</v>
      </c>
      <c r="R1091" s="251">
        <f t="shared" ca="1" si="43"/>
        <v>0</v>
      </c>
      <c r="S1091" s="96"/>
    </row>
    <row r="1092" spans="1:19" s="96" customFormat="1" ht="15" customHeight="1">
      <c r="A1092" s="205" t="s">
        <v>5075</v>
      </c>
      <c r="B1092" s="205" t="s">
        <v>5141</v>
      </c>
      <c r="C1092" s="251">
        <v>4</v>
      </c>
      <c r="D1092" s="251" t="s">
        <v>1464</v>
      </c>
      <c r="E1092" s="251">
        <v>152</v>
      </c>
      <c r="F1092" s="251">
        <v>96</v>
      </c>
      <c r="G1092" s="251">
        <v>90</v>
      </c>
      <c r="H1092" s="251">
        <v>84</v>
      </c>
      <c r="I1092" s="251">
        <v>76</v>
      </c>
      <c r="J1092" s="251">
        <v>0</v>
      </c>
      <c r="K1092" s="251">
        <v>100</v>
      </c>
      <c r="L1092" s="251" t="s">
        <v>4087</v>
      </c>
      <c r="M1092" s="251">
        <v>0.09</v>
      </c>
      <c r="N1092" s="251" t="s">
        <v>4111</v>
      </c>
      <c r="O1092" s="251">
        <v>9.1999999999999993</v>
      </c>
      <c r="P1092" s="251" t="s">
        <v>1904</v>
      </c>
      <c r="Q1092" s="251">
        <f t="shared" ca="1" si="42"/>
        <v>0</v>
      </c>
      <c r="R1092" s="251">
        <f t="shared" ca="1" si="43"/>
        <v>0</v>
      </c>
    </row>
    <row r="1093" spans="1:19" s="2" customFormat="1" ht="15" customHeight="1">
      <c r="A1093" s="193" t="s">
        <v>5076</v>
      </c>
      <c r="B1093" s="193" t="s">
        <v>5142</v>
      </c>
      <c r="C1093" s="250">
        <v>4</v>
      </c>
      <c r="D1093" s="250" t="s">
        <v>1464</v>
      </c>
      <c r="E1093" s="250">
        <v>162</v>
      </c>
      <c r="F1093" s="250">
        <v>102</v>
      </c>
      <c r="G1093" s="250">
        <v>96</v>
      </c>
      <c r="H1093" s="250">
        <v>89</v>
      </c>
      <c r="I1093" s="250">
        <v>81</v>
      </c>
      <c r="J1093" s="250">
        <v>0</v>
      </c>
      <c r="K1093" s="250">
        <v>100</v>
      </c>
      <c r="L1093" s="250" t="s">
        <v>4087</v>
      </c>
      <c r="M1093" s="250">
        <v>0.09</v>
      </c>
      <c r="N1093" s="250" t="s">
        <v>4111</v>
      </c>
      <c r="O1093" s="250">
        <v>9.1999999999999993</v>
      </c>
      <c r="P1093" s="250" t="s">
        <v>1904</v>
      </c>
      <c r="Q1093" s="250">
        <f t="shared" ca="1" si="42"/>
        <v>0</v>
      </c>
      <c r="R1093" s="250">
        <f t="shared" ca="1" si="43"/>
        <v>0</v>
      </c>
      <c r="S1093" s="96"/>
    </row>
    <row r="1094" spans="1:19" s="2" customFormat="1" ht="15" customHeight="1">
      <c r="A1094" s="202" t="s">
        <v>4998</v>
      </c>
      <c r="B1094" s="247"/>
      <c r="C1094" s="248"/>
      <c r="D1094" s="248"/>
      <c r="E1094" s="248"/>
      <c r="F1094" s="248"/>
      <c r="G1094" s="248"/>
      <c r="H1094" s="248"/>
      <c r="I1094" s="248"/>
      <c r="J1094" s="248"/>
      <c r="K1094" s="248"/>
      <c r="L1094" s="248"/>
      <c r="M1094" s="248"/>
      <c r="N1094" s="248"/>
      <c r="O1094" s="248"/>
      <c r="P1094" s="248"/>
      <c r="Q1094" s="248"/>
      <c r="R1094" s="248"/>
      <c r="S1094" s="96"/>
    </row>
    <row r="1095" spans="1:19" s="96" customFormat="1" ht="15" customHeight="1">
      <c r="A1095" s="192" t="s">
        <v>4077</v>
      </c>
      <c r="B1095" s="192" t="s">
        <v>4106</v>
      </c>
      <c r="C1095" s="249">
        <v>4</v>
      </c>
      <c r="D1095" s="249"/>
      <c r="E1095" s="249">
        <v>135</v>
      </c>
      <c r="F1095" s="249">
        <v>81.3</v>
      </c>
      <c r="G1095" s="249">
        <v>77.430000000000007</v>
      </c>
      <c r="H1095" s="249">
        <v>73.739999999999995</v>
      </c>
      <c r="I1095" s="249">
        <v>68.59</v>
      </c>
      <c r="J1095" s="249">
        <v>0</v>
      </c>
      <c r="K1095" s="249">
        <v>100</v>
      </c>
      <c r="L1095" s="249" t="s">
        <v>4087</v>
      </c>
      <c r="M1095" s="249">
        <v>0.09</v>
      </c>
      <c r="N1095" s="249" t="s">
        <v>4111</v>
      </c>
      <c r="O1095" s="249">
        <v>9.1999999999999993</v>
      </c>
      <c r="P1095" s="249" t="s">
        <v>1904</v>
      </c>
      <c r="Q1095" s="249">
        <f t="shared" ca="1" si="42"/>
        <v>0</v>
      </c>
      <c r="R1095" s="249">
        <f t="shared" ca="1" si="43"/>
        <v>0</v>
      </c>
    </row>
    <row r="1096" spans="1:19" s="96" customFormat="1" ht="15" customHeight="1">
      <c r="A1096" s="193" t="s">
        <v>4078</v>
      </c>
      <c r="B1096" s="193" t="s">
        <v>4107</v>
      </c>
      <c r="C1096" s="250">
        <v>3</v>
      </c>
      <c r="D1096" s="250"/>
      <c r="E1096" s="250">
        <v>117</v>
      </c>
      <c r="F1096" s="250">
        <v>70.55</v>
      </c>
      <c r="G1096" s="250">
        <v>67.19</v>
      </c>
      <c r="H1096" s="250">
        <v>63.99</v>
      </c>
      <c r="I1096" s="250">
        <v>59.53</v>
      </c>
      <c r="J1096" s="250">
        <v>0</v>
      </c>
      <c r="K1096" s="250">
        <v>100</v>
      </c>
      <c r="L1096" s="250" t="s">
        <v>4087</v>
      </c>
      <c r="M1096" s="250">
        <v>0.09</v>
      </c>
      <c r="N1096" s="250" t="s">
        <v>4111</v>
      </c>
      <c r="O1096" s="250">
        <v>9.1999999999999993</v>
      </c>
      <c r="P1096" s="250" t="s">
        <v>1904</v>
      </c>
      <c r="Q1096" s="250">
        <f t="shared" ca="1" si="42"/>
        <v>0</v>
      </c>
      <c r="R1096" s="250">
        <f t="shared" ca="1" si="43"/>
        <v>0</v>
      </c>
    </row>
    <row r="1097" spans="1:19" s="96" customFormat="1" ht="15" customHeight="1">
      <c r="A1097" s="202" t="s">
        <v>1899</v>
      </c>
      <c r="B1097" s="247"/>
      <c r="C1097" s="248"/>
      <c r="D1097" s="248"/>
      <c r="E1097" s="248"/>
      <c r="F1097" s="248"/>
      <c r="G1097" s="248"/>
      <c r="H1097" s="248"/>
      <c r="I1097" s="248"/>
      <c r="J1097" s="248"/>
      <c r="K1097" s="248"/>
      <c r="L1097" s="248"/>
      <c r="M1097" s="248"/>
      <c r="N1097" s="248"/>
      <c r="O1097" s="248"/>
      <c r="P1097" s="248"/>
      <c r="Q1097" s="248"/>
      <c r="R1097" s="248"/>
    </row>
    <row r="1098" spans="1:19" s="96" customFormat="1" ht="15" customHeight="1">
      <c r="A1098" s="205" t="s">
        <v>948</v>
      </c>
      <c r="B1098" s="205" t="s">
        <v>1565</v>
      </c>
      <c r="C1098" s="251">
        <v>4</v>
      </c>
      <c r="D1098" s="251"/>
      <c r="E1098" s="251">
        <v>215</v>
      </c>
      <c r="F1098" s="251">
        <v>130</v>
      </c>
      <c r="G1098" s="251">
        <v>118</v>
      </c>
      <c r="H1098" s="251">
        <v>107</v>
      </c>
      <c r="I1098" s="251">
        <v>93</v>
      </c>
      <c r="J1098" s="251">
        <v>0</v>
      </c>
      <c r="K1098" s="251">
        <v>100</v>
      </c>
      <c r="L1098" s="251" t="s">
        <v>53</v>
      </c>
      <c r="M1098" s="251">
        <v>0.12</v>
      </c>
      <c r="N1098" s="251" t="s">
        <v>49</v>
      </c>
      <c r="O1098" s="251">
        <v>12.7</v>
      </c>
      <c r="P1098" s="251" t="s">
        <v>1904</v>
      </c>
      <c r="Q1098" s="251">
        <f t="shared" ca="1" si="42"/>
        <v>0</v>
      </c>
      <c r="R1098" s="251">
        <f t="shared" ca="1" si="43"/>
        <v>0</v>
      </c>
    </row>
    <row r="1099" spans="1:19" s="96" customFormat="1" ht="15" customHeight="1">
      <c r="A1099" s="205" t="s">
        <v>945</v>
      </c>
      <c r="B1099" s="205" t="s">
        <v>1567</v>
      </c>
      <c r="C1099" s="251">
        <v>4</v>
      </c>
      <c r="D1099" s="251"/>
      <c r="E1099" s="251">
        <v>215</v>
      </c>
      <c r="F1099" s="251">
        <v>130</v>
      </c>
      <c r="G1099" s="251">
        <v>118</v>
      </c>
      <c r="H1099" s="251">
        <v>107</v>
      </c>
      <c r="I1099" s="251">
        <v>93</v>
      </c>
      <c r="J1099" s="251">
        <v>0</v>
      </c>
      <c r="K1099" s="251">
        <v>100</v>
      </c>
      <c r="L1099" s="251" t="s">
        <v>53</v>
      </c>
      <c r="M1099" s="251">
        <v>0.12</v>
      </c>
      <c r="N1099" s="251" t="s">
        <v>49</v>
      </c>
      <c r="O1099" s="251">
        <v>12.7</v>
      </c>
      <c r="P1099" s="251" t="s">
        <v>1904</v>
      </c>
      <c r="Q1099" s="251">
        <f t="shared" ca="1" si="42"/>
        <v>0</v>
      </c>
      <c r="R1099" s="251">
        <f t="shared" ca="1" si="43"/>
        <v>0</v>
      </c>
    </row>
    <row r="1100" spans="1:19" ht="15" customHeight="1">
      <c r="A1100" s="205" t="s">
        <v>1367</v>
      </c>
      <c r="B1100" s="205" t="s">
        <v>1368</v>
      </c>
      <c r="C1100" s="251">
        <v>4</v>
      </c>
      <c r="D1100" s="251"/>
      <c r="E1100" s="251">
        <v>215</v>
      </c>
      <c r="F1100" s="251">
        <v>130</v>
      </c>
      <c r="G1100" s="251">
        <v>118</v>
      </c>
      <c r="H1100" s="251">
        <v>107</v>
      </c>
      <c r="I1100" s="251">
        <v>93</v>
      </c>
      <c r="J1100" s="251">
        <v>0</v>
      </c>
      <c r="K1100" s="251">
        <v>100</v>
      </c>
      <c r="L1100" s="251" t="s">
        <v>53</v>
      </c>
      <c r="M1100" s="251">
        <v>0.12</v>
      </c>
      <c r="N1100" s="251" t="s">
        <v>49</v>
      </c>
      <c r="O1100" s="251">
        <v>12.7</v>
      </c>
      <c r="P1100" s="251" t="s">
        <v>1904</v>
      </c>
      <c r="Q1100" s="251">
        <f t="shared" ca="1" si="42"/>
        <v>0</v>
      </c>
      <c r="R1100" s="251">
        <f t="shared" ca="1" si="43"/>
        <v>0</v>
      </c>
      <c r="S1100" s="96"/>
    </row>
    <row r="1101" spans="1:19" s="96" customFormat="1" ht="15" customHeight="1">
      <c r="A1101" s="205" t="s">
        <v>947</v>
      </c>
      <c r="B1101" s="205" t="s">
        <v>1572</v>
      </c>
      <c r="C1101" s="251">
        <v>4</v>
      </c>
      <c r="D1101" s="251"/>
      <c r="E1101" s="251">
        <v>215</v>
      </c>
      <c r="F1101" s="251">
        <v>130</v>
      </c>
      <c r="G1101" s="251">
        <v>118</v>
      </c>
      <c r="H1101" s="251">
        <v>107</v>
      </c>
      <c r="I1101" s="251">
        <v>93</v>
      </c>
      <c r="J1101" s="251">
        <v>0</v>
      </c>
      <c r="K1101" s="251">
        <v>100</v>
      </c>
      <c r="L1101" s="251" t="s">
        <v>53</v>
      </c>
      <c r="M1101" s="251">
        <v>0.12</v>
      </c>
      <c r="N1101" s="251" t="s">
        <v>49</v>
      </c>
      <c r="O1101" s="251">
        <v>12.7</v>
      </c>
      <c r="P1101" s="251" t="s">
        <v>1904</v>
      </c>
      <c r="Q1101" s="251">
        <f t="shared" ca="1" si="42"/>
        <v>0</v>
      </c>
      <c r="R1101" s="251">
        <f t="shared" ca="1" si="43"/>
        <v>0</v>
      </c>
    </row>
    <row r="1102" spans="1:19" s="96" customFormat="1" ht="15" customHeight="1">
      <c r="A1102" s="205" t="s">
        <v>950</v>
      </c>
      <c r="B1102" s="205" t="s">
        <v>1566</v>
      </c>
      <c r="C1102" s="251">
        <v>4</v>
      </c>
      <c r="D1102" s="251"/>
      <c r="E1102" s="251">
        <v>215</v>
      </c>
      <c r="F1102" s="251">
        <v>130</v>
      </c>
      <c r="G1102" s="251">
        <v>118</v>
      </c>
      <c r="H1102" s="251">
        <v>107</v>
      </c>
      <c r="I1102" s="251">
        <v>93</v>
      </c>
      <c r="J1102" s="251">
        <v>54</v>
      </c>
      <c r="K1102" s="251">
        <v>100</v>
      </c>
      <c r="L1102" s="251" t="s">
        <v>53</v>
      </c>
      <c r="M1102" s="251">
        <v>0.12</v>
      </c>
      <c r="N1102" s="251" t="s">
        <v>49</v>
      </c>
      <c r="O1102" s="251">
        <v>12.7</v>
      </c>
      <c r="P1102" s="251" t="s">
        <v>1904</v>
      </c>
      <c r="Q1102" s="251">
        <f t="shared" ca="1" si="42"/>
        <v>0</v>
      </c>
      <c r="R1102" s="251">
        <f t="shared" ca="1" si="43"/>
        <v>0</v>
      </c>
    </row>
    <row r="1103" spans="1:19" s="96" customFormat="1" ht="15" customHeight="1">
      <c r="A1103" s="205" t="s">
        <v>1931</v>
      </c>
      <c r="B1103" s="205" t="s">
        <v>1948</v>
      </c>
      <c r="C1103" s="251">
        <v>4</v>
      </c>
      <c r="D1103" s="251"/>
      <c r="E1103" s="251">
        <v>215</v>
      </c>
      <c r="F1103" s="251">
        <v>130</v>
      </c>
      <c r="G1103" s="251">
        <v>118</v>
      </c>
      <c r="H1103" s="251">
        <v>107</v>
      </c>
      <c r="I1103" s="251">
        <v>93</v>
      </c>
      <c r="J1103" s="251">
        <v>0</v>
      </c>
      <c r="K1103" s="251">
        <v>100</v>
      </c>
      <c r="L1103" s="251" t="s">
        <v>53</v>
      </c>
      <c r="M1103" s="251">
        <v>0.12</v>
      </c>
      <c r="N1103" s="251" t="s">
        <v>49</v>
      </c>
      <c r="O1103" s="251">
        <v>12.7</v>
      </c>
      <c r="P1103" s="251" t="s">
        <v>1904</v>
      </c>
      <c r="Q1103" s="251">
        <f t="shared" ca="1" si="42"/>
        <v>0</v>
      </c>
      <c r="R1103" s="251">
        <f t="shared" ca="1" si="43"/>
        <v>0</v>
      </c>
    </row>
    <row r="1104" spans="1:19" s="96" customFormat="1" ht="15" customHeight="1">
      <c r="A1104" s="205" t="s">
        <v>4165</v>
      </c>
      <c r="B1104" s="205" t="s">
        <v>4179</v>
      </c>
      <c r="C1104" s="251">
        <v>4</v>
      </c>
      <c r="D1104" s="251"/>
      <c r="E1104" s="251">
        <v>215</v>
      </c>
      <c r="F1104" s="251">
        <v>130</v>
      </c>
      <c r="G1104" s="251">
        <v>118</v>
      </c>
      <c r="H1104" s="251">
        <v>107</v>
      </c>
      <c r="I1104" s="251">
        <v>93</v>
      </c>
      <c r="J1104" s="251">
        <v>0</v>
      </c>
      <c r="K1104" s="251">
        <v>100</v>
      </c>
      <c r="L1104" s="251" t="s">
        <v>53</v>
      </c>
      <c r="M1104" s="251">
        <v>0.12</v>
      </c>
      <c r="N1104" s="251" t="s">
        <v>49</v>
      </c>
      <c r="O1104" s="251">
        <v>12.7</v>
      </c>
      <c r="P1104" s="251" t="s">
        <v>1904</v>
      </c>
      <c r="Q1104" s="251">
        <f t="shared" ca="1" si="42"/>
        <v>0</v>
      </c>
      <c r="R1104" s="251">
        <f t="shared" ca="1" si="43"/>
        <v>0</v>
      </c>
    </row>
    <row r="1105" spans="1:19" s="96" customFormat="1" ht="15" customHeight="1">
      <c r="A1105" s="205" t="s">
        <v>951</v>
      </c>
      <c r="B1105" s="205" t="s">
        <v>1568</v>
      </c>
      <c r="C1105" s="251">
        <v>4</v>
      </c>
      <c r="D1105" s="251"/>
      <c r="E1105" s="251">
        <v>215</v>
      </c>
      <c r="F1105" s="251">
        <v>130</v>
      </c>
      <c r="G1105" s="251">
        <v>118</v>
      </c>
      <c r="H1105" s="251">
        <v>107</v>
      </c>
      <c r="I1105" s="251">
        <v>93</v>
      </c>
      <c r="J1105" s="251">
        <v>0</v>
      </c>
      <c r="K1105" s="251">
        <v>100</v>
      </c>
      <c r="L1105" s="251" t="s">
        <v>53</v>
      </c>
      <c r="M1105" s="251">
        <v>0.12</v>
      </c>
      <c r="N1105" s="251" t="s">
        <v>49</v>
      </c>
      <c r="O1105" s="251">
        <v>12.7</v>
      </c>
      <c r="P1105" s="251" t="s">
        <v>1904</v>
      </c>
      <c r="Q1105" s="251">
        <f t="shared" ca="1" si="42"/>
        <v>0</v>
      </c>
      <c r="R1105" s="251">
        <f t="shared" ca="1" si="43"/>
        <v>0</v>
      </c>
    </row>
    <row r="1106" spans="1:19" s="96" customFormat="1" ht="15" customHeight="1">
      <c r="A1106" s="205" t="s">
        <v>4840</v>
      </c>
      <c r="B1106" s="205" t="s">
        <v>4846</v>
      </c>
      <c r="C1106" s="251">
        <v>4</v>
      </c>
      <c r="D1106" s="251"/>
      <c r="E1106" s="251">
        <v>215</v>
      </c>
      <c r="F1106" s="251">
        <v>130</v>
      </c>
      <c r="G1106" s="251">
        <v>118</v>
      </c>
      <c r="H1106" s="251">
        <v>107</v>
      </c>
      <c r="I1106" s="251">
        <v>93</v>
      </c>
      <c r="J1106" s="251">
        <v>0</v>
      </c>
      <c r="K1106" s="251">
        <v>100</v>
      </c>
      <c r="L1106" s="251" t="s">
        <v>53</v>
      </c>
      <c r="M1106" s="251">
        <v>0.12</v>
      </c>
      <c r="N1106" s="251" t="s">
        <v>49</v>
      </c>
      <c r="O1106" s="251">
        <v>12.7</v>
      </c>
      <c r="P1106" s="251" t="s">
        <v>1904</v>
      </c>
      <c r="Q1106" s="251">
        <f t="shared" ca="1" si="42"/>
        <v>0</v>
      </c>
      <c r="R1106" s="251">
        <f t="shared" ca="1" si="43"/>
        <v>0</v>
      </c>
    </row>
    <row r="1107" spans="1:19" s="96" customFormat="1" ht="15" customHeight="1">
      <c r="A1107" s="193" t="s">
        <v>1362</v>
      </c>
      <c r="B1107" s="193" t="s">
        <v>1363</v>
      </c>
      <c r="C1107" s="250">
        <v>4</v>
      </c>
      <c r="D1107" s="250"/>
      <c r="E1107" s="250">
        <v>215</v>
      </c>
      <c r="F1107" s="250">
        <v>130</v>
      </c>
      <c r="G1107" s="250">
        <v>118</v>
      </c>
      <c r="H1107" s="250">
        <v>107</v>
      </c>
      <c r="I1107" s="250">
        <v>93</v>
      </c>
      <c r="J1107" s="250">
        <v>0</v>
      </c>
      <c r="K1107" s="250">
        <v>100</v>
      </c>
      <c r="L1107" s="250" t="s">
        <v>53</v>
      </c>
      <c r="M1107" s="250">
        <v>0.12</v>
      </c>
      <c r="N1107" s="250" t="s">
        <v>49</v>
      </c>
      <c r="O1107" s="250">
        <v>12.7</v>
      </c>
      <c r="P1107" s="250" t="s">
        <v>1904</v>
      </c>
      <c r="Q1107" s="250">
        <f t="shared" ca="1" si="42"/>
        <v>0</v>
      </c>
      <c r="R1107" s="250">
        <f t="shared" ca="1" si="43"/>
        <v>0</v>
      </c>
    </row>
    <row r="1108" spans="1:19" s="96" customFormat="1" ht="15" customHeight="1">
      <c r="A1108" s="202" t="s">
        <v>4997</v>
      </c>
      <c r="B1108" s="247"/>
      <c r="C1108" s="248"/>
      <c r="D1108" s="248"/>
      <c r="E1108" s="248"/>
      <c r="F1108" s="248"/>
      <c r="G1108" s="248"/>
      <c r="H1108" s="248"/>
      <c r="I1108" s="248"/>
      <c r="J1108" s="248"/>
      <c r="K1108" s="248"/>
      <c r="L1108" s="248"/>
      <c r="M1108" s="248"/>
      <c r="N1108" s="248"/>
      <c r="O1108" s="248"/>
      <c r="P1108" s="248"/>
      <c r="Q1108" s="248"/>
      <c r="R1108" s="248"/>
    </row>
    <row r="1109" spans="1:19" s="2" customFormat="1" ht="15" customHeight="1">
      <c r="A1109" s="205" t="s">
        <v>960</v>
      </c>
      <c r="B1109" s="205" t="s">
        <v>1561</v>
      </c>
      <c r="C1109" s="251">
        <v>4</v>
      </c>
      <c r="D1109" s="251"/>
      <c r="E1109" s="251">
        <v>187</v>
      </c>
      <c r="F1109" s="251">
        <v>113</v>
      </c>
      <c r="G1109" s="251">
        <v>103</v>
      </c>
      <c r="H1109" s="251">
        <v>94</v>
      </c>
      <c r="I1109" s="251">
        <v>81</v>
      </c>
      <c r="J1109" s="251">
        <v>0</v>
      </c>
      <c r="K1109" s="251">
        <v>100</v>
      </c>
      <c r="L1109" s="251" t="s">
        <v>91</v>
      </c>
      <c r="M1109" s="251">
        <v>0.11700000000000001</v>
      </c>
      <c r="N1109" s="251" t="s">
        <v>92</v>
      </c>
      <c r="O1109" s="251">
        <v>11.9</v>
      </c>
      <c r="P1109" s="251" t="s">
        <v>1904</v>
      </c>
      <c r="Q1109" s="251">
        <f t="shared" ca="1" si="42"/>
        <v>0</v>
      </c>
      <c r="R1109" s="251">
        <f t="shared" ca="1" si="43"/>
        <v>0</v>
      </c>
      <c r="S1109" s="96"/>
    </row>
    <row r="1110" spans="1:19" s="96" customFormat="1" ht="15" customHeight="1">
      <c r="A1110" s="205" t="s">
        <v>961</v>
      </c>
      <c r="B1110" s="205" t="s">
        <v>1562</v>
      </c>
      <c r="C1110" s="251">
        <v>4</v>
      </c>
      <c r="D1110" s="251"/>
      <c r="E1110" s="251">
        <v>187</v>
      </c>
      <c r="F1110" s="251">
        <v>113</v>
      </c>
      <c r="G1110" s="251">
        <v>103</v>
      </c>
      <c r="H1110" s="251">
        <v>94</v>
      </c>
      <c r="I1110" s="251">
        <v>81</v>
      </c>
      <c r="J1110" s="251">
        <v>78</v>
      </c>
      <c r="K1110" s="251">
        <v>100</v>
      </c>
      <c r="L1110" s="251" t="s">
        <v>91</v>
      </c>
      <c r="M1110" s="251">
        <v>0.12</v>
      </c>
      <c r="N1110" s="251" t="s">
        <v>92</v>
      </c>
      <c r="O1110" s="251">
        <v>11.9</v>
      </c>
      <c r="P1110" s="251" t="s">
        <v>1904</v>
      </c>
      <c r="Q1110" s="251">
        <f t="shared" ca="1" si="42"/>
        <v>0</v>
      </c>
      <c r="R1110" s="251">
        <f t="shared" ca="1" si="43"/>
        <v>0</v>
      </c>
    </row>
    <row r="1111" spans="1:19" s="96" customFormat="1" ht="15" customHeight="1">
      <c r="A1111" s="205" t="s">
        <v>1361</v>
      </c>
      <c r="B1111" s="205" t="s">
        <v>1502</v>
      </c>
      <c r="C1111" s="251">
        <v>4</v>
      </c>
      <c r="D1111" s="251"/>
      <c r="E1111" s="251">
        <v>187</v>
      </c>
      <c r="F1111" s="251">
        <v>113</v>
      </c>
      <c r="G1111" s="251">
        <v>103</v>
      </c>
      <c r="H1111" s="251">
        <v>94</v>
      </c>
      <c r="I1111" s="251">
        <v>81</v>
      </c>
      <c r="J1111" s="251">
        <v>0</v>
      </c>
      <c r="K1111" s="251">
        <v>100</v>
      </c>
      <c r="L1111" s="251" t="s">
        <v>91</v>
      </c>
      <c r="M1111" s="251">
        <v>0.11700000000000001</v>
      </c>
      <c r="N1111" s="251" t="s">
        <v>92</v>
      </c>
      <c r="O1111" s="251">
        <v>11.9</v>
      </c>
      <c r="P1111" s="251" t="s">
        <v>1904</v>
      </c>
      <c r="Q1111" s="251">
        <f t="shared" ca="1" si="42"/>
        <v>0</v>
      </c>
      <c r="R1111" s="251">
        <f t="shared" ca="1" si="43"/>
        <v>0</v>
      </c>
    </row>
    <row r="1112" spans="1:19" s="96" customFormat="1" ht="15" customHeight="1">
      <c r="A1112" s="205" t="s">
        <v>962</v>
      </c>
      <c r="B1112" s="205" t="s">
        <v>1564</v>
      </c>
      <c r="C1112" s="251">
        <v>4</v>
      </c>
      <c r="D1112" s="251"/>
      <c r="E1112" s="251">
        <v>187</v>
      </c>
      <c r="F1112" s="251">
        <v>113</v>
      </c>
      <c r="G1112" s="251">
        <v>103</v>
      </c>
      <c r="H1112" s="251">
        <v>94</v>
      </c>
      <c r="I1112" s="251">
        <v>81</v>
      </c>
      <c r="J1112" s="251">
        <v>0</v>
      </c>
      <c r="K1112" s="251">
        <v>100</v>
      </c>
      <c r="L1112" s="251" t="s">
        <v>91</v>
      </c>
      <c r="M1112" s="251">
        <v>0.12</v>
      </c>
      <c r="N1112" s="251" t="s">
        <v>92</v>
      </c>
      <c r="O1112" s="251">
        <v>11.9</v>
      </c>
      <c r="P1112" s="251" t="s">
        <v>1904</v>
      </c>
      <c r="Q1112" s="251">
        <f t="shared" ca="1" si="42"/>
        <v>0</v>
      </c>
      <c r="R1112" s="251">
        <f t="shared" ca="1" si="43"/>
        <v>0</v>
      </c>
    </row>
    <row r="1113" spans="1:19" s="96" customFormat="1" ht="15" customHeight="1">
      <c r="A1113" s="205" t="s">
        <v>959</v>
      </c>
      <c r="B1113" s="205" t="s">
        <v>1563</v>
      </c>
      <c r="C1113" s="251">
        <v>4</v>
      </c>
      <c r="D1113" s="251"/>
      <c r="E1113" s="251">
        <v>187</v>
      </c>
      <c r="F1113" s="251">
        <v>113</v>
      </c>
      <c r="G1113" s="251">
        <v>103</v>
      </c>
      <c r="H1113" s="251">
        <v>94</v>
      </c>
      <c r="I1113" s="251">
        <v>81</v>
      </c>
      <c r="J1113" s="251">
        <v>0</v>
      </c>
      <c r="K1113" s="251">
        <v>100</v>
      </c>
      <c r="L1113" s="251" t="s">
        <v>91</v>
      </c>
      <c r="M1113" s="251">
        <v>0.11700000000000001</v>
      </c>
      <c r="N1113" s="251" t="s">
        <v>92</v>
      </c>
      <c r="O1113" s="251">
        <v>11.9</v>
      </c>
      <c r="P1113" s="251" t="s">
        <v>1904</v>
      </c>
      <c r="Q1113" s="251">
        <f t="shared" ca="1" si="42"/>
        <v>0</v>
      </c>
      <c r="R1113" s="251">
        <f t="shared" ca="1" si="43"/>
        <v>0</v>
      </c>
    </row>
    <row r="1114" spans="1:19" s="96" customFormat="1" ht="15" customHeight="1">
      <c r="A1114" s="202" t="s">
        <v>4999</v>
      </c>
      <c r="B1114" s="247"/>
      <c r="C1114" s="248"/>
      <c r="D1114" s="248"/>
      <c r="E1114" s="248"/>
      <c r="F1114" s="248"/>
      <c r="G1114" s="248"/>
      <c r="H1114" s="248"/>
      <c r="I1114" s="248"/>
      <c r="J1114" s="248"/>
      <c r="K1114" s="248"/>
      <c r="L1114" s="248"/>
      <c r="M1114" s="248"/>
      <c r="N1114" s="248"/>
      <c r="O1114" s="248"/>
      <c r="P1114" s="248"/>
      <c r="Q1114" s="248"/>
      <c r="R1114" s="248"/>
    </row>
    <row r="1115" spans="1:19" s="96" customFormat="1" ht="15" customHeight="1">
      <c r="A1115" s="205" t="s">
        <v>969</v>
      </c>
      <c r="B1115" s="205" t="s">
        <v>1553</v>
      </c>
      <c r="C1115" s="251">
        <v>4</v>
      </c>
      <c r="D1115" s="251"/>
      <c r="E1115" s="251">
        <v>215</v>
      </c>
      <c r="F1115" s="251">
        <v>130</v>
      </c>
      <c r="G1115" s="251">
        <v>118</v>
      </c>
      <c r="H1115" s="251">
        <v>107</v>
      </c>
      <c r="I1115" s="251">
        <v>93</v>
      </c>
      <c r="J1115" s="251">
        <v>0</v>
      </c>
      <c r="K1115" s="251">
        <v>100</v>
      </c>
      <c r="L1115" s="251" t="s">
        <v>53</v>
      </c>
      <c r="M1115" s="251">
        <v>0.114</v>
      </c>
      <c r="N1115" s="251" t="s">
        <v>49</v>
      </c>
      <c r="O1115" s="251">
        <v>12</v>
      </c>
      <c r="P1115" s="251" t="s">
        <v>1904</v>
      </c>
      <c r="Q1115" s="251">
        <f t="shared" ca="1" si="42"/>
        <v>0</v>
      </c>
      <c r="R1115" s="251">
        <f t="shared" ca="1" si="43"/>
        <v>0</v>
      </c>
    </row>
    <row r="1116" spans="1:19" s="96" customFormat="1" ht="15" customHeight="1">
      <c r="A1116" s="205" t="s">
        <v>970</v>
      </c>
      <c r="B1116" s="205" t="s">
        <v>1554</v>
      </c>
      <c r="C1116" s="251">
        <v>4</v>
      </c>
      <c r="D1116" s="251"/>
      <c r="E1116" s="251">
        <v>215</v>
      </c>
      <c r="F1116" s="251">
        <v>130</v>
      </c>
      <c r="G1116" s="251">
        <v>118</v>
      </c>
      <c r="H1116" s="251">
        <v>107</v>
      </c>
      <c r="I1116" s="251">
        <v>93</v>
      </c>
      <c r="J1116" s="251">
        <v>67</v>
      </c>
      <c r="K1116" s="251">
        <v>100</v>
      </c>
      <c r="L1116" s="251" t="s">
        <v>53</v>
      </c>
      <c r="M1116" s="251">
        <v>0.114</v>
      </c>
      <c r="N1116" s="251" t="s">
        <v>49</v>
      </c>
      <c r="O1116" s="251">
        <v>12</v>
      </c>
      <c r="P1116" s="251" t="s">
        <v>1904</v>
      </c>
      <c r="Q1116" s="251">
        <f t="shared" ca="1" si="42"/>
        <v>0</v>
      </c>
      <c r="R1116" s="251">
        <f t="shared" ca="1" si="43"/>
        <v>0</v>
      </c>
    </row>
    <row r="1117" spans="1:19" s="96" customFormat="1" ht="15" customHeight="1">
      <c r="A1117" s="205" t="s">
        <v>1352</v>
      </c>
      <c r="B1117" s="205" t="s">
        <v>1353</v>
      </c>
      <c r="C1117" s="251">
        <v>4</v>
      </c>
      <c r="D1117" s="251"/>
      <c r="E1117" s="251">
        <v>215</v>
      </c>
      <c r="F1117" s="251">
        <v>130</v>
      </c>
      <c r="G1117" s="251">
        <v>118</v>
      </c>
      <c r="H1117" s="251">
        <v>107</v>
      </c>
      <c r="I1117" s="251">
        <v>93</v>
      </c>
      <c r="J1117" s="251">
        <v>0</v>
      </c>
      <c r="K1117" s="251">
        <v>100</v>
      </c>
      <c r="L1117" s="251" t="s">
        <v>53</v>
      </c>
      <c r="M1117" s="251">
        <v>0.114</v>
      </c>
      <c r="N1117" s="251" t="s">
        <v>49</v>
      </c>
      <c r="O1117" s="251">
        <v>12</v>
      </c>
      <c r="P1117" s="251" t="s">
        <v>1904</v>
      </c>
      <c r="Q1117" s="251">
        <f t="shared" ca="1" si="42"/>
        <v>0</v>
      </c>
      <c r="R1117" s="251">
        <f t="shared" ca="1" si="43"/>
        <v>0</v>
      </c>
    </row>
    <row r="1118" spans="1:19" s="96" customFormat="1" ht="15" customHeight="1">
      <c r="A1118" s="205" t="s">
        <v>968</v>
      </c>
      <c r="B1118" s="205" t="s">
        <v>1555</v>
      </c>
      <c r="C1118" s="251">
        <v>4</v>
      </c>
      <c r="D1118" s="251"/>
      <c r="E1118" s="251">
        <v>215</v>
      </c>
      <c r="F1118" s="251">
        <v>130</v>
      </c>
      <c r="G1118" s="251">
        <v>118</v>
      </c>
      <c r="H1118" s="251">
        <v>107</v>
      </c>
      <c r="I1118" s="251">
        <v>93</v>
      </c>
      <c r="J1118" s="251">
        <v>0</v>
      </c>
      <c r="K1118" s="251">
        <v>100</v>
      </c>
      <c r="L1118" s="251" t="s">
        <v>53</v>
      </c>
      <c r="M1118" s="251">
        <v>0.114</v>
      </c>
      <c r="N1118" s="251" t="s">
        <v>49</v>
      </c>
      <c r="O1118" s="251">
        <v>12</v>
      </c>
      <c r="P1118" s="251" t="s">
        <v>1904</v>
      </c>
      <c r="Q1118" s="251">
        <f t="shared" ca="1" si="42"/>
        <v>0</v>
      </c>
      <c r="R1118" s="251">
        <f t="shared" ca="1" si="43"/>
        <v>0</v>
      </c>
    </row>
    <row r="1119" spans="1:19" s="96" customFormat="1" ht="15" customHeight="1">
      <c r="A1119" s="205" t="s">
        <v>1933</v>
      </c>
      <c r="B1119" s="205" t="s">
        <v>1950</v>
      </c>
      <c r="C1119" s="251">
        <v>4</v>
      </c>
      <c r="D1119" s="251"/>
      <c r="E1119" s="251">
        <v>215</v>
      </c>
      <c r="F1119" s="251">
        <v>130</v>
      </c>
      <c r="G1119" s="251">
        <v>118</v>
      </c>
      <c r="H1119" s="251">
        <v>107</v>
      </c>
      <c r="I1119" s="251">
        <v>93</v>
      </c>
      <c r="J1119" s="251">
        <v>0</v>
      </c>
      <c r="K1119" s="251">
        <v>100</v>
      </c>
      <c r="L1119" s="251" t="s">
        <v>53</v>
      </c>
      <c r="M1119" s="251">
        <v>0.114</v>
      </c>
      <c r="N1119" s="251" t="s">
        <v>49</v>
      </c>
      <c r="O1119" s="251">
        <v>12</v>
      </c>
      <c r="P1119" s="251" t="s">
        <v>1904</v>
      </c>
      <c r="Q1119" s="251">
        <f t="shared" ca="1" si="42"/>
        <v>0</v>
      </c>
      <c r="R1119" s="251">
        <f t="shared" ca="1" si="43"/>
        <v>0</v>
      </c>
    </row>
    <row r="1120" spans="1:19" s="96" customFormat="1" ht="15" customHeight="1">
      <c r="A1120" s="205" t="s">
        <v>4167</v>
      </c>
      <c r="B1120" s="205" t="s">
        <v>4180</v>
      </c>
      <c r="C1120" s="251">
        <v>4</v>
      </c>
      <c r="D1120" s="251"/>
      <c r="E1120" s="251">
        <v>215</v>
      </c>
      <c r="F1120" s="251">
        <v>130</v>
      </c>
      <c r="G1120" s="251">
        <v>118</v>
      </c>
      <c r="H1120" s="251">
        <v>107</v>
      </c>
      <c r="I1120" s="251">
        <v>93</v>
      </c>
      <c r="J1120" s="251">
        <v>0</v>
      </c>
      <c r="K1120" s="251">
        <v>100</v>
      </c>
      <c r="L1120" s="251" t="s">
        <v>53</v>
      </c>
      <c r="M1120" s="251">
        <v>0.114</v>
      </c>
      <c r="N1120" s="251" t="s">
        <v>49</v>
      </c>
      <c r="O1120" s="251">
        <v>12</v>
      </c>
      <c r="P1120" s="251" t="s">
        <v>1904</v>
      </c>
      <c r="Q1120" s="251">
        <f t="shared" ca="1" si="42"/>
        <v>0</v>
      </c>
      <c r="R1120" s="251">
        <f t="shared" ca="1" si="43"/>
        <v>0</v>
      </c>
    </row>
    <row r="1121" spans="1:19" s="96" customFormat="1" ht="15" customHeight="1">
      <c r="A1121" s="205" t="s">
        <v>1350</v>
      </c>
      <c r="B1121" s="205" t="s">
        <v>1351</v>
      </c>
      <c r="C1121" s="251">
        <v>4</v>
      </c>
      <c r="D1121" s="251"/>
      <c r="E1121" s="251">
        <v>215</v>
      </c>
      <c r="F1121" s="251">
        <v>130</v>
      </c>
      <c r="G1121" s="251">
        <v>118</v>
      </c>
      <c r="H1121" s="251">
        <v>107</v>
      </c>
      <c r="I1121" s="251">
        <v>93</v>
      </c>
      <c r="J1121" s="251">
        <v>0</v>
      </c>
      <c r="K1121" s="251">
        <v>100</v>
      </c>
      <c r="L1121" s="251" t="s">
        <v>53</v>
      </c>
      <c r="M1121" s="251">
        <v>0.114</v>
      </c>
      <c r="N1121" s="251" t="s">
        <v>49</v>
      </c>
      <c r="O1121" s="251">
        <v>12</v>
      </c>
      <c r="P1121" s="251" t="s">
        <v>1904</v>
      </c>
      <c r="Q1121" s="251">
        <f t="shared" ca="1" si="42"/>
        <v>0</v>
      </c>
      <c r="R1121" s="251">
        <f t="shared" ca="1" si="43"/>
        <v>0</v>
      </c>
    </row>
    <row r="1122" spans="1:19" s="96" customFormat="1" ht="15" customHeight="1">
      <c r="A1122" s="205" t="s">
        <v>4841</v>
      </c>
      <c r="B1122" s="205" t="s">
        <v>4847</v>
      </c>
      <c r="C1122" s="251">
        <v>4</v>
      </c>
      <c r="D1122" s="251"/>
      <c r="E1122" s="251">
        <v>215</v>
      </c>
      <c r="F1122" s="251">
        <v>130</v>
      </c>
      <c r="G1122" s="251">
        <v>118</v>
      </c>
      <c r="H1122" s="251">
        <v>107</v>
      </c>
      <c r="I1122" s="251">
        <v>93</v>
      </c>
      <c r="J1122" s="251">
        <v>0</v>
      </c>
      <c r="K1122" s="251">
        <v>100</v>
      </c>
      <c r="L1122" s="251" t="s">
        <v>53</v>
      </c>
      <c r="M1122" s="251">
        <v>0.114</v>
      </c>
      <c r="N1122" s="251" t="s">
        <v>49</v>
      </c>
      <c r="O1122" s="251">
        <v>12</v>
      </c>
      <c r="P1122" s="251" t="s">
        <v>1904</v>
      </c>
      <c r="Q1122" s="251">
        <f t="shared" ca="1" si="42"/>
        <v>0</v>
      </c>
      <c r="R1122" s="251">
        <f t="shared" ca="1" si="43"/>
        <v>0</v>
      </c>
    </row>
    <row r="1123" spans="1:19" s="96" customFormat="1" ht="15" customHeight="1">
      <c r="A1123" s="193" t="s">
        <v>1348</v>
      </c>
      <c r="B1123" s="193" t="s">
        <v>1349</v>
      </c>
      <c r="C1123" s="250">
        <v>4</v>
      </c>
      <c r="D1123" s="250"/>
      <c r="E1123" s="250">
        <v>215</v>
      </c>
      <c r="F1123" s="250">
        <v>130</v>
      </c>
      <c r="G1123" s="250">
        <v>118</v>
      </c>
      <c r="H1123" s="250">
        <v>107</v>
      </c>
      <c r="I1123" s="250">
        <v>93</v>
      </c>
      <c r="J1123" s="250">
        <v>0</v>
      </c>
      <c r="K1123" s="250">
        <v>100</v>
      </c>
      <c r="L1123" s="250" t="s">
        <v>53</v>
      </c>
      <c r="M1123" s="250">
        <v>0.114</v>
      </c>
      <c r="N1123" s="250" t="s">
        <v>49</v>
      </c>
      <c r="O1123" s="250">
        <v>12</v>
      </c>
      <c r="P1123" s="250" t="s">
        <v>1904</v>
      </c>
      <c r="Q1123" s="250">
        <f t="shared" ca="1" si="42"/>
        <v>0</v>
      </c>
      <c r="R1123" s="250">
        <f t="shared" ca="1" si="43"/>
        <v>0</v>
      </c>
    </row>
    <row r="1124" spans="1:19" s="96" customFormat="1" ht="15" customHeight="1">
      <c r="A1124" s="202" t="s">
        <v>1900</v>
      </c>
      <c r="B1124" s="247"/>
      <c r="C1124" s="248"/>
      <c r="D1124" s="248"/>
      <c r="E1124" s="248"/>
      <c r="F1124" s="248"/>
      <c r="G1124" s="248"/>
      <c r="H1124" s="248"/>
      <c r="I1124" s="248"/>
      <c r="J1124" s="248"/>
      <c r="K1124" s="248"/>
      <c r="L1124" s="248"/>
      <c r="M1124" s="248"/>
      <c r="N1124" s="248"/>
      <c r="O1124" s="248"/>
      <c r="P1124" s="248"/>
      <c r="Q1124" s="248"/>
      <c r="R1124" s="248"/>
    </row>
    <row r="1125" spans="1:19" s="2" customFormat="1" ht="15" customHeight="1">
      <c r="A1125" s="193" t="s">
        <v>1978</v>
      </c>
      <c r="B1125" s="193" t="s">
        <v>1971</v>
      </c>
      <c r="C1125" s="250">
        <v>4</v>
      </c>
      <c r="D1125" s="250"/>
      <c r="E1125" s="250">
        <v>3218</v>
      </c>
      <c r="F1125" s="250">
        <v>1944</v>
      </c>
      <c r="G1125" s="250">
        <v>1767</v>
      </c>
      <c r="H1125" s="250">
        <v>1606</v>
      </c>
      <c r="I1125" s="250">
        <v>1397</v>
      </c>
      <c r="J1125" s="250">
        <v>0</v>
      </c>
      <c r="K1125" s="250">
        <v>20</v>
      </c>
      <c r="L1125" s="250" t="s">
        <v>1977</v>
      </c>
      <c r="M1125" s="250">
        <v>0.7</v>
      </c>
      <c r="N1125" s="250" t="s">
        <v>1972</v>
      </c>
      <c r="O1125" s="250">
        <v>14</v>
      </c>
      <c r="P1125" s="250" t="s">
        <v>1903</v>
      </c>
      <c r="Q1125" s="250">
        <f t="shared" ca="1" si="42"/>
        <v>0</v>
      </c>
      <c r="R1125" s="250">
        <f t="shared" ca="1" si="43"/>
        <v>0</v>
      </c>
      <c r="S1125" s="96"/>
    </row>
    <row r="1126" spans="1:19" s="96" customFormat="1" ht="15" customHeight="1">
      <c r="A1126" s="193" t="s">
        <v>1111</v>
      </c>
      <c r="B1126" s="193" t="s">
        <v>245</v>
      </c>
      <c r="C1126" s="250">
        <v>4</v>
      </c>
      <c r="D1126" s="250"/>
      <c r="E1126" s="250">
        <v>1593</v>
      </c>
      <c r="F1126" s="250">
        <v>962</v>
      </c>
      <c r="G1126" s="250">
        <v>874</v>
      </c>
      <c r="H1126" s="250">
        <v>795</v>
      </c>
      <c r="I1126" s="250">
        <v>691</v>
      </c>
      <c r="J1126" s="250">
        <v>0</v>
      </c>
      <c r="K1126" s="250">
        <v>40</v>
      </c>
      <c r="L1126" s="250" t="s">
        <v>73</v>
      </c>
      <c r="M1126" s="250">
        <v>0.45</v>
      </c>
      <c r="N1126" s="250" t="s">
        <v>74</v>
      </c>
      <c r="O1126" s="250">
        <v>18.5</v>
      </c>
      <c r="P1126" s="250" t="s">
        <v>1903</v>
      </c>
      <c r="Q1126" s="250">
        <f t="shared" ca="1" si="42"/>
        <v>0</v>
      </c>
      <c r="R1126" s="250">
        <f t="shared" ca="1" si="43"/>
        <v>0</v>
      </c>
    </row>
    <row r="1127" spans="1:19" s="96" customFormat="1" ht="15" customHeight="1">
      <c r="A1127" s="193" t="s">
        <v>1112</v>
      </c>
      <c r="B1127" s="193" t="s">
        <v>245</v>
      </c>
      <c r="C1127" s="250">
        <v>4</v>
      </c>
      <c r="D1127" s="250"/>
      <c r="E1127" s="250">
        <v>1418</v>
      </c>
      <c r="F1127" s="250">
        <v>856</v>
      </c>
      <c r="G1127" s="250">
        <v>778</v>
      </c>
      <c r="H1127" s="250">
        <v>707</v>
      </c>
      <c r="I1127" s="250">
        <v>614</v>
      </c>
      <c r="J1127" s="250">
        <v>0</v>
      </c>
      <c r="K1127" s="250">
        <v>40</v>
      </c>
      <c r="L1127" s="250" t="s">
        <v>73</v>
      </c>
      <c r="M1127" s="250">
        <v>0.36299999999999999</v>
      </c>
      <c r="N1127" s="250" t="s">
        <v>74</v>
      </c>
      <c r="O1127" s="250">
        <v>14.5</v>
      </c>
      <c r="P1127" s="250" t="s">
        <v>1903</v>
      </c>
      <c r="Q1127" s="250">
        <f t="shared" ca="1" si="42"/>
        <v>0</v>
      </c>
      <c r="R1127" s="250">
        <f t="shared" ca="1" si="43"/>
        <v>0</v>
      </c>
    </row>
    <row r="1128" spans="1:19" s="96" customFormat="1" ht="15" customHeight="1">
      <c r="A1128" s="193" t="s">
        <v>1113</v>
      </c>
      <c r="B1128" s="193" t="s">
        <v>245</v>
      </c>
      <c r="C1128" s="250">
        <v>4</v>
      </c>
      <c r="D1128" s="250"/>
      <c r="E1128" s="250">
        <v>1561</v>
      </c>
      <c r="F1128" s="250">
        <v>943</v>
      </c>
      <c r="G1128" s="250">
        <v>858</v>
      </c>
      <c r="H1128" s="250">
        <v>780</v>
      </c>
      <c r="I1128" s="250">
        <v>678</v>
      </c>
      <c r="J1128" s="250">
        <v>0</v>
      </c>
      <c r="K1128" s="250">
        <v>40</v>
      </c>
      <c r="L1128" s="250" t="s">
        <v>73</v>
      </c>
      <c r="M1128" s="250">
        <v>0.46</v>
      </c>
      <c r="N1128" s="250" t="s">
        <v>74</v>
      </c>
      <c r="O1128" s="250">
        <v>19</v>
      </c>
      <c r="P1128" s="250" t="s">
        <v>1903</v>
      </c>
      <c r="Q1128" s="250">
        <f t="shared" ca="1" si="42"/>
        <v>0</v>
      </c>
      <c r="R1128" s="250">
        <f t="shared" ca="1" si="43"/>
        <v>0</v>
      </c>
    </row>
    <row r="1129" spans="1:19" s="96" customFormat="1" ht="15" customHeight="1">
      <c r="A1129" s="202" t="s">
        <v>1901</v>
      </c>
      <c r="B1129" s="247"/>
      <c r="C1129" s="248"/>
      <c r="D1129" s="248"/>
      <c r="E1129" s="248"/>
      <c r="F1129" s="248"/>
      <c r="G1129" s="248"/>
      <c r="H1129" s="248"/>
      <c r="I1129" s="248"/>
      <c r="J1129" s="248"/>
      <c r="K1129" s="248"/>
      <c r="L1129" s="248"/>
      <c r="M1129" s="248"/>
      <c r="N1129" s="248"/>
      <c r="O1129" s="248"/>
      <c r="P1129" s="248"/>
      <c r="Q1129" s="248"/>
      <c r="R1129" s="248"/>
    </row>
    <row r="1130" spans="1:19" s="96" customFormat="1" ht="15" customHeight="1">
      <c r="A1130" s="192" t="s">
        <v>1973</v>
      </c>
      <c r="B1130" s="192" t="s">
        <v>1975</v>
      </c>
      <c r="C1130" s="249">
        <v>4</v>
      </c>
      <c r="D1130" s="249"/>
      <c r="E1130" s="249">
        <v>1665</v>
      </c>
      <c r="F1130" s="249">
        <v>1005</v>
      </c>
      <c r="G1130" s="249">
        <v>914</v>
      </c>
      <c r="H1130" s="249">
        <v>831</v>
      </c>
      <c r="I1130" s="249">
        <v>722</v>
      </c>
      <c r="J1130" s="249">
        <v>0</v>
      </c>
      <c r="K1130" s="249">
        <v>10</v>
      </c>
      <c r="L1130" s="249"/>
      <c r="M1130" s="249">
        <v>1.3</v>
      </c>
      <c r="N1130" s="249"/>
      <c r="O1130" s="249"/>
      <c r="P1130" s="249" t="s">
        <v>1903</v>
      </c>
      <c r="Q1130" s="249">
        <f t="shared" ca="1" si="42"/>
        <v>0</v>
      </c>
      <c r="R1130" s="249">
        <f t="shared" ca="1" si="43"/>
        <v>0</v>
      </c>
    </row>
    <row r="1131" spans="1:19" s="96" customFormat="1" ht="15" customHeight="1">
      <c r="A1131" s="193" t="s">
        <v>1974</v>
      </c>
      <c r="B1131" s="193" t="s">
        <v>1976</v>
      </c>
      <c r="C1131" s="250">
        <v>4</v>
      </c>
      <c r="D1131" s="250"/>
      <c r="E1131" s="250">
        <v>2486</v>
      </c>
      <c r="F1131" s="250">
        <v>1502</v>
      </c>
      <c r="G1131" s="250">
        <v>1365</v>
      </c>
      <c r="H1131" s="250">
        <v>1241</v>
      </c>
      <c r="I1131" s="250">
        <v>1080</v>
      </c>
      <c r="J1131" s="250">
        <v>0</v>
      </c>
      <c r="K1131" s="250">
        <v>10</v>
      </c>
      <c r="L1131" s="250"/>
      <c r="M1131" s="250">
        <v>1.95</v>
      </c>
      <c r="N1131" s="250"/>
      <c r="O1131" s="250"/>
      <c r="P1131" s="250" t="s">
        <v>1903</v>
      </c>
      <c r="Q1131" s="250">
        <f t="shared" ca="1" si="42"/>
        <v>0</v>
      </c>
      <c r="R1131" s="250">
        <f t="shared" ca="1" si="43"/>
        <v>0</v>
      </c>
    </row>
    <row r="1132" spans="1:19" s="96" customFormat="1" ht="15" customHeight="1">
      <c r="A1132" s="192" t="s">
        <v>4962</v>
      </c>
      <c r="B1132" s="192" t="s">
        <v>4964</v>
      </c>
      <c r="C1132" s="249">
        <v>4</v>
      </c>
      <c r="D1132" s="249" t="s">
        <v>1464</v>
      </c>
      <c r="E1132" s="249">
        <v>1042</v>
      </c>
      <c r="F1132" s="249">
        <v>629</v>
      </c>
      <c r="G1132" s="249">
        <v>572</v>
      </c>
      <c r="H1132" s="249">
        <v>520</v>
      </c>
      <c r="I1132" s="249">
        <v>452</v>
      </c>
      <c r="J1132" s="249">
        <v>0</v>
      </c>
      <c r="K1132" s="249">
        <v>10</v>
      </c>
      <c r="L1132" s="249"/>
      <c r="M1132" s="249">
        <v>1.88</v>
      </c>
      <c r="N1132" s="249"/>
      <c r="O1132" s="249"/>
      <c r="P1132" s="249" t="s">
        <v>1903</v>
      </c>
      <c r="Q1132" s="249">
        <f t="shared" ca="1" si="42"/>
        <v>0</v>
      </c>
      <c r="R1132" s="249">
        <f t="shared" ca="1" si="43"/>
        <v>0</v>
      </c>
    </row>
    <row r="1133" spans="1:19" s="96" customFormat="1" ht="15" customHeight="1">
      <c r="A1133" s="193" t="s">
        <v>4963</v>
      </c>
      <c r="B1133" s="193" t="s">
        <v>4965</v>
      </c>
      <c r="C1133" s="250">
        <v>4</v>
      </c>
      <c r="D1133" s="250" t="s">
        <v>1464</v>
      </c>
      <c r="E1133" s="250">
        <v>1563</v>
      </c>
      <c r="F1133" s="250">
        <v>944</v>
      </c>
      <c r="G1133" s="250">
        <v>858</v>
      </c>
      <c r="H1133" s="250">
        <v>780</v>
      </c>
      <c r="I1133" s="250">
        <v>678</v>
      </c>
      <c r="J1133" s="250">
        <v>0</v>
      </c>
      <c r="K1133" s="250">
        <v>10</v>
      </c>
      <c r="L1133" s="250"/>
      <c r="M1133" s="250">
        <v>2.83</v>
      </c>
      <c r="N1133" s="250"/>
      <c r="O1133" s="250"/>
      <c r="P1133" s="250" t="s">
        <v>1903</v>
      </c>
      <c r="Q1133" s="250">
        <f t="shared" ca="1" si="42"/>
        <v>0</v>
      </c>
      <c r="R1133" s="250">
        <f t="shared" ca="1" si="43"/>
        <v>0</v>
      </c>
    </row>
    <row r="1134" spans="1:19" s="96" customFormat="1" ht="15" customHeight="1">
      <c r="A1134" s="192" t="s">
        <v>1115</v>
      </c>
      <c r="B1134" s="192" t="s">
        <v>246</v>
      </c>
      <c r="C1134" s="249">
        <v>4</v>
      </c>
      <c r="D1134" s="249"/>
      <c r="E1134" s="249">
        <v>1301</v>
      </c>
      <c r="F1134" s="249">
        <v>786</v>
      </c>
      <c r="G1134" s="249">
        <v>715</v>
      </c>
      <c r="H1134" s="249">
        <v>650</v>
      </c>
      <c r="I1134" s="249">
        <v>565</v>
      </c>
      <c r="J1134" s="249">
        <v>0</v>
      </c>
      <c r="K1134" s="249">
        <v>10</v>
      </c>
      <c r="L1134" s="249"/>
      <c r="M1134" s="249">
        <v>1</v>
      </c>
      <c r="N1134" s="249"/>
      <c r="O1134" s="249"/>
      <c r="P1134" s="249" t="s">
        <v>1903</v>
      </c>
      <c r="Q1134" s="249">
        <f t="shared" ca="1" si="42"/>
        <v>0</v>
      </c>
      <c r="R1134" s="249">
        <f t="shared" ca="1" si="43"/>
        <v>0</v>
      </c>
    </row>
    <row r="1135" spans="1:19" s="96" customFormat="1" ht="15" customHeight="1">
      <c r="A1135" s="193" t="s">
        <v>1116</v>
      </c>
      <c r="B1135" s="193" t="s">
        <v>247</v>
      </c>
      <c r="C1135" s="250">
        <v>4</v>
      </c>
      <c r="D1135" s="250"/>
      <c r="E1135" s="250">
        <v>1951</v>
      </c>
      <c r="F1135" s="250">
        <v>1178</v>
      </c>
      <c r="G1135" s="250">
        <v>1072</v>
      </c>
      <c r="H1135" s="250">
        <v>974</v>
      </c>
      <c r="I1135" s="250">
        <v>847</v>
      </c>
      <c r="J1135" s="250">
        <v>0</v>
      </c>
      <c r="K1135" s="250">
        <v>10</v>
      </c>
      <c r="L1135" s="250"/>
      <c r="M1135" s="250">
        <v>1.48</v>
      </c>
      <c r="N1135" s="250"/>
      <c r="O1135" s="250"/>
      <c r="P1135" s="250" t="s">
        <v>1903</v>
      </c>
      <c r="Q1135" s="250">
        <f t="shared" ca="1" si="42"/>
        <v>0</v>
      </c>
      <c r="R1135" s="250">
        <f t="shared" ca="1" si="43"/>
        <v>0</v>
      </c>
    </row>
    <row r="1136" spans="1:19" s="96" customFormat="1" ht="15" customHeight="1">
      <c r="A1136" s="192" t="s">
        <v>1117</v>
      </c>
      <c r="B1136" s="192" t="s">
        <v>1657</v>
      </c>
      <c r="C1136" s="249">
        <v>3</v>
      </c>
      <c r="D1136" s="249"/>
      <c r="E1136" s="249">
        <v>364</v>
      </c>
      <c r="F1136" s="249">
        <v>220</v>
      </c>
      <c r="G1136" s="249">
        <v>199</v>
      </c>
      <c r="H1136" s="249">
        <v>181</v>
      </c>
      <c r="I1136" s="249">
        <v>158</v>
      </c>
      <c r="J1136" s="249">
        <v>0</v>
      </c>
      <c r="K1136" s="249">
        <v>10</v>
      </c>
      <c r="L1136" s="249"/>
      <c r="M1136" s="249">
        <v>0.18</v>
      </c>
      <c r="N1136" s="249"/>
      <c r="O1136" s="249"/>
      <c r="P1136" s="249" t="s">
        <v>1903</v>
      </c>
      <c r="Q1136" s="249">
        <f t="shared" ca="1" si="42"/>
        <v>0</v>
      </c>
      <c r="R1136" s="249">
        <f t="shared" ca="1" si="43"/>
        <v>0</v>
      </c>
    </row>
    <row r="1137" spans="1:18" s="96" customFormat="1" ht="15" customHeight="1">
      <c r="A1137" s="193" t="s">
        <v>1118</v>
      </c>
      <c r="B1137" s="193" t="s">
        <v>1658</v>
      </c>
      <c r="C1137" s="250">
        <v>3</v>
      </c>
      <c r="D1137" s="250"/>
      <c r="E1137" s="250">
        <v>717</v>
      </c>
      <c r="F1137" s="250">
        <v>433</v>
      </c>
      <c r="G1137" s="250">
        <v>393</v>
      </c>
      <c r="H1137" s="250">
        <v>358</v>
      </c>
      <c r="I1137" s="250">
        <v>311</v>
      </c>
      <c r="J1137" s="250">
        <v>0</v>
      </c>
      <c r="K1137" s="250">
        <v>10</v>
      </c>
      <c r="L1137" s="250"/>
      <c r="M1137" s="250">
        <v>0.36</v>
      </c>
      <c r="N1137" s="250"/>
      <c r="O1137" s="250"/>
      <c r="P1137" s="250" t="s">
        <v>1903</v>
      </c>
      <c r="Q1137" s="250">
        <f t="shared" ca="1" si="42"/>
        <v>0</v>
      </c>
      <c r="R1137" s="250">
        <f t="shared" ca="1" si="43"/>
        <v>0</v>
      </c>
    </row>
    <row r="1138" spans="1:18" s="96" customFormat="1" ht="15" customHeight="1">
      <c r="A1138" s="192" t="s">
        <v>4878</v>
      </c>
      <c r="B1138" s="192" t="s">
        <v>4879</v>
      </c>
      <c r="C1138" s="249">
        <v>4</v>
      </c>
      <c r="D1138" s="249"/>
      <c r="E1138" s="249">
        <v>190</v>
      </c>
      <c r="F1138" s="249">
        <v>115</v>
      </c>
      <c r="G1138" s="249">
        <v>105</v>
      </c>
      <c r="H1138" s="249">
        <v>95</v>
      </c>
      <c r="I1138" s="249">
        <v>82</v>
      </c>
      <c r="J1138" s="249">
        <v>0</v>
      </c>
      <c r="K1138" s="249">
        <v>10</v>
      </c>
      <c r="L1138" s="249"/>
      <c r="M1138" s="249">
        <v>0.15</v>
      </c>
      <c r="N1138" s="249"/>
      <c r="O1138" s="249"/>
      <c r="P1138" s="249" t="s">
        <v>1903</v>
      </c>
      <c r="Q1138" s="249">
        <f t="shared" ca="1" si="42"/>
        <v>0</v>
      </c>
      <c r="R1138" s="249">
        <f t="shared" ca="1" si="43"/>
        <v>0</v>
      </c>
    </row>
    <row r="1139" spans="1:18" s="96" customFormat="1" ht="15" customHeight="1">
      <c r="A1139" s="193" t="s">
        <v>1119</v>
      </c>
      <c r="B1139" s="193" t="s">
        <v>1656</v>
      </c>
      <c r="C1139" s="250">
        <v>4</v>
      </c>
      <c r="D1139" s="250"/>
      <c r="E1139" s="250">
        <v>380</v>
      </c>
      <c r="F1139" s="250">
        <v>230</v>
      </c>
      <c r="G1139" s="250">
        <v>208</v>
      </c>
      <c r="H1139" s="250">
        <v>189</v>
      </c>
      <c r="I1139" s="250">
        <v>165</v>
      </c>
      <c r="J1139" s="250">
        <v>0</v>
      </c>
      <c r="K1139" s="250">
        <v>10</v>
      </c>
      <c r="L1139" s="250"/>
      <c r="M1139" s="250">
        <v>0.3</v>
      </c>
      <c r="N1139" s="250"/>
      <c r="O1139" s="250"/>
      <c r="P1139" s="250" t="s">
        <v>1903</v>
      </c>
      <c r="Q1139" s="250">
        <f t="shared" ca="1" si="42"/>
        <v>0</v>
      </c>
      <c r="R1139" s="250">
        <f t="shared" ca="1" si="43"/>
        <v>0</v>
      </c>
    </row>
    <row r="1140" spans="1:18" s="96" customFormat="1" ht="15" customHeight="1">
      <c r="A1140" s="193" t="s">
        <v>1120</v>
      </c>
      <c r="B1140" s="193" t="s">
        <v>13</v>
      </c>
      <c r="C1140" s="250">
        <v>4</v>
      </c>
      <c r="D1140" s="250"/>
      <c r="E1140" s="250">
        <v>66</v>
      </c>
      <c r="F1140" s="250">
        <v>40</v>
      </c>
      <c r="G1140" s="250">
        <v>36</v>
      </c>
      <c r="H1140" s="250">
        <v>33</v>
      </c>
      <c r="I1140" s="250">
        <v>28</v>
      </c>
      <c r="J1140" s="250">
        <v>0</v>
      </c>
      <c r="K1140" s="250">
        <v>20</v>
      </c>
      <c r="L1140" s="250"/>
      <c r="M1140" s="250">
        <v>1.7999999999999999E-2</v>
      </c>
      <c r="N1140" s="250"/>
      <c r="O1140" s="250"/>
      <c r="P1140" s="250" t="s">
        <v>1903</v>
      </c>
      <c r="Q1140" s="250">
        <f t="shared" ca="1" si="42"/>
        <v>0</v>
      </c>
      <c r="R1140" s="250">
        <f t="shared" ca="1" si="43"/>
        <v>0</v>
      </c>
    </row>
    <row r="1141" spans="1:18" s="96" customFormat="1" ht="15" customHeight="1">
      <c r="A1141" s="202" t="s">
        <v>79</v>
      </c>
      <c r="B1141" s="247"/>
      <c r="C1141" s="248"/>
      <c r="D1141" s="248"/>
      <c r="E1141" s="248"/>
      <c r="F1141" s="248"/>
      <c r="G1141" s="248"/>
      <c r="H1141" s="248"/>
      <c r="I1141" s="248"/>
      <c r="J1141" s="248"/>
      <c r="K1141" s="248"/>
      <c r="L1141" s="248"/>
      <c r="M1141" s="248"/>
      <c r="N1141" s="248"/>
      <c r="O1141" s="248"/>
      <c r="P1141" s="248"/>
      <c r="Q1141" s="248"/>
      <c r="R1141" s="248"/>
    </row>
    <row r="1142" spans="1:18" s="96" customFormat="1" ht="15" customHeight="1">
      <c r="A1142" s="192" t="s">
        <v>3121</v>
      </c>
      <c r="B1142" s="192" t="s">
        <v>1847</v>
      </c>
      <c r="C1142" s="249">
        <v>4</v>
      </c>
      <c r="D1142" s="249"/>
      <c r="E1142" s="249">
        <v>534</v>
      </c>
      <c r="F1142" s="249">
        <v>323</v>
      </c>
      <c r="G1142" s="249">
        <v>294</v>
      </c>
      <c r="H1142" s="249">
        <v>267</v>
      </c>
      <c r="I1142" s="249">
        <v>233</v>
      </c>
      <c r="J1142" s="249">
        <v>112</v>
      </c>
      <c r="K1142" s="249">
        <v>200</v>
      </c>
      <c r="L1142" s="249" t="s">
        <v>3126</v>
      </c>
      <c r="M1142" s="249">
        <v>0.08</v>
      </c>
      <c r="N1142" s="249" t="s">
        <v>3127</v>
      </c>
      <c r="O1142" s="249">
        <v>14.8</v>
      </c>
      <c r="P1142" s="249" t="s">
        <v>1903</v>
      </c>
      <c r="Q1142" s="249">
        <f t="shared" ca="1" si="42"/>
        <v>0</v>
      </c>
      <c r="R1142" s="249">
        <f t="shared" ca="1" si="43"/>
        <v>0</v>
      </c>
    </row>
    <row r="1143" spans="1:18" ht="15" customHeight="1">
      <c r="A1143" s="193" t="s">
        <v>3123</v>
      </c>
      <c r="B1143" s="193" t="s">
        <v>3125</v>
      </c>
      <c r="C1143" s="250">
        <v>4</v>
      </c>
      <c r="D1143" s="250"/>
      <c r="E1143" s="250">
        <v>534</v>
      </c>
      <c r="F1143" s="250">
        <v>323</v>
      </c>
      <c r="G1143" s="250">
        <v>294</v>
      </c>
      <c r="H1143" s="250">
        <v>267</v>
      </c>
      <c r="I1143" s="250">
        <v>233</v>
      </c>
      <c r="J1143" s="250">
        <v>112</v>
      </c>
      <c r="K1143" s="250">
        <v>200</v>
      </c>
      <c r="L1143" s="250" t="s">
        <v>3126</v>
      </c>
      <c r="M1143" s="250">
        <v>0.08</v>
      </c>
      <c r="N1143" s="250" t="s">
        <v>19</v>
      </c>
      <c r="O1143" s="250">
        <v>14.8</v>
      </c>
      <c r="P1143" s="250" t="s">
        <v>1903</v>
      </c>
      <c r="Q1143" s="250">
        <f t="shared" ca="1" si="42"/>
        <v>0</v>
      </c>
      <c r="R1143" s="250">
        <f t="shared" ca="1" si="43"/>
        <v>0</v>
      </c>
    </row>
    <row r="1144" spans="1:18" ht="15" customHeight="1">
      <c r="A1144" s="223" t="s">
        <v>3128</v>
      </c>
      <c r="B1144" s="223" t="s">
        <v>1847</v>
      </c>
      <c r="C1144" s="252">
        <v>4</v>
      </c>
      <c r="D1144" s="252"/>
      <c r="E1144" s="252">
        <v>630</v>
      </c>
      <c r="F1144" s="252">
        <v>380</v>
      </c>
      <c r="G1144" s="252">
        <v>346</v>
      </c>
      <c r="H1144" s="252">
        <v>314</v>
      </c>
      <c r="I1144" s="252">
        <v>273</v>
      </c>
      <c r="J1144" s="252">
        <v>112</v>
      </c>
      <c r="K1144" s="252">
        <v>200</v>
      </c>
      <c r="L1144" s="252" t="s">
        <v>3126</v>
      </c>
      <c r="M1144" s="252">
        <v>0.08</v>
      </c>
      <c r="N1144" s="252" t="s">
        <v>19</v>
      </c>
      <c r="O1144" s="252">
        <v>16</v>
      </c>
      <c r="P1144" s="252" t="s">
        <v>1903</v>
      </c>
      <c r="Q1144" s="252">
        <f t="shared" ca="1" si="42"/>
        <v>0</v>
      </c>
      <c r="R1144" s="252">
        <f t="shared" ca="1" si="43"/>
        <v>0</v>
      </c>
    </row>
    <row r="1145" spans="1:18" ht="15" customHeight="1">
      <c r="A1145" s="223" t="s">
        <v>3129</v>
      </c>
      <c r="B1145" s="223" t="s">
        <v>3124</v>
      </c>
      <c r="C1145" s="252">
        <v>4</v>
      </c>
      <c r="D1145" s="252"/>
      <c r="E1145" s="252">
        <v>630</v>
      </c>
      <c r="F1145" s="252">
        <v>380</v>
      </c>
      <c r="G1145" s="252">
        <v>346</v>
      </c>
      <c r="H1145" s="252">
        <v>314</v>
      </c>
      <c r="I1145" s="252">
        <v>273</v>
      </c>
      <c r="J1145" s="252">
        <v>112</v>
      </c>
      <c r="K1145" s="252">
        <v>200</v>
      </c>
      <c r="L1145" s="252" t="s">
        <v>3126</v>
      </c>
      <c r="M1145" s="252">
        <v>0.08</v>
      </c>
      <c r="N1145" s="252" t="s">
        <v>19</v>
      </c>
      <c r="O1145" s="252">
        <v>16</v>
      </c>
      <c r="P1145" s="252" t="s">
        <v>1903</v>
      </c>
      <c r="Q1145" s="252">
        <f t="shared" ca="1" si="42"/>
        <v>0</v>
      </c>
      <c r="R1145" s="252">
        <f t="shared" ca="1" si="43"/>
        <v>0</v>
      </c>
    </row>
    <row r="1146" spans="1:18" ht="15" customHeight="1">
      <c r="A1146" s="223" t="s">
        <v>3130</v>
      </c>
      <c r="B1146" s="223" t="s">
        <v>3125</v>
      </c>
      <c r="C1146" s="252">
        <v>4</v>
      </c>
      <c r="D1146" s="252"/>
      <c r="E1146" s="252">
        <v>630</v>
      </c>
      <c r="F1146" s="252">
        <v>380</v>
      </c>
      <c r="G1146" s="252">
        <v>346</v>
      </c>
      <c r="H1146" s="252">
        <v>314</v>
      </c>
      <c r="I1146" s="252">
        <v>273</v>
      </c>
      <c r="J1146" s="252">
        <v>112</v>
      </c>
      <c r="K1146" s="252">
        <v>200</v>
      </c>
      <c r="L1146" s="252" t="s">
        <v>3126</v>
      </c>
      <c r="M1146" s="252">
        <v>0.08</v>
      </c>
      <c r="N1146" s="252" t="s">
        <v>19</v>
      </c>
      <c r="O1146" s="252">
        <v>16</v>
      </c>
      <c r="P1146" s="252" t="s">
        <v>1903</v>
      </c>
      <c r="Q1146" s="252">
        <f t="shared" ca="1" si="42"/>
        <v>0</v>
      </c>
      <c r="R1146" s="252">
        <f t="shared" ca="1" si="43"/>
        <v>0</v>
      </c>
    </row>
    <row r="1147" spans="1:18" ht="15" customHeight="1">
      <c r="A1147" s="192" t="s">
        <v>1124</v>
      </c>
      <c r="B1147" s="192" t="s">
        <v>1845</v>
      </c>
      <c r="C1147" s="249">
        <v>4</v>
      </c>
      <c r="D1147" s="249"/>
      <c r="E1147" s="249">
        <v>663</v>
      </c>
      <c r="F1147" s="249">
        <v>401</v>
      </c>
      <c r="G1147" s="249">
        <v>364</v>
      </c>
      <c r="H1147" s="249">
        <v>330</v>
      </c>
      <c r="I1147" s="249">
        <v>288</v>
      </c>
      <c r="J1147" s="249">
        <v>112</v>
      </c>
      <c r="K1147" s="249">
        <v>24</v>
      </c>
      <c r="L1147" s="249" t="s">
        <v>75</v>
      </c>
      <c r="M1147" s="249">
        <v>0.22</v>
      </c>
      <c r="N1147" s="249" t="s">
        <v>76</v>
      </c>
      <c r="O1147" s="249">
        <v>5.8</v>
      </c>
      <c r="P1147" s="249" t="s">
        <v>1903</v>
      </c>
      <c r="Q1147" s="249">
        <f t="shared" ca="1" si="42"/>
        <v>0</v>
      </c>
      <c r="R1147" s="249">
        <f t="shared" ca="1" si="43"/>
        <v>0</v>
      </c>
    </row>
    <row r="1148" spans="1:18" ht="15" customHeight="1">
      <c r="A1148" s="193" t="s">
        <v>1123</v>
      </c>
      <c r="B1148" s="193" t="s">
        <v>1846</v>
      </c>
      <c r="C1148" s="250">
        <v>4</v>
      </c>
      <c r="D1148" s="250"/>
      <c r="E1148" s="250">
        <v>635</v>
      </c>
      <c r="F1148" s="250">
        <v>383</v>
      </c>
      <c r="G1148" s="250">
        <v>349</v>
      </c>
      <c r="H1148" s="250">
        <v>317</v>
      </c>
      <c r="I1148" s="250">
        <v>276</v>
      </c>
      <c r="J1148" s="250">
        <v>112</v>
      </c>
      <c r="K1148" s="250">
        <v>24</v>
      </c>
      <c r="L1148" s="250" t="s">
        <v>75</v>
      </c>
      <c r="M1148" s="250">
        <v>0.22</v>
      </c>
      <c r="N1148" s="250" t="s">
        <v>76</v>
      </c>
      <c r="O1148" s="250">
        <v>5.8</v>
      </c>
      <c r="P1148" s="250" t="s">
        <v>1903</v>
      </c>
      <c r="Q1148" s="250">
        <f t="shared" ca="1" si="42"/>
        <v>0</v>
      </c>
      <c r="R1148" s="250">
        <f t="shared" ca="1" si="43"/>
        <v>0</v>
      </c>
    </row>
    <row r="1149" spans="1:18" ht="15" customHeight="1">
      <c r="A1149" s="223" t="s">
        <v>1128</v>
      </c>
      <c r="B1149" s="223" t="s">
        <v>1840</v>
      </c>
      <c r="C1149" s="252">
        <v>4</v>
      </c>
      <c r="D1149" s="252"/>
      <c r="E1149" s="252">
        <v>543</v>
      </c>
      <c r="F1149" s="252">
        <v>328</v>
      </c>
      <c r="G1149" s="252">
        <v>299</v>
      </c>
      <c r="H1149" s="252">
        <v>271</v>
      </c>
      <c r="I1149" s="252">
        <v>236</v>
      </c>
      <c r="J1149" s="252">
        <v>168</v>
      </c>
      <c r="K1149" s="252">
        <v>100</v>
      </c>
      <c r="L1149" s="252" t="s">
        <v>18</v>
      </c>
      <c r="M1149" s="252">
        <v>0.15</v>
      </c>
      <c r="N1149" s="252" t="s">
        <v>19</v>
      </c>
      <c r="O1149" s="252">
        <v>17</v>
      </c>
      <c r="P1149" s="252" t="s">
        <v>1903</v>
      </c>
      <c r="Q1149" s="252">
        <f t="shared" ca="1" si="42"/>
        <v>0</v>
      </c>
      <c r="R1149" s="252">
        <f t="shared" ca="1" si="43"/>
        <v>0</v>
      </c>
    </row>
    <row r="1150" spans="1:18" ht="15" customHeight="1">
      <c r="A1150" s="205" t="s">
        <v>1130</v>
      </c>
      <c r="B1150" s="205" t="s">
        <v>1844</v>
      </c>
      <c r="C1150" s="251">
        <v>4</v>
      </c>
      <c r="D1150" s="251"/>
      <c r="E1150" s="251">
        <v>520</v>
      </c>
      <c r="F1150" s="251">
        <v>314</v>
      </c>
      <c r="G1150" s="251">
        <v>286</v>
      </c>
      <c r="H1150" s="251">
        <v>259</v>
      </c>
      <c r="I1150" s="251">
        <v>226</v>
      </c>
      <c r="J1150" s="251">
        <v>0</v>
      </c>
      <c r="K1150" s="251">
        <v>100</v>
      </c>
      <c r="L1150" s="251" t="s">
        <v>18</v>
      </c>
      <c r="M1150" s="251">
        <v>0.15</v>
      </c>
      <c r="N1150" s="251" t="s">
        <v>19</v>
      </c>
      <c r="O1150" s="251">
        <v>17</v>
      </c>
      <c r="P1150" s="251" t="s">
        <v>1903</v>
      </c>
      <c r="Q1150" s="251">
        <f t="shared" ca="1" si="42"/>
        <v>0</v>
      </c>
      <c r="R1150" s="251">
        <f t="shared" ca="1" si="43"/>
        <v>0</v>
      </c>
    </row>
    <row r="1151" spans="1:18" ht="15" customHeight="1">
      <c r="A1151" s="205" t="s">
        <v>1125</v>
      </c>
      <c r="B1151" s="205" t="s">
        <v>1841</v>
      </c>
      <c r="C1151" s="251">
        <v>4</v>
      </c>
      <c r="D1151" s="251"/>
      <c r="E1151" s="251">
        <v>543</v>
      </c>
      <c r="F1151" s="251">
        <v>328</v>
      </c>
      <c r="G1151" s="251">
        <v>299</v>
      </c>
      <c r="H1151" s="251">
        <v>271</v>
      </c>
      <c r="I1151" s="251">
        <v>236</v>
      </c>
      <c r="J1151" s="251">
        <v>112</v>
      </c>
      <c r="K1151" s="251">
        <v>100</v>
      </c>
      <c r="L1151" s="251" t="s">
        <v>18</v>
      </c>
      <c r="M1151" s="251">
        <v>0.15</v>
      </c>
      <c r="N1151" s="251" t="s">
        <v>19</v>
      </c>
      <c r="O1151" s="251">
        <v>17</v>
      </c>
      <c r="P1151" s="251" t="s">
        <v>1903</v>
      </c>
      <c r="Q1151" s="251">
        <f t="shared" ref="Q1151:Q1213" ca="1" si="44">VLOOKUP(A1151,INDIRECT("'"&amp;P1151&amp;"'!A:l",TRUE),12,0)</f>
        <v>0</v>
      </c>
      <c r="R1151" s="251">
        <f t="shared" ref="R1151:R1213" ca="1" si="45">IFERROR(IF(J1151&lt;&gt;$J$5,J1151*Q1151,IF($I$5=$F$6,F1151*Q1151,IF($I$5=$G$6,G1151*Q1151,IF($I$5=$H$6,H1151*Q1151,IF($I$5=$I$6,I1151*Q1151,""))))),"")</f>
        <v>0</v>
      </c>
    </row>
    <row r="1152" spans="1:18" ht="15" customHeight="1">
      <c r="A1152" s="205" t="s">
        <v>1126</v>
      </c>
      <c r="B1152" s="205" t="s">
        <v>1842</v>
      </c>
      <c r="C1152" s="251">
        <v>4</v>
      </c>
      <c r="D1152" s="251"/>
      <c r="E1152" s="251">
        <v>543</v>
      </c>
      <c r="F1152" s="251">
        <v>328</v>
      </c>
      <c r="G1152" s="251">
        <v>299</v>
      </c>
      <c r="H1152" s="251">
        <v>271</v>
      </c>
      <c r="I1152" s="251">
        <v>236</v>
      </c>
      <c r="J1152" s="251">
        <v>112</v>
      </c>
      <c r="K1152" s="251">
        <v>100</v>
      </c>
      <c r="L1152" s="251" t="s">
        <v>18</v>
      </c>
      <c r="M1152" s="251">
        <v>0.15</v>
      </c>
      <c r="N1152" s="251" t="s">
        <v>19</v>
      </c>
      <c r="O1152" s="251">
        <v>17</v>
      </c>
      <c r="P1152" s="251" t="s">
        <v>1903</v>
      </c>
      <c r="Q1152" s="251">
        <f t="shared" ca="1" si="44"/>
        <v>0</v>
      </c>
      <c r="R1152" s="251">
        <f t="shared" ca="1" si="45"/>
        <v>0</v>
      </c>
    </row>
    <row r="1153" spans="1:18" ht="15" customHeight="1">
      <c r="A1153" s="205" t="s">
        <v>1127</v>
      </c>
      <c r="B1153" s="205" t="s">
        <v>1843</v>
      </c>
      <c r="C1153" s="251">
        <v>4</v>
      </c>
      <c r="D1153" s="251"/>
      <c r="E1153" s="251">
        <v>543</v>
      </c>
      <c r="F1153" s="251">
        <v>328</v>
      </c>
      <c r="G1153" s="251">
        <v>299</v>
      </c>
      <c r="H1153" s="251">
        <v>271</v>
      </c>
      <c r="I1153" s="251">
        <v>236</v>
      </c>
      <c r="J1153" s="251">
        <v>0</v>
      </c>
      <c r="K1153" s="251">
        <v>100</v>
      </c>
      <c r="L1153" s="251" t="s">
        <v>18</v>
      </c>
      <c r="M1153" s="251">
        <v>0.15</v>
      </c>
      <c r="N1153" s="251" t="s">
        <v>19</v>
      </c>
      <c r="O1153" s="251">
        <v>17</v>
      </c>
      <c r="P1153" s="251" t="s">
        <v>1903</v>
      </c>
      <c r="Q1153" s="251">
        <f t="shared" ca="1" si="44"/>
        <v>0</v>
      </c>
      <c r="R1153" s="251">
        <f t="shared" ca="1" si="45"/>
        <v>0</v>
      </c>
    </row>
    <row r="1154" spans="1:18" ht="15" customHeight="1">
      <c r="A1154" s="193" t="s">
        <v>1129</v>
      </c>
      <c r="B1154" s="193" t="s">
        <v>105</v>
      </c>
      <c r="C1154" s="250">
        <v>1</v>
      </c>
      <c r="D1154" s="250"/>
      <c r="E1154" s="250">
        <v>520</v>
      </c>
      <c r="F1154" s="250">
        <v>314</v>
      </c>
      <c r="G1154" s="250">
        <v>286</v>
      </c>
      <c r="H1154" s="250">
        <v>259</v>
      </c>
      <c r="I1154" s="250">
        <v>226</v>
      </c>
      <c r="J1154" s="250">
        <v>0</v>
      </c>
      <c r="K1154" s="250">
        <v>100</v>
      </c>
      <c r="L1154" s="250" t="s">
        <v>18</v>
      </c>
      <c r="M1154" s="250">
        <v>0.15</v>
      </c>
      <c r="N1154" s="250" t="s">
        <v>19</v>
      </c>
      <c r="O1154" s="250">
        <v>17</v>
      </c>
      <c r="P1154" s="250" t="s">
        <v>1903</v>
      </c>
      <c r="Q1154" s="250">
        <f t="shared" ca="1" si="44"/>
        <v>0</v>
      </c>
      <c r="R1154" s="250">
        <f t="shared" ca="1" si="45"/>
        <v>0</v>
      </c>
    </row>
    <row r="1155" spans="1:18" ht="15" customHeight="1">
      <c r="A1155" s="192" t="s">
        <v>1134</v>
      </c>
      <c r="B1155" s="192" t="s">
        <v>1844</v>
      </c>
      <c r="C1155" s="249">
        <v>4</v>
      </c>
      <c r="D1155" s="249"/>
      <c r="E1155" s="249">
        <v>534</v>
      </c>
      <c r="F1155" s="249">
        <v>323</v>
      </c>
      <c r="G1155" s="249">
        <v>294</v>
      </c>
      <c r="H1155" s="249">
        <v>267</v>
      </c>
      <c r="I1155" s="249">
        <v>233</v>
      </c>
      <c r="J1155" s="249">
        <v>0</v>
      </c>
      <c r="K1155" s="249">
        <v>100</v>
      </c>
      <c r="L1155" s="249" t="s">
        <v>18</v>
      </c>
      <c r="M1155" s="249">
        <v>0.16</v>
      </c>
      <c r="N1155" s="249" t="s">
        <v>19</v>
      </c>
      <c r="O1155" s="249">
        <v>17</v>
      </c>
      <c r="P1155" s="249" t="s">
        <v>1903</v>
      </c>
      <c r="Q1155" s="249">
        <f t="shared" ca="1" si="44"/>
        <v>0</v>
      </c>
      <c r="R1155" s="249">
        <f t="shared" ca="1" si="45"/>
        <v>0</v>
      </c>
    </row>
    <row r="1156" spans="1:18" ht="15" customHeight="1">
      <c r="A1156" s="193" t="s">
        <v>1131</v>
      </c>
      <c r="B1156" s="193" t="s">
        <v>1843</v>
      </c>
      <c r="C1156" s="250">
        <v>4</v>
      </c>
      <c r="D1156" s="250"/>
      <c r="E1156" s="250">
        <v>558</v>
      </c>
      <c r="F1156" s="250">
        <v>337</v>
      </c>
      <c r="G1156" s="250">
        <v>306</v>
      </c>
      <c r="H1156" s="250">
        <v>279</v>
      </c>
      <c r="I1156" s="250">
        <v>242</v>
      </c>
      <c r="J1156" s="250">
        <v>0</v>
      </c>
      <c r="K1156" s="250">
        <v>100</v>
      </c>
      <c r="L1156" s="250" t="s">
        <v>18</v>
      </c>
      <c r="M1156" s="250">
        <v>0.16</v>
      </c>
      <c r="N1156" s="250" t="s">
        <v>19</v>
      </c>
      <c r="O1156" s="250">
        <v>17</v>
      </c>
      <c r="P1156" s="250" t="s">
        <v>1903</v>
      </c>
      <c r="Q1156" s="250">
        <f t="shared" ca="1" si="44"/>
        <v>0</v>
      </c>
      <c r="R1156" s="250">
        <f t="shared" ca="1" si="45"/>
        <v>0</v>
      </c>
    </row>
    <row r="1157" spans="1:18" ht="15" customHeight="1">
      <c r="A1157" s="193" t="s">
        <v>3132</v>
      </c>
      <c r="B1157" s="193" t="s">
        <v>3124</v>
      </c>
      <c r="C1157" s="250">
        <v>4</v>
      </c>
      <c r="D1157" s="250"/>
      <c r="E1157" s="250">
        <v>700</v>
      </c>
      <c r="F1157" s="250">
        <v>423</v>
      </c>
      <c r="G1157" s="250">
        <v>384</v>
      </c>
      <c r="H1157" s="250">
        <v>350</v>
      </c>
      <c r="I1157" s="250">
        <v>304</v>
      </c>
      <c r="J1157" s="250">
        <v>0</v>
      </c>
      <c r="K1157" s="250">
        <v>20</v>
      </c>
      <c r="L1157" s="250" t="s">
        <v>3134</v>
      </c>
      <c r="M1157" s="250">
        <v>0.22</v>
      </c>
      <c r="N1157" s="250" t="s">
        <v>3135</v>
      </c>
      <c r="O1157" s="250">
        <v>21.8</v>
      </c>
      <c r="P1157" s="250" t="s">
        <v>1903</v>
      </c>
      <c r="Q1157" s="250">
        <f t="shared" ca="1" si="44"/>
        <v>0</v>
      </c>
      <c r="R1157" s="250">
        <f t="shared" ca="1" si="45"/>
        <v>0</v>
      </c>
    </row>
    <row r="1158" spans="1:18" ht="15" customHeight="1">
      <c r="A1158" s="223" t="s">
        <v>1138</v>
      </c>
      <c r="B1158" s="223" t="s">
        <v>1848</v>
      </c>
      <c r="C1158" s="252">
        <v>4</v>
      </c>
      <c r="D1158" s="252"/>
      <c r="E1158" s="252">
        <v>1306</v>
      </c>
      <c r="F1158" s="252">
        <v>789</v>
      </c>
      <c r="G1158" s="252">
        <v>717</v>
      </c>
      <c r="H1158" s="252">
        <v>652</v>
      </c>
      <c r="I1158" s="252">
        <v>566</v>
      </c>
      <c r="J1158" s="252">
        <v>168</v>
      </c>
      <c r="K1158" s="252">
        <v>50</v>
      </c>
      <c r="L1158" s="252" t="s">
        <v>20</v>
      </c>
      <c r="M1158" s="252">
        <v>0.47</v>
      </c>
      <c r="N1158" s="252" t="s">
        <v>21</v>
      </c>
      <c r="O1158" s="252">
        <v>23.5</v>
      </c>
      <c r="P1158" s="252" t="s">
        <v>1903</v>
      </c>
      <c r="Q1158" s="252">
        <f t="shared" ca="1" si="44"/>
        <v>0</v>
      </c>
      <c r="R1158" s="252">
        <f t="shared" ca="1" si="45"/>
        <v>0</v>
      </c>
    </row>
    <row r="1159" spans="1:18" ht="15" customHeight="1">
      <c r="A1159" s="205" t="s">
        <v>1135</v>
      </c>
      <c r="B1159" s="205" t="s">
        <v>1849</v>
      </c>
      <c r="C1159" s="251">
        <v>4</v>
      </c>
      <c r="D1159" s="251"/>
      <c r="E1159" s="251">
        <v>1252</v>
      </c>
      <c r="F1159" s="251">
        <v>755</v>
      </c>
      <c r="G1159" s="251">
        <v>686</v>
      </c>
      <c r="H1159" s="251">
        <v>624</v>
      </c>
      <c r="I1159" s="251">
        <v>543</v>
      </c>
      <c r="J1159" s="251">
        <v>168</v>
      </c>
      <c r="K1159" s="251">
        <v>50</v>
      </c>
      <c r="L1159" s="251" t="s">
        <v>20</v>
      </c>
      <c r="M1159" s="251">
        <v>0.47</v>
      </c>
      <c r="N1159" s="251" t="s">
        <v>21</v>
      </c>
      <c r="O1159" s="251">
        <v>23.5</v>
      </c>
      <c r="P1159" s="251" t="s">
        <v>1903</v>
      </c>
      <c r="Q1159" s="251">
        <f t="shared" ca="1" si="44"/>
        <v>0</v>
      </c>
      <c r="R1159" s="251">
        <f t="shared" ca="1" si="45"/>
        <v>0</v>
      </c>
    </row>
    <row r="1160" spans="1:18" ht="15" customHeight="1">
      <c r="A1160" s="205" t="s">
        <v>1136</v>
      </c>
      <c r="B1160" s="205" t="s">
        <v>1850</v>
      </c>
      <c r="C1160" s="251">
        <v>4</v>
      </c>
      <c r="D1160" s="251"/>
      <c r="E1160" s="251">
        <v>1252</v>
      </c>
      <c r="F1160" s="251">
        <v>755</v>
      </c>
      <c r="G1160" s="251">
        <v>686</v>
      </c>
      <c r="H1160" s="251">
        <v>624</v>
      </c>
      <c r="I1160" s="251">
        <v>543</v>
      </c>
      <c r="J1160" s="251">
        <v>168</v>
      </c>
      <c r="K1160" s="251">
        <v>50</v>
      </c>
      <c r="L1160" s="251" t="s">
        <v>20</v>
      </c>
      <c r="M1160" s="251">
        <v>0.47</v>
      </c>
      <c r="N1160" s="251" t="s">
        <v>21</v>
      </c>
      <c r="O1160" s="251">
        <v>23.5</v>
      </c>
      <c r="P1160" s="251" t="s">
        <v>1903</v>
      </c>
      <c r="Q1160" s="251">
        <f t="shared" ca="1" si="44"/>
        <v>0</v>
      </c>
      <c r="R1160" s="251">
        <f t="shared" ca="1" si="45"/>
        <v>0</v>
      </c>
    </row>
    <row r="1161" spans="1:18" ht="15" customHeight="1">
      <c r="A1161" s="193" t="s">
        <v>1137</v>
      </c>
      <c r="B1161" s="193" t="s">
        <v>1851</v>
      </c>
      <c r="C1161" s="250">
        <v>4</v>
      </c>
      <c r="D1161" s="250"/>
      <c r="E1161" s="250">
        <v>1306</v>
      </c>
      <c r="F1161" s="250">
        <v>789</v>
      </c>
      <c r="G1161" s="250">
        <v>717</v>
      </c>
      <c r="H1161" s="250">
        <v>652</v>
      </c>
      <c r="I1161" s="250">
        <v>566</v>
      </c>
      <c r="J1161" s="250">
        <v>451</v>
      </c>
      <c r="K1161" s="250">
        <v>50</v>
      </c>
      <c r="L1161" s="250" t="s">
        <v>20</v>
      </c>
      <c r="M1161" s="250">
        <v>0.47</v>
      </c>
      <c r="N1161" s="250" t="s">
        <v>21</v>
      </c>
      <c r="O1161" s="250">
        <v>23.5</v>
      </c>
      <c r="P1161" s="250" t="s">
        <v>1903</v>
      </c>
      <c r="Q1161" s="250">
        <f t="shared" ca="1" si="44"/>
        <v>0</v>
      </c>
      <c r="R1161" s="250">
        <f t="shared" ca="1" si="45"/>
        <v>0</v>
      </c>
    </row>
    <row r="1162" spans="1:18" ht="15" customHeight="1">
      <c r="A1162" s="192" t="s">
        <v>3136</v>
      </c>
      <c r="B1162" s="192" t="s">
        <v>3140</v>
      </c>
      <c r="C1162" s="249">
        <v>4</v>
      </c>
      <c r="D1162" s="249"/>
      <c r="E1162" s="249">
        <v>169</v>
      </c>
      <c r="F1162" s="249">
        <v>102</v>
      </c>
      <c r="G1162" s="249">
        <v>93</v>
      </c>
      <c r="H1162" s="249">
        <v>84</v>
      </c>
      <c r="I1162" s="249">
        <v>73</v>
      </c>
      <c r="J1162" s="249">
        <v>56</v>
      </c>
      <c r="K1162" s="249">
        <v>60</v>
      </c>
      <c r="L1162" s="249" t="s">
        <v>3142</v>
      </c>
      <c r="M1162" s="249">
        <v>0.02</v>
      </c>
      <c r="N1162" s="249" t="s">
        <v>3143</v>
      </c>
      <c r="O1162" s="249">
        <v>5.2</v>
      </c>
      <c r="P1162" s="249" t="s">
        <v>1903</v>
      </c>
      <c r="Q1162" s="249">
        <f t="shared" ca="1" si="44"/>
        <v>0</v>
      </c>
      <c r="R1162" s="249">
        <f t="shared" ca="1" si="45"/>
        <v>0</v>
      </c>
    </row>
    <row r="1163" spans="1:18" ht="15" customHeight="1">
      <c r="A1163" s="193" t="s">
        <v>3139</v>
      </c>
      <c r="B1163" s="193" t="s">
        <v>3141</v>
      </c>
      <c r="C1163" s="250">
        <v>4</v>
      </c>
      <c r="D1163" s="250"/>
      <c r="E1163" s="250">
        <v>166</v>
      </c>
      <c r="F1163" s="250">
        <v>100</v>
      </c>
      <c r="G1163" s="250">
        <v>90</v>
      </c>
      <c r="H1163" s="250">
        <v>82</v>
      </c>
      <c r="I1163" s="250">
        <v>71</v>
      </c>
      <c r="J1163" s="250">
        <v>56</v>
      </c>
      <c r="K1163" s="250">
        <v>60</v>
      </c>
      <c r="L1163" s="250" t="s">
        <v>3142</v>
      </c>
      <c r="M1163" s="250">
        <v>0.02</v>
      </c>
      <c r="N1163" s="250" t="s">
        <v>3143</v>
      </c>
      <c r="O1163" s="250">
        <v>5.2</v>
      </c>
      <c r="P1163" s="250" t="s">
        <v>1903</v>
      </c>
      <c r="Q1163" s="250">
        <f t="shared" ca="1" si="44"/>
        <v>0</v>
      </c>
      <c r="R1163" s="250">
        <f t="shared" ca="1" si="45"/>
        <v>0</v>
      </c>
    </row>
    <row r="1164" spans="1:18" ht="15" customHeight="1">
      <c r="A1164" s="202" t="s">
        <v>5083</v>
      </c>
      <c r="B1164" s="247"/>
      <c r="C1164" s="248"/>
      <c r="D1164" s="248"/>
      <c r="E1164" s="248"/>
      <c r="F1164" s="248"/>
      <c r="G1164" s="248"/>
      <c r="H1164" s="248"/>
      <c r="I1164" s="248"/>
      <c r="J1164" s="248"/>
      <c r="K1164" s="248"/>
      <c r="L1164" s="248"/>
      <c r="M1164" s="248"/>
      <c r="N1164" s="248"/>
      <c r="O1164" s="248"/>
      <c r="P1164" s="248"/>
      <c r="Q1164" s="248"/>
      <c r="R1164" s="248"/>
    </row>
    <row r="1165" spans="1:18" ht="15" customHeight="1">
      <c r="A1165" s="192" t="s">
        <v>4158</v>
      </c>
      <c r="B1165" s="192" t="s">
        <v>4210</v>
      </c>
      <c r="C1165" s="249">
        <v>4</v>
      </c>
      <c r="D1165" s="249"/>
      <c r="E1165" s="249">
        <v>961</v>
      </c>
      <c r="F1165" s="249">
        <v>581</v>
      </c>
      <c r="G1165" s="249">
        <v>528</v>
      </c>
      <c r="H1165" s="249">
        <v>480</v>
      </c>
      <c r="I1165" s="249">
        <v>417</v>
      </c>
      <c r="J1165" s="249">
        <v>416</v>
      </c>
      <c r="K1165" s="249">
        <v>50</v>
      </c>
      <c r="L1165" s="249" t="s">
        <v>56</v>
      </c>
      <c r="M1165" s="249">
        <v>0.23</v>
      </c>
      <c r="N1165" s="249" t="s">
        <v>57</v>
      </c>
      <c r="O1165" s="249">
        <v>11.8</v>
      </c>
      <c r="P1165" s="249" t="s">
        <v>1902</v>
      </c>
      <c r="Q1165" s="249">
        <f t="shared" ca="1" si="44"/>
        <v>0</v>
      </c>
      <c r="R1165" s="249">
        <f t="shared" ca="1" si="45"/>
        <v>0</v>
      </c>
    </row>
    <row r="1166" spans="1:18" ht="15" customHeight="1">
      <c r="A1166" s="193" t="s">
        <v>971</v>
      </c>
      <c r="B1166" s="193" t="s">
        <v>1856</v>
      </c>
      <c r="C1166" s="250">
        <v>4</v>
      </c>
      <c r="D1166" s="250"/>
      <c r="E1166" s="250">
        <v>961</v>
      </c>
      <c r="F1166" s="250">
        <v>581</v>
      </c>
      <c r="G1166" s="250">
        <v>528</v>
      </c>
      <c r="H1166" s="250">
        <v>480</v>
      </c>
      <c r="I1166" s="250">
        <v>417</v>
      </c>
      <c r="J1166" s="250">
        <v>0</v>
      </c>
      <c r="K1166" s="250">
        <v>50</v>
      </c>
      <c r="L1166" s="250" t="s">
        <v>56</v>
      </c>
      <c r="M1166" s="250">
        <v>0.23</v>
      </c>
      <c r="N1166" s="250" t="s">
        <v>57</v>
      </c>
      <c r="O1166" s="250">
        <v>11.8</v>
      </c>
      <c r="P1166" s="250" t="s">
        <v>1902</v>
      </c>
      <c r="Q1166" s="250">
        <f t="shared" ca="1" si="44"/>
        <v>0</v>
      </c>
      <c r="R1166" s="250">
        <f t="shared" ca="1" si="45"/>
        <v>0</v>
      </c>
    </row>
    <row r="1167" spans="1:18" ht="15" customHeight="1">
      <c r="A1167" s="238" t="s">
        <v>4159</v>
      </c>
      <c r="B1167" s="238" t="s">
        <v>4211</v>
      </c>
      <c r="C1167" s="253">
        <v>4</v>
      </c>
      <c r="D1167" s="253"/>
      <c r="E1167" s="253">
        <v>1103</v>
      </c>
      <c r="F1167" s="253">
        <v>666</v>
      </c>
      <c r="G1167" s="253">
        <v>605</v>
      </c>
      <c r="H1167" s="253">
        <v>550</v>
      </c>
      <c r="I1167" s="253">
        <v>478</v>
      </c>
      <c r="J1167" s="253">
        <v>337</v>
      </c>
      <c r="K1167" s="253">
        <v>50</v>
      </c>
      <c r="L1167" s="253" t="s">
        <v>56</v>
      </c>
      <c r="M1167" s="253">
        <v>0.25</v>
      </c>
      <c r="N1167" s="253" t="s">
        <v>57</v>
      </c>
      <c r="O1167" s="253">
        <v>13</v>
      </c>
      <c r="P1167" s="253" t="s">
        <v>1902</v>
      </c>
      <c r="Q1167" s="253">
        <f t="shared" ca="1" si="44"/>
        <v>0</v>
      </c>
      <c r="R1167" s="253">
        <f t="shared" ca="1" si="45"/>
        <v>0</v>
      </c>
    </row>
    <row r="1168" spans="1:18" ht="15" customHeight="1">
      <c r="A1168" s="192" t="s">
        <v>4160</v>
      </c>
      <c r="B1168" s="192" t="s">
        <v>4212</v>
      </c>
      <c r="C1168" s="249">
        <v>4</v>
      </c>
      <c r="D1168" s="249"/>
      <c r="E1168" s="249">
        <v>1193</v>
      </c>
      <c r="F1168" s="249">
        <v>720</v>
      </c>
      <c r="G1168" s="249">
        <v>655</v>
      </c>
      <c r="H1168" s="249">
        <v>595</v>
      </c>
      <c r="I1168" s="249">
        <v>517</v>
      </c>
      <c r="J1168" s="249">
        <v>0</v>
      </c>
      <c r="K1168" s="249">
        <v>50</v>
      </c>
      <c r="L1168" s="249" t="s">
        <v>58</v>
      </c>
      <c r="M1168" s="249">
        <v>0.28000000000000003</v>
      </c>
      <c r="N1168" s="249" t="s">
        <v>59</v>
      </c>
      <c r="O1168" s="249">
        <v>14.5</v>
      </c>
      <c r="P1168" s="249" t="s">
        <v>1902</v>
      </c>
      <c r="Q1168" s="249">
        <f t="shared" ca="1" si="44"/>
        <v>0</v>
      </c>
      <c r="R1168" s="249">
        <f t="shared" ca="1" si="45"/>
        <v>0</v>
      </c>
    </row>
    <row r="1169" spans="1:18" ht="15" customHeight="1">
      <c r="A1169" s="193" t="s">
        <v>983</v>
      </c>
      <c r="B1169" s="193" t="s">
        <v>1855</v>
      </c>
      <c r="C1169" s="250">
        <v>4</v>
      </c>
      <c r="D1169" s="250"/>
      <c r="E1169" s="250">
        <v>1193</v>
      </c>
      <c r="F1169" s="250">
        <v>720</v>
      </c>
      <c r="G1169" s="250">
        <v>655</v>
      </c>
      <c r="H1169" s="250">
        <v>595</v>
      </c>
      <c r="I1169" s="250">
        <v>517</v>
      </c>
      <c r="J1169" s="250">
        <v>0</v>
      </c>
      <c r="K1169" s="250">
        <v>50</v>
      </c>
      <c r="L1169" s="250" t="s">
        <v>58</v>
      </c>
      <c r="M1169" s="250">
        <v>0.28000000000000003</v>
      </c>
      <c r="N1169" s="250" t="s">
        <v>59</v>
      </c>
      <c r="O1169" s="250">
        <v>14.5</v>
      </c>
      <c r="P1169" s="250" t="s">
        <v>1902</v>
      </c>
      <c r="Q1169" s="250">
        <f t="shared" ca="1" si="44"/>
        <v>0</v>
      </c>
      <c r="R1169" s="250">
        <f t="shared" ca="1" si="45"/>
        <v>0</v>
      </c>
    </row>
    <row r="1170" spans="1:18" ht="15" customHeight="1">
      <c r="A1170" s="223" t="s">
        <v>992</v>
      </c>
      <c r="B1170" s="223" t="s">
        <v>1853</v>
      </c>
      <c r="C1170" s="252">
        <v>0</v>
      </c>
      <c r="D1170" s="252"/>
      <c r="E1170" s="252">
        <v>1322</v>
      </c>
      <c r="F1170" s="252">
        <v>798</v>
      </c>
      <c r="G1170" s="252">
        <v>726</v>
      </c>
      <c r="H1170" s="252">
        <v>660</v>
      </c>
      <c r="I1170" s="252">
        <v>573</v>
      </c>
      <c r="J1170" s="252">
        <v>0</v>
      </c>
      <c r="K1170" s="252">
        <v>50</v>
      </c>
      <c r="L1170" s="252" t="s">
        <v>58</v>
      </c>
      <c r="M1170" s="252">
        <v>0.32</v>
      </c>
      <c r="N1170" s="252" t="s">
        <v>59</v>
      </c>
      <c r="O1170" s="252">
        <v>16.3</v>
      </c>
      <c r="P1170" s="252" t="s">
        <v>1902</v>
      </c>
      <c r="Q1170" s="252">
        <f t="shared" ca="1" si="44"/>
        <v>0</v>
      </c>
      <c r="R1170" s="252">
        <f t="shared" ca="1" si="45"/>
        <v>0</v>
      </c>
    </row>
    <row r="1171" spans="1:18" ht="15" customHeight="1">
      <c r="A1171" s="205" t="s">
        <v>4161</v>
      </c>
      <c r="B1171" s="205" t="s">
        <v>4213</v>
      </c>
      <c r="C1171" s="251">
        <v>4</v>
      </c>
      <c r="D1171" s="251"/>
      <c r="E1171" s="251">
        <v>1322</v>
      </c>
      <c r="F1171" s="251">
        <v>798</v>
      </c>
      <c r="G1171" s="251">
        <v>726</v>
      </c>
      <c r="H1171" s="251">
        <v>660</v>
      </c>
      <c r="I1171" s="251">
        <v>573</v>
      </c>
      <c r="J1171" s="251">
        <v>451</v>
      </c>
      <c r="K1171" s="251">
        <v>50</v>
      </c>
      <c r="L1171" s="251" t="s">
        <v>58</v>
      </c>
      <c r="M1171" s="251">
        <v>0.32</v>
      </c>
      <c r="N1171" s="251" t="s">
        <v>59</v>
      </c>
      <c r="O1171" s="251">
        <v>16.3</v>
      </c>
      <c r="P1171" s="251" t="s">
        <v>1902</v>
      </c>
      <c r="Q1171" s="251">
        <f t="shared" ca="1" si="44"/>
        <v>0</v>
      </c>
      <c r="R1171" s="251">
        <f t="shared" ca="1" si="45"/>
        <v>0</v>
      </c>
    </row>
    <row r="1172" spans="1:18" ht="15" customHeight="1">
      <c r="A1172" s="193" t="s">
        <v>991</v>
      </c>
      <c r="B1172" s="193" t="s">
        <v>1854</v>
      </c>
      <c r="C1172" s="250">
        <v>4</v>
      </c>
      <c r="D1172" s="250"/>
      <c r="E1172" s="250">
        <v>1322</v>
      </c>
      <c r="F1172" s="250">
        <v>798</v>
      </c>
      <c r="G1172" s="250">
        <v>726</v>
      </c>
      <c r="H1172" s="250">
        <v>660</v>
      </c>
      <c r="I1172" s="250">
        <v>573</v>
      </c>
      <c r="J1172" s="250">
        <v>0</v>
      </c>
      <c r="K1172" s="250">
        <v>50</v>
      </c>
      <c r="L1172" s="250" t="s">
        <v>58</v>
      </c>
      <c r="M1172" s="250">
        <v>0.32</v>
      </c>
      <c r="N1172" s="250" t="s">
        <v>59</v>
      </c>
      <c r="O1172" s="250">
        <v>16.3</v>
      </c>
      <c r="P1172" s="250" t="s">
        <v>1902</v>
      </c>
      <c r="Q1172" s="250">
        <f t="shared" ca="1" si="44"/>
        <v>0</v>
      </c>
      <c r="R1172" s="250">
        <f t="shared" ca="1" si="45"/>
        <v>0</v>
      </c>
    </row>
    <row r="1173" spans="1:18" ht="15" customHeight="1">
      <c r="A1173" s="202" t="s">
        <v>5097</v>
      </c>
      <c r="B1173" s="247"/>
      <c r="C1173" s="248"/>
      <c r="D1173" s="248"/>
      <c r="E1173" s="248"/>
      <c r="F1173" s="248"/>
      <c r="G1173" s="248"/>
      <c r="H1173" s="248"/>
      <c r="I1173" s="248"/>
      <c r="J1173" s="248"/>
      <c r="K1173" s="248"/>
      <c r="L1173" s="248"/>
      <c r="M1173" s="248"/>
      <c r="N1173" s="248"/>
      <c r="O1173" s="248"/>
      <c r="P1173" s="248"/>
      <c r="Q1173" s="248"/>
      <c r="R1173" s="248"/>
    </row>
    <row r="1174" spans="1:18" ht="15" customHeight="1">
      <c r="A1174" s="238" t="s">
        <v>998</v>
      </c>
      <c r="B1174" s="238" t="s">
        <v>1852</v>
      </c>
      <c r="C1174" s="253">
        <v>4</v>
      </c>
      <c r="D1174" s="253"/>
      <c r="E1174" s="253">
        <v>581</v>
      </c>
      <c r="F1174" s="253">
        <v>351</v>
      </c>
      <c r="G1174" s="253">
        <v>319</v>
      </c>
      <c r="H1174" s="253">
        <v>290</v>
      </c>
      <c r="I1174" s="253">
        <v>252</v>
      </c>
      <c r="J1174" s="253">
        <v>0</v>
      </c>
      <c r="K1174" s="253">
        <v>100</v>
      </c>
      <c r="L1174" s="253" t="s">
        <v>60</v>
      </c>
      <c r="M1174" s="253">
        <v>0.15</v>
      </c>
      <c r="N1174" s="253" t="s">
        <v>61</v>
      </c>
      <c r="O1174" s="253">
        <v>15.5</v>
      </c>
      <c r="P1174" s="253" t="s">
        <v>1902</v>
      </c>
      <c r="Q1174" s="253">
        <f t="shared" ca="1" si="44"/>
        <v>0</v>
      </c>
      <c r="R1174" s="253">
        <f t="shared" ca="1" si="45"/>
        <v>0</v>
      </c>
    </row>
    <row r="1175" spans="1:18" ht="15" customHeight="1">
      <c r="A1175" s="202" t="s">
        <v>5084</v>
      </c>
      <c r="B1175" s="247"/>
      <c r="C1175" s="248"/>
      <c r="D1175" s="248"/>
      <c r="E1175" s="248"/>
      <c r="F1175" s="248"/>
      <c r="G1175" s="248"/>
      <c r="H1175" s="248"/>
      <c r="I1175" s="248"/>
      <c r="J1175" s="248"/>
      <c r="K1175" s="248"/>
      <c r="L1175" s="248"/>
      <c r="M1175" s="248"/>
      <c r="N1175" s="248"/>
      <c r="O1175" s="248"/>
      <c r="P1175" s="248"/>
      <c r="Q1175" s="248"/>
      <c r="R1175" s="248"/>
    </row>
    <row r="1176" spans="1:18" ht="15" customHeight="1">
      <c r="A1176" s="223" t="s">
        <v>5085</v>
      </c>
      <c r="B1176" s="223" t="s">
        <v>5143</v>
      </c>
      <c r="C1176" s="252">
        <v>4</v>
      </c>
      <c r="D1176" s="252" t="s">
        <v>1464</v>
      </c>
      <c r="E1176" s="252">
        <v>214</v>
      </c>
      <c r="F1176" s="252">
        <v>135</v>
      </c>
      <c r="G1176" s="252">
        <v>126</v>
      </c>
      <c r="H1176" s="252">
        <v>118</v>
      </c>
      <c r="I1176" s="252">
        <v>107</v>
      </c>
      <c r="J1176" s="252">
        <v>0</v>
      </c>
      <c r="K1176" s="252">
        <v>100</v>
      </c>
      <c r="L1176" s="252" t="s">
        <v>5115</v>
      </c>
      <c r="M1176" s="252">
        <v>0.12</v>
      </c>
      <c r="N1176" s="252" t="s">
        <v>5111</v>
      </c>
      <c r="O1176" s="252">
        <v>13.1</v>
      </c>
      <c r="P1176" s="252" t="s">
        <v>1902</v>
      </c>
      <c r="Q1176" s="252">
        <f t="shared" ca="1" si="44"/>
        <v>0</v>
      </c>
      <c r="R1176" s="252">
        <f t="shared" ca="1" si="45"/>
        <v>0</v>
      </c>
    </row>
    <row r="1177" spans="1:18" ht="15" customHeight="1">
      <c r="A1177" s="205" t="s">
        <v>5086</v>
      </c>
      <c r="B1177" s="205" t="s">
        <v>5144</v>
      </c>
      <c r="C1177" s="251">
        <v>4</v>
      </c>
      <c r="D1177" s="251" t="s">
        <v>1464</v>
      </c>
      <c r="E1177" s="251">
        <v>214</v>
      </c>
      <c r="F1177" s="251">
        <v>135</v>
      </c>
      <c r="G1177" s="251">
        <v>126</v>
      </c>
      <c r="H1177" s="251">
        <v>118</v>
      </c>
      <c r="I1177" s="251">
        <v>107</v>
      </c>
      <c r="J1177" s="251">
        <v>0</v>
      </c>
      <c r="K1177" s="251">
        <v>100</v>
      </c>
      <c r="L1177" s="251" t="s">
        <v>5115</v>
      </c>
      <c r="M1177" s="251">
        <v>0.12</v>
      </c>
      <c r="N1177" s="251" t="s">
        <v>5111</v>
      </c>
      <c r="O1177" s="251">
        <v>13.1</v>
      </c>
      <c r="P1177" s="251" t="s">
        <v>1902</v>
      </c>
      <c r="Q1177" s="251">
        <f t="shared" ca="1" si="44"/>
        <v>0</v>
      </c>
      <c r="R1177" s="251">
        <f t="shared" ca="1" si="45"/>
        <v>0</v>
      </c>
    </row>
    <row r="1178" spans="1:18" ht="15" customHeight="1">
      <c r="A1178" s="193" t="s">
        <v>5087</v>
      </c>
      <c r="B1178" s="193" t="s">
        <v>5145</v>
      </c>
      <c r="C1178" s="250">
        <v>4</v>
      </c>
      <c r="D1178" s="250" t="s">
        <v>1464</v>
      </c>
      <c r="E1178" s="250">
        <v>214</v>
      </c>
      <c r="F1178" s="250">
        <v>135</v>
      </c>
      <c r="G1178" s="250">
        <v>126</v>
      </c>
      <c r="H1178" s="250">
        <v>118</v>
      </c>
      <c r="I1178" s="250">
        <v>107</v>
      </c>
      <c r="J1178" s="250">
        <v>0</v>
      </c>
      <c r="K1178" s="250">
        <v>100</v>
      </c>
      <c r="L1178" s="250" t="s">
        <v>5115</v>
      </c>
      <c r="M1178" s="250">
        <v>0.12</v>
      </c>
      <c r="N1178" s="250" t="s">
        <v>5111</v>
      </c>
      <c r="O1178" s="250">
        <v>13.1</v>
      </c>
      <c r="P1178" s="250" t="s">
        <v>1902</v>
      </c>
      <c r="Q1178" s="250">
        <f t="shared" ca="1" si="44"/>
        <v>0</v>
      </c>
      <c r="R1178" s="250">
        <f t="shared" ca="1" si="45"/>
        <v>0</v>
      </c>
    </row>
    <row r="1179" spans="1:18" ht="15" customHeight="1">
      <c r="A1179" s="223" t="s">
        <v>5088</v>
      </c>
      <c r="B1179" s="223" t="s">
        <v>5146</v>
      </c>
      <c r="C1179" s="252">
        <v>4</v>
      </c>
      <c r="D1179" s="252" t="s">
        <v>1464</v>
      </c>
      <c r="E1179" s="252">
        <v>253</v>
      </c>
      <c r="F1179" s="252">
        <v>159</v>
      </c>
      <c r="G1179" s="252">
        <v>149</v>
      </c>
      <c r="H1179" s="252">
        <v>139</v>
      </c>
      <c r="I1179" s="252">
        <v>127</v>
      </c>
      <c r="J1179" s="252">
        <v>0</v>
      </c>
      <c r="K1179" s="252">
        <v>100</v>
      </c>
      <c r="L1179" s="252" t="s">
        <v>5116</v>
      </c>
      <c r="M1179" s="252">
        <v>0.15</v>
      </c>
      <c r="N1179" s="252" t="s">
        <v>5112</v>
      </c>
      <c r="O1179" s="252">
        <v>15.5</v>
      </c>
      <c r="P1179" s="252" t="s">
        <v>1902</v>
      </c>
      <c r="Q1179" s="252">
        <f t="shared" ca="1" si="44"/>
        <v>0</v>
      </c>
      <c r="R1179" s="252">
        <f t="shared" ca="1" si="45"/>
        <v>0</v>
      </c>
    </row>
    <row r="1180" spans="1:18" ht="15" customHeight="1">
      <c r="A1180" s="205" t="s">
        <v>5089</v>
      </c>
      <c r="B1180" s="205" t="s">
        <v>5147</v>
      </c>
      <c r="C1180" s="251">
        <v>4</v>
      </c>
      <c r="D1180" s="251" t="s">
        <v>1464</v>
      </c>
      <c r="E1180" s="251">
        <v>253</v>
      </c>
      <c r="F1180" s="251">
        <v>159</v>
      </c>
      <c r="G1180" s="251">
        <v>149</v>
      </c>
      <c r="H1180" s="251">
        <v>139</v>
      </c>
      <c r="I1180" s="251">
        <v>127</v>
      </c>
      <c r="J1180" s="251">
        <v>0</v>
      </c>
      <c r="K1180" s="251">
        <v>100</v>
      </c>
      <c r="L1180" s="251" t="s">
        <v>5116</v>
      </c>
      <c r="M1180" s="251">
        <v>0.15</v>
      </c>
      <c r="N1180" s="251" t="s">
        <v>5112</v>
      </c>
      <c r="O1180" s="251">
        <v>15.5</v>
      </c>
      <c r="P1180" s="251" t="s">
        <v>1902</v>
      </c>
      <c r="Q1180" s="251">
        <f t="shared" ca="1" si="44"/>
        <v>0</v>
      </c>
      <c r="R1180" s="251">
        <f t="shared" ca="1" si="45"/>
        <v>0</v>
      </c>
    </row>
    <row r="1181" spans="1:18" ht="15" customHeight="1">
      <c r="A1181" s="193" t="s">
        <v>5090</v>
      </c>
      <c r="B1181" s="193" t="s">
        <v>5148</v>
      </c>
      <c r="C1181" s="250">
        <v>4</v>
      </c>
      <c r="D1181" s="250" t="s">
        <v>1464</v>
      </c>
      <c r="E1181" s="250">
        <v>253</v>
      </c>
      <c r="F1181" s="250">
        <v>159</v>
      </c>
      <c r="G1181" s="250">
        <v>149</v>
      </c>
      <c r="H1181" s="250">
        <v>139</v>
      </c>
      <c r="I1181" s="250">
        <v>127</v>
      </c>
      <c r="J1181" s="250">
        <v>0</v>
      </c>
      <c r="K1181" s="250">
        <v>100</v>
      </c>
      <c r="L1181" s="250" t="s">
        <v>5116</v>
      </c>
      <c r="M1181" s="250">
        <v>0.15</v>
      </c>
      <c r="N1181" s="250" t="s">
        <v>5112</v>
      </c>
      <c r="O1181" s="250">
        <v>15.5</v>
      </c>
      <c r="P1181" s="250" t="s">
        <v>1902</v>
      </c>
      <c r="Q1181" s="250">
        <f t="shared" ca="1" si="44"/>
        <v>0</v>
      </c>
      <c r="R1181" s="250">
        <f t="shared" ca="1" si="45"/>
        <v>0</v>
      </c>
    </row>
    <row r="1182" spans="1:18" ht="15" customHeight="1">
      <c r="A1182" s="223" t="s">
        <v>5091</v>
      </c>
      <c r="B1182" s="223" t="s">
        <v>5149</v>
      </c>
      <c r="C1182" s="252">
        <v>4</v>
      </c>
      <c r="D1182" s="252" t="s">
        <v>1464</v>
      </c>
      <c r="E1182" s="252">
        <v>253</v>
      </c>
      <c r="F1182" s="252">
        <v>159</v>
      </c>
      <c r="G1182" s="252">
        <v>149</v>
      </c>
      <c r="H1182" s="252">
        <v>139</v>
      </c>
      <c r="I1182" s="252">
        <v>127</v>
      </c>
      <c r="J1182" s="252">
        <v>0</v>
      </c>
      <c r="K1182" s="252">
        <v>100</v>
      </c>
      <c r="L1182" s="252" t="s">
        <v>5117</v>
      </c>
      <c r="M1182" s="252">
        <v>0.09</v>
      </c>
      <c r="N1182" s="252" t="s">
        <v>5113</v>
      </c>
      <c r="O1182" s="252">
        <v>10.199999999999999</v>
      </c>
      <c r="P1182" s="252" t="s">
        <v>1902</v>
      </c>
      <c r="Q1182" s="252">
        <f t="shared" ca="1" si="44"/>
        <v>0</v>
      </c>
      <c r="R1182" s="252">
        <f t="shared" ca="1" si="45"/>
        <v>0</v>
      </c>
    </row>
    <row r="1183" spans="1:18" ht="15" customHeight="1">
      <c r="A1183" s="205" t="s">
        <v>5092</v>
      </c>
      <c r="B1183" s="205" t="s">
        <v>5150</v>
      </c>
      <c r="C1183" s="251">
        <v>4</v>
      </c>
      <c r="D1183" s="251" t="s">
        <v>1464</v>
      </c>
      <c r="E1183" s="251">
        <v>253</v>
      </c>
      <c r="F1183" s="251">
        <v>159</v>
      </c>
      <c r="G1183" s="251">
        <v>149</v>
      </c>
      <c r="H1183" s="251">
        <v>139</v>
      </c>
      <c r="I1183" s="251">
        <v>127</v>
      </c>
      <c r="J1183" s="251">
        <v>0</v>
      </c>
      <c r="K1183" s="251">
        <v>100</v>
      </c>
      <c r="L1183" s="251" t="s">
        <v>5117</v>
      </c>
      <c r="M1183" s="251">
        <v>0.09</v>
      </c>
      <c r="N1183" s="251" t="s">
        <v>5113</v>
      </c>
      <c r="O1183" s="251">
        <v>10.199999999999999</v>
      </c>
      <c r="P1183" s="251" t="s">
        <v>1902</v>
      </c>
      <c r="Q1183" s="251">
        <f t="shared" ca="1" si="44"/>
        <v>0</v>
      </c>
      <c r="R1183" s="251">
        <f t="shared" ca="1" si="45"/>
        <v>0</v>
      </c>
    </row>
    <row r="1184" spans="1:18" ht="15" customHeight="1">
      <c r="A1184" s="193" t="s">
        <v>5093</v>
      </c>
      <c r="B1184" s="193" t="s">
        <v>5151</v>
      </c>
      <c r="C1184" s="250">
        <v>4</v>
      </c>
      <c r="D1184" s="250" t="s">
        <v>1464</v>
      </c>
      <c r="E1184" s="250">
        <v>253</v>
      </c>
      <c r="F1184" s="250">
        <v>159</v>
      </c>
      <c r="G1184" s="250">
        <v>149</v>
      </c>
      <c r="H1184" s="250">
        <v>139</v>
      </c>
      <c r="I1184" s="250">
        <v>127</v>
      </c>
      <c r="J1184" s="250">
        <v>0</v>
      </c>
      <c r="K1184" s="250">
        <v>100</v>
      </c>
      <c r="L1184" s="250" t="s">
        <v>5117</v>
      </c>
      <c r="M1184" s="250">
        <v>0.09</v>
      </c>
      <c r="N1184" s="250" t="s">
        <v>5113</v>
      </c>
      <c r="O1184" s="250">
        <v>10.199999999999999</v>
      </c>
      <c r="P1184" s="250" t="s">
        <v>1902</v>
      </c>
      <c r="Q1184" s="250">
        <f t="shared" ca="1" si="44"/>
        <v>0</v>
      </c>
      <c r="R1184" s="250">
        <f t="shared" ca="1" si="45"/>
        <v>0</v>
      </c>
    </row>
    <row r="1185" spans="1:18" ht="15" customHeight="1">
      <c r="A1185" s="223" t="s">
        <v>5094</v>
      </c>
      <c r="B1185" s="223" t="s">
        <v>5152</v>
      </c>
      <c r="C1185" s="252">
        <v>4</v>
      </c>
      <c r="D1185" s="252" t="s">
        <v>1464</v>
      </c>
      <c r="E1185" s="252">
        <v>290</v>
      </c>
      <c r="F1185" s="252">
        <v>183</v>
      </c>
      <c r="G1185" s="252">
        <v>171</v>
      </c>
      <c r="H1185" s="252">
        <v>160</v>
      </c>
      <c r="I1185" s="252">
        <v>145</v>
      </c>
      <c r="J1185" s="252">
        <v>0</v>
      </c>
      <c r="K1185" s="252">
        <v>100</v>
      </c>
      <c r="L1185" s="252" t="s">
        <v>5118</v>
      </c>
      <c r="M1185" s="252">
        <v>0.11</v>
      </c>
      <c r="N1185" s="252" t="s">
        <v>5114</v>
      </c>
      <c r="O1185" s="252">
        <v>12.3</v>
      </c>
      <c r="P1185" s="252" t="s">
        <v>1902</v>
      </c>
      <c r="Q1185" s="252">
        <f t="shared" ca="1" si="44"/>
        <v>0</v>
      </c>
      <c r="R1185" s="252">
        <f t="shared" ca="1" si="45"/>
        <v>0</v>
      </c>
    </row>
    <row r="1186" spans="1:18" ht="15" customHeight="1">
      <c r="A1186" s="205" t="s">
        <v>5095</v>
      </c>
      <c r="B1186" s="205" t="s">
        <v>5153</v>
      </c>
      <c r="C1186" s="251">
        <v>4</v>
      </c>
      <c r="D1186" s="251" t="s">
        <v>1464</v>
      </c>
      <c r="E1186" s="251">
        <v>290</v>
      </c>
      <c r="F1186" s="251">
        <v>183</v>
      </c>
      <c r="G1186" s="251">
        <v>171</v>
      </c>
      <c r="H1186" s="251">
        <v>160</v>
      </c>
      <c r="I1186" s="251">
        <v>145</v>
      </c>
      <c r="J1186" s="251">
        <v>0</v>
      </c>
      <c r="K1186" s="251">
        <v>100</v>
      </c>
      <c r="L1186" s="251" t="s">
        <v>5118</v>
      </c>
      <c r="M1186" s="251">
        <v>0.11</v>
      </c>
      <c r="N1186" s="251" t="s">
        <v>5114</v>
      </c>
      <c r="O1186" s="251">
        <v>12.3</v>
      </c>
      <c r="P1186" s="251" t="s">
        <v>1902</v>
      </c>
      <c r="Q1186" s="251">
        <f t="shared" ca="1" si="44"/>
        <v>0</v>
      </c>
      <c r="R1186" s="251">
        <f t="shared" ca="1" si="45"/>
        <v>0</v>
      </c>
    </row>
    <row r="1187" spans="1:18" ht="15" customHeight="1">
      <c r="A1187" s="193" t="s">
        <v>5096</v>
      </c>
      <c r="B1187" s="193" t="s">
        <v>5154</v>
      </c>
      <c r="C1187" s="250">
        <v>4</v>
      </c>
      <c r="D1187" s="250" t="s">
        <v>1464</v>
      </c>
      <c r="E1187" s="250">
        <v>290</v>
      </c>
      <c r="F1187" s="250">
        <v>183</v>
      </c>
      <c r="G1187" s="250">
        <v>171</v>
      </c>
      <c r="H1187" s="250">
        <v>160</v>
      </c>
      <c r="I1187" s="250">
        <v>145</v>
      </c>
      <c r="J1187" s="250">
        <v>0</v>
      </c>
      <c r="K1187" s="250">
        <v>100</v>
      </c>
      <c r="L1187" s="250" t="s">
        <v>5118</v>
      </c>
      <c r="M1187" s="250">
        <v>0.11</v>
      </c>
      <c r="N1187" s="250" t="s">
        <v>5114</v>
      </c>
      <c r="O1187" s="250">
        <v>12.3</v>
      </c>
      <c r="P1187" s="250" t="s">
        <v>1902</v>
      </c>
      <c r="Q1187" s="250">
        <f t="shared" ca="1" si="44"/>
        <v>0</v>
      </c>
      <c r="R1187" s="250">
        <f t="shared" ca="1" si="45"/>
        <v>0</v>
      </c>
    </row>
    <row r="1188" spans="1:18" ht="15" customHeight="1">
      <c r="A1188" s="202" t="s">
        <v>5077</v>
      </c>
      <c r="B1188" s="247"/>
      <c r="C1188" s="248"/>
      <c r="D1188" s="248"/>
      <c r="E1188" s="248"/>
      <c r="F1188" s="248"/>
      <c r="G1188" s="248"/>
      <c r="H1188" s="248"/>
      <c r="I1188" s="248"/>
      <c r="J1188" s="248"/>
      <c r="K1188" s="248"/>
      <c r="L1188" s="248"/>
      <c r="M1188" s="248"/>
      <c r="N1188" s="248"/>
      <c r="O1188" s="248"/>
      <c r="P1188" s="248"/>
      <c r="Q1188" s="248"/>
      <c r="R1188" s="248"/>
    </row>
    <row r="1189" spans="1:18" ht="15" customHeight="1">
      <c r="A1189" s="223" t="s">
        <v>5098</v>
      </c>
      <c r="B1189" s="223" t="s">
        <v>5155</v>
      </c>
      <c r="C1189" s="252">
        <v>4</v>
      </c>
      <c r="D1189" s="252" t="s">
        <v>1464</v>
      </c>
      <c r="E1189" s="252">
        <v>496</v>
      </c>
      <c r="F1189" s="252">
        <v>299</v>
      </c>
      <c r="G1189" s="252">
        <v>272</v>
      </c>
      <c r="H1189" s="252">
        <v>247</v>
      </c>
      <c r="I1189" s="252">
        <v>215</v>
      </c>
      <c r="J1189" s="252">
        <v>0</v>
      </c>
      <c r="K1189" s="252">
        <v>100</v>
      </c>
      <c r="L1189" s="252" t="s">
        <v>5120</v>
      </c>
      <c r="M1189" s="252">
        <v>0.04</v>
      </c>
      <c r="N1189" s="252" t="s">
        <v>5119</v>
      </c>
      <c r="O1189" s="252">
        <v>4.5</v>
      </c>
      <c r="P1189" s="252" t="s">
        <v>1902</v>
      </c>
      <c r="Q1189" s="252">
        <f t="shared" ca="1" si="44"/>
        <v>0</v>
      </c>
      <c r="R1189" s="252">
        <f t="shared" ca="1" si="45"/>
        <v>0</v>
      </c>
    </row>
    <row r="1190" spans="1:18" ht="15" customHeight="1">
      <c r="A1190" s="205" t="s">
        <v>5099</v>
      </c>
      <c r="B1190" s="205" t="s">
        <v>5156</v>
      </c>
      <c r="C1190" s="251">
        <v>4</v>
      </c>
      <c r="D1190" s="251" t="s">
        <v>1464</v>
      </c>
      <c r="E1190" s="251">
        <v>496</v>
      </c>
      <c r="F1190" s="251">
        <v>299</v>
      </c>
      <c r="G1190" s="251">
        <v>272</v>
      </c>
      <c r="H1190" s="251">
        <v>247</v>
      </c>
      <c r="I1190" s="251">
        <v>215</v>
      </c>
      <c r="J1190" s="251">
        <v>0</v>
      </c>
      <c r="K1190" s="251">
        <v>100</v>
      </c>
      <c r="L1190" s="251" t="s">
        <v>5120</v>
      </c>
      <c r="M1190" s="251">
        <v>0.04</v>
      </c>
      <c r="N1190" s="251" t="s">
        <v>5119</v>
      </c>
      <c r="O1190" s="251">
        <v>4.5</v>
      </c>
      <c r="P1190" s="251" t="s">
        <v>1902</v>
      </c>
      <c r="Q1190" s="251">
        <f t="shared" ca="1" si="44"/>
        <v>0</v>
      </c>
      <c r="R1190" s="251">
        <f t="shared" ca="1" si="45"/>
        <v>0</v>
      </c>
    </row>
    <row r="1191" spans="1:18" ht="15" customHeight="1">
      <c r="A1191" s="193" t="s">
        <v>5100</v>
      </c>
      <c r="B1191" s="193" t="s">
        <v>5157</v>
      </c>
      <c r="C1191" s="250">
        <v>4</v>
      </c>
      <c r="D1191" s="250" t="s">
        <v>1464</v>
      </c>
      <c r="E1191" s="250">
        <v>496</v>
      </c>
      <c r="F1191" s="250">
        <v>299</v>
      </c>
      <c r="G1191" s="250">
        <v>272</v>
      </c>
      <c r="H1191" s="250">
        <v>247</v>
      </c>
      <c r="I1191" s="250">
        <v>215</v>
      </c>
      <c r="J1191" s="250">
        <v>0</v>
      </c>
      <c r="K1191" s="250">
        <v>100</v>
      </c>
      <c r="L1191" s="250" t="s">
        <v>5120</v>
      </c>
      <c r="M1191" s="250">
        <v>0.04</v>
      </c>
      <c r="N1191" s="250" t="s">
        <v>5119</v>
      </c>
      <c r="O1191" s="250">
        <v>4.5</v>
      </c>
      <c r="P1191" s="250" t="s">
        <v>1902</v>
      </c>
      <c r="Q1191" s="250">
        <f t="shared" ca="1" si="44"/>
        <v>0</v>
      </c>
      <c r="R1191" s="250">
        <f t="shared" ca="1" si="45"/>
        <v>0</v>
      </c>
    </row>
    <row r="1192" spans="1:18" ht="15" customHeight="1">
      <c r="A1192" s="193" t="s">
        <v>1078</v>
      </c>
      <c r="B1192" s="193" t="s">
        <v>1660</v>
      </c>
      <c r="C1192" s="250">
        <v>4</v>
      </c>
      <c r="D1192" s="250"/>
      <c r="E1192" s="250">
        <v>309</v>
      </c>
      <c r="F1192" s="250">
        <v>186</v>
      </c>
      <c r="G1192" s="250">
        <v>169</v>
      </c>
      <c r="H1192" s="250">
        <v>154</v>
      </c>
      <c r="I1192" s="250">
        <v>133</v>
      </c>
      <c r="J1192" s="250">
        <v>56</v>
      </c>
      <c r="K1192" s="250">
        <v>200</v>
      </c>
      <c r="L1192" s="250" t="s">
        <v>67</v>
      </c>
      <c r="M1192" s="250">
        <v>0.08</v>
      </c>
      <c r="N1192" s="250" t="s">
        <v>68</v>
      </c>
      <c r="O1192" s="250">
        <v>73</v>
      </c>
      <c r="P1192" s="250" t="s">
        <v>1902</v>
      </c>
      <c r="Q1192" s="250">
        <f t="shared" ca="1" si="44"/>
        <v>0</v>
      </c>
      <c r="R1192" s="250">
        <f t="shared" ca="1" si="45"/>
        <v>0</v>
      </c>
    </row>
    <row r="1193" spans="1:18" ht="15" customHeight="1">
      <c r="A1193" s="223" t="s">
        <v>1085</v>
      </c>
      <c r="B1193" s="223" t="s">
        <v>1659</v>
      </c>
      <c r="C1193" s="252">
        <v>4</v>
      </c>
      <c r="D1193" s="252"/>
      <c r="E1193" s="252">
        <v>239</v>
      </c>
      <c r="F1193" s="252">
        <v>144</v>
      </c>
      <c r="G1193" s="252">
        <v>131</v>
      </c>
      <c r="H1193" s="252">
        <v>119</v>
      </c>
      <c r="I1193" s="252">
        <v>104</v>
      </c>
      <c r="J1193" s="252">
        <v>0</v>
      </c>
      <c r="K1193" s="252">
        <v>200</v>
      </c>
      <c r="L1193" s="252" t="s">
        <v>67</v>
      </c>
      <c r="M1193" s="252">
        <v>0.06</v>
      </c>
      <c r="N1193" s="252" t="s">
        <v>68</v>
      </c>
      <c r="O1193" s="252">
        <v>64.599999999999994</v>
      </c>
      <c r="P1193" s="252" t="s">
        <v>1902</v>
      </c>
      <c r="Q1193" s="252">
        <f t="shared" ca="1" si="44"/>
        <v>0</v>
      </c>
      <c r="R1193" s="252">
        <f t="shared" ca="1" si="45"/>
        <v>0</v>
      </c>
    </row>
    <row r="1194" spans="1:18" ht="15" customHeight="1">
      <c r="A1194" s="205" t="s">
        <v>1936</v>
      </c>
      <c r="B1194" s="205" t="s">
        <v>1953</v>
      </c>
      <c r="C1194" s="251">
        <v>4</v>
      </c>
      <c r="D1194" s="251"/>
      <c r="E1194" s="251">
        <v>239</v>
      </c>
      <c r="F1194" s="251">
        <v>144</v>
      </c>
      <c r="G1194" s="251">
        <v>131</v>
      </c>
      <c r="H1194" s="251">
        <v>119</v>
      </c>
      <c r="I1194" s="251">
        <v>104</v>
      </c>
      <c r="J1194" s="251">
        <v>0</v>
      </c>
      <c r="K1194" s="251">
        <v>200</v>
      </c>
      <c r="L1194" s="251" t="s">
        <v>67</v>
      </c>
      <c r="M1194" s="251">
        <v>0.06</v>
      </c>
      <c r="N1194" s="251" t="s">
        <v>68</v>
      </c>
      <c r="O1194" s="251">
        <v>64.599999999999994</v>
      </c>
      <c r="P1194" s="251" t="s">
        <v>1902</v>
      </c>
      <c r="Q1194" s="251">
        <f t="shared" ca="1" si="44"/>
        <v>0</v>
      </c>
      <c r="R1194" s="251">
        <f t="shared" ca="1" si="45"/>
        <v>0</v>
      </c>
    </row>
    <row r="1195" spans="1:18" ht="15" customHeight="1">
      <c r="A1195" s="205" t="s">
        <v>4643</v>
      </c>
      <c r="B1195" s="205" t="s">
        <v>4652</v>
      </c>
      <c r="C1195" s="251">
        <v>4</v>
      </c>
      <c r="D1195" s="251"/>
      <c r="E1195" s="251">
        <v>239</v>
      </c>
      <c r="F1195" s="251">
        <v>144</v>
      </c>
      <c r="G1195" s="251">
        <v>131</v>
      </c>
      <c r="H1195" s="251">
        <v>119</v>
      </c>
      <c r="I1195" s="251">
        <v>104</v>
      </c>
      <c r="J1195" s="251">
        <v>0</v>
      </c>
      <c r="K1195" s="251">
        <v>200</v>
      </c>
      <c r="L1195" s="251" t="s">
        <v>67</v>
      </c>
      <c r="M1195" s="251">
        <v>0.06</v>
      </c>
      <c r="N1195" s="251" t="s">
        <v>68</v>
      </c>
      <c r="O1195" s="251">
        <v>64.599999999999994</v>
      </c>
      <c r="P1195" s="251" t="s">
        <v>1902</v>
      </c>
      <c r="Q1195" s="251">
        <f t="shared" ca="1" si="44"/>
        <v>0</v>
      </c>
      <c r="R1195" s="251">
        <f t="shared" ca="1" si="45"/>
        <v>0</v>
      </c>
    </row>
    <row r="1196" spans="1:18" ht="15" customHeight="1">
      <c r="A1196" s="205" t="s">
        <v>4644</v>
      </c>
      <c r="B1196" s="205" t="s">
        <v>4653</v>
      </c>
      <c r="C1196" s="251">
        <v>4</v>
      </c>
      <c r="D1196" s="251"/>
      <c r="E1196" s="251">
        <v>239</v>
      </c>
      <c r="F1196" s="251">
        <v>144</v>
      </c>
      <c r="G1196" s="251">
        <v>131</v>
      </c>
      <c r="H1196" s="251">
        <v>119</v>
      </c>
      <c r="I1196" s="251">
        <v>104</v>
      </c>
      <c r="J1196" s="251">
        <v>88</v>
      </c>
      <c r="K1196" s="251">
        <v>200</v>
      </c>
      <c r="L1196" s="251" t="s">
        <v>67</v>
      </c>
      <c r="M1196" s="251">
        <v>0.06</v>
      </c>
      <c r="N1196" s="251" t="s">
        <v>68</v>
      </c>
      <c r="O1196" s="251">
        <v>64.599999999999994</v>
      </c>
      <c r="P1196" s="251" t="s">
        <v>1902</v>
      </c>
      <c r="Q1196" s="251">
        <f t="shared" ca="1" si="44"/>
        <v>0</v>
      </c>
      <c r="R1196" s="251">
        <f t="shared" ca="1" si="45"/>
        <v>0</v>
      </c>
    </row>
    <row r="1197" spans="1:18" ht="15" customHeight="1">
      <c r="A1197" s="205" t="s">
        <v>1084</v>
      </c>
      <c r="B1197" s="205" t="s">
        <v>1661</v>
      </c>
      <c r="C1197" s="251">
        <v>4</v>
      </c>
      <c r="D1197" s="251"/>
      <c r="E1197" s="251">
        <v>239</v>
      </c>
      <c r="F1197" s="251">
        <v>144</v>
      </c>
      <c r="G1197" s="251">
        <v>131</v>
      </c>
      <c r="H1197" s="251">
        <v>119</v>
      </c>
      <c r="I1197" s="251">
        <v>104</v>
      </c>
      <c r="J1197" s="251">
        <v>0</v>
      </c>
      <c r="K1197" s="251">
        <v>200</v>
      </c>
      <c r="L1197" s="251" t="s">
        <v>67</v>
      </c>
      <c r="M1197" s="251">
        <v>0.06</v>
      </c>
      <c r="N1197" s="251" t="s">
        <v>68</v>
      </c>
      <c r="O1197" s="251">
        <v>64.599999999999994</v>
      </c>
      <c r="P1197" s="251" t="s">
        <v>1902</v>
      </c>
      <c r="Q1197" s="251">
        <f t="shared" ca="1" si="44"/>
        <v>0</v>
      </c>
      <c r="R1197" s="251">
        <f t="shared" ca="1" si="45"/>
        <v>0</v>
      </c>
    </row>
    <row r="1198" spans="1:18" ht="15" customHeight="1">
      <c r="A1198" s="193" t="s">
        <v>4842</v>
      </c>
      <c r="B1198" s="193" t="s">
        <v>4848</v>
      </c>
      <c r="C1198" s="250">
        <v>4</v>
      </c>
      <c r="D1198" s="250"/>
      <c r="E1198" s="250">
        <v>239</v>
      </c>
      <c r="F1198" s="250">
        <v>144</v>
      </c>
      <c r="G1198" s="250">
        <v>131</v>
      </c>
      <c r="H1198" s="250">
        <v>119</v>
      </c>
      <c r="I1198" s="250">
        <v>104</v>
      </c>
      <c r="J1198" s="250">
        <v>0</v>
      </c>
      <c r="K1198" s="250">
        <v>200</v>
      </c>
      <c r="L1198" s="250" t="s">
        <v>67</v>
      </c>
      <c r="M1198" s="250">
        <v>0.06</v>
      </c>
      <c r="N1198" s="250" t="s">
        <v>68</v>
      </c>
      <c r="O1198" s="250">
        <v>64.599999999999994</v>
      </c>
      <c r="P1198" s="250" t="s">
        <v>1902</v>
      </c>
      <c r="Q1198" s="250">
        <f t="shared" ca="1" si="44"/>
        <v>0</v>
      </c>
      <c r="R1198" s="250">
        <f t="shared" ca="1" si="45"/>
        <v>0</v>
      </c>
    </row>
    <row r="1199" spans="1:18" ht="15" customHeight="1">
      <c r="A1199" s="223" t="s">
        <v>1092</v>
      </c>
      <c r="B1199" s="223" t="s">
        <v>1659</v>
      </c>
      <c r="C1199" s="252">
        <v>4</v>
      </c>
      <c r="D1199" s="252"/>
      <c r="E1199" s="252">
        <v>420</v>
      </c>
      <c r="F1199" s="252">
        <v>253</v>
      </c>
      <c r="G1199" s="252">
        <v>230</v>
      </c>
      <c r="H1199" s="252">
        <v>208</v>
      </c>
      <c r="I1199" s="252">
        <v>181</v>
      </c>
      <c r="J1199" s="252">
        <v>112</v>
      </c>
      <c r="K1199" s="252">
        <v>200</v>
      </c>
      <c r="L1199" s="252" t="s">
        <v>67</v>
      </c>
      <c r="M1199" s="252">
        <v>0.1</v>
      </c>
      <c r="N1199" s="252" t="s">
        <v>68</v>
      </c>
      <c r="O1199" s="252">
        <v>98.5</v>
      </c>
      <c r="P1199" s="252" t="s">
        <v>1902</v>
      </c>
      <c r="Q1199" s="252">
        <f t="shared" ca="1" si="44"/>
        <v>0</v>
      </c>
      <c r="R1199" s="252">
        <f t="shared" ca="1" si="45"/>
        <v>0</v>
      </c>
    </row>
    <row r="1200" spans="1:18" ht="15" customHeight="1">
      <c r="A1200" s="193" t="s">
        <v>1091</v>
      </c>
      <c r="B1200" s="193" t="s">
        <v>1661</v>
      </c>
      <c r="C1200" s="250">
        <v>4</v>
      </c>
      <c r="D1200" s="250"/>
      <c r="E1200" s="250">
        <v>420</v>
      </c>
      <c r="F1200" s="250">
        <v>253</v>
      </c>
      <c r="G1200" s="250">
        <v>230</v>
      </c>
      <c r="H1200" s="250">
        <v>208</v>
      </c>
      <c r="I1200" s="250">
        <v>181</v>
      </c>
      <c r="J1200" s="250">
        <v>112</v>
      </c>
      <c r="K1200" s="250">
        <v>200</v>
      </c>
      <c r="L1200" s="250" t="s">
        <v>67</v>
      </c>
      <c r="M1200" s="250">
        <v>0.1</v>
      </c>
      <c r="N1200" s="250" t="s">
        <v>68</v>
      </c>
      <c r="O1200" s="250">
        <v>98.5</v>
      </c>
      <c r="P1200" s="250" t="s">
        <v>1902</v>
      </c>
      <c r="Q1200" s="250">
        <f t="shared" ca="1" si="44"/>
        <v>0</v>
      </c>
      <c r="R1200" s="250">
        <f t="shared" ca="1" si="45"/>
        <v>0</v>
      </c>
    </row>
    <row r="1201" spans="1:18" ht="15" customHeight="1">
      <c r="A1201" s="223" t="s">
        <v>1961</v>
      </c>
      <c r="B1201" s="223" t="s">
        <v>1968</v>
      </c>
      <c r="C1201" s="252">
        <v>4</v>
      </c>
      <c r="D1201" s="252"/>
      <c r="E1201" s="252">
        <v>387</v>
      </c>
      <c r="F1201" s="252">
        <v>234</v>
      </c>
      <c r="G1201" s="252">
        <v>212</v>
      </c>
      <c r="H1201" s="252">
        <v>193</v>
      </c>
      <c r="I1201" s="252">
        <v>168</v>
      </c>
      <c r="J1201" s="252">
        <v>0</v>
      </c>
      <c r="K1201" s="252">
        <v>200</v>
      </c>
      <c r="L1201" s="252" t="s">
        <v>67</v>
      </c>
      <c r="M1201" s="252">
        <v>0.1</v>
      </c>
      <c r="N1201" s="252" t="s">
        <v>68</v>
      </c>
      <c r="O1201" s="252">
        <v>98.5</v>
      </c>
      <c r="P1201" s="252" t="s">
        <v>1902</v>
      </c>
      <c r="Q1201" s="252">
        <f t="shared" ca="1" si="44"/>
        <v>0</v>
      </c>
      <c r="R1201" s="252">
        <f t="shared" ca="1" si="45"/>
        <v>0</v>
      </c>
    </row>
    <row r="1202" spans="1:18" ht="15" customHeight="1">
      <c r="A1202" s="205" t="s">
        <v>1962</v>
      </c>
      <c r="B1202" s="205" t="s">
        <v>1969</v>
      </c>
      <c r="C1202" s="251">
        <v>4</v>
      </c>
      <c r="D1202" s="251"/>
      <c r="E1202" s="251">
        <v>387</v>
      </c>
      <c r="F1202" s="251">
        <v>234</v>
      </c>
      <c r="G1202" s="251">
        <v>212</v>
      </c>
      <c r="H1202" s="251">
        <v>193</v>
      </c>
      <c r="I1202" s="251">
        <v>168</v>
      </c>
      <c r="J1202" s="251">
        <v>143</v>
      </c>
      <c r="K1202" s="251">
        <v>200</v>
      </c>
      <c r="L1202" s="251" t="s">
        <v>67</v>
      </c>
      <c r="M1202" s="251">
        <v>0.1</v>
      </c>
      <c r="N1202" s="251" t="s">
        <v>68</v>
      </c>
      <c r="O1202" s="251">
        <v>98.5</v>
      </c>
      <c r="P1202" s="251" t="s">
        <v>1902</v>
      </c>
      <c r="Q1202" s="251">
        <f t="shared" ca="1" si="44"/>
        <v>0</v>
      </c>
      <c r="R1202" s="251">
        <f t="shared" ca="1" si="45"/>
        <v>0</v>
      </c>
    </row>
    <row r="1203" spans="1:18" ht="15" customHeight="1">
      <c r="A1203" s="205" t="s">
        <v>4680</v>
      </c>
      <c r="B1203" s="205" t="s">
        <v>4682</v>
      </c>
      <c r="C1203" s="251">
        <v>4</v>
      </c>
      <c r="D1203" s="251"/>
      <c r="E1203" s="251">
        <v>387</v>
      </c>
      <c r="F1203" s="251">
        <v>234</v>
      </c>
      <c r="G1203" s="251">
        <v>212</v>
      </c>
      <c r="H1203" s="251">
        <v>193</v>
      </c>
      <c r="I1203" s="251">
        <v>168</v>
      </c>
      <c r="J1203" s="251">
        <v>143</v>
      </c>
      <c r="K1203" s="251">
        <v>200</v>
      </c>
      <c r="L1203" s="251" t="s">
        <v>67</v>
      </c>
      <c r="M1203" s="251">
        <v>0.1</v>
      </c>
      <c r="N1203" s="251" t="s">
        <v>68</v>
      </c>
      <c r="O1203" s="251">
        <v>98.5</v>
      </c>
      <c r="P1203" s="251" t="s">
        <v>1902</v>
      </c>
      <c r="Q1203" s="251">
        <f t="shared" ca="1" si="44"/>
        <v>0</v>
      </c>
      <c r="R1203" s="251">
        <f t="shared" ca="1" si="45"/>
        <v>0</v>
      </c>
    </row>
    <row r="1204" spans="1:18" ht="15" customHeight="1">
      <c r="A1204" s="205" t="s">
        <v>4681</v>
      </c>
      <c r="B1204" s="205" t="s">
        <v>4683</v>
      </c>
      <c r="C1204" s="251">
        <v>4</v>
      </c>
      <c r="D1204" s="251"/>
      <c r="E1204" s="251">
        <v>387</v>
      </c>
      <c r="F1204" s="251">
        <v>234</v>
      </c>
      <c r="G1204" s="251">
        <v>212</v>
      </c>
      <c r="H1204" s="251">
        <v>193</v>
      </c>
      <c r="I1204" s="251">
        <v>168</v>
      </c>
      <c r="J1204" s="251">
        <v>143</v>
      </c>
      <c r="K1204" s="251">
        <v>200</v>
      </c>
      <c r="L1204" s="251" t="s">
        <v>67</v>
      </c>
      <c r="M1204" s="251">
        <v>0.1</v>
      </c>
      <c r="N1204" s="251" t="s">
        <v>68</v>
      </c>
      <c r="O1204" s="251">
        <v>98.5</v>
      </c>
      <c r="P1204" s="251" t="s">
        <v>1902</v>
      </c>
      <c r="Q1204" s="251">
        <f t="shared" ca="1" si="44"/>
        <v>0</v>
      </c>
      <c r="R1204" s="251">
        <f t="shared" ca="1" si="45"/>
        <v>0</v>
      </c>
    </row>
    <row r="1205" spans="1:18" ht="15" customHeight="1">
      <c r="A1205" s="193" t="s">
        <v>1963</v>
      </c>
      <c r="B1205" s="193" t="s">
        <v>1970</v>
      </c>
      <c r="C1205" s="250">
        <v>4</v>
      </c>
      <c r="D1205" s="250"/>
      <c r="E1205" s="250">
        <v>387</v>
      </c>
      <c r="F1205" s="250">
        <v>234</v>
      </c>
      <c r="G1205" s="250">
        <v>212</v>
      </c>
      <c r="H1205" s="250">
        <v>193</v>
      </c>
      <c r="I1205" s="250">
        <v>168</v>
      </c>
      <c r="J1205" s="250">
        <v>143</v>
      </c>
      <c r="K1205" s="250">
        <v>200</v>
      </c>
      <c r="L1205" s="250" t="s">
        <v>67</v>
      </c>
      <c r="M1205" s="250">
        <v>0.1</v>
      </c>
      <c r="N1205" s="250" t="s">
        <v>68</v>
      </c>
      <c r="O1205" s="250">
        <v>98.5</v>
      </c>
      <c r="P1205" s="250" t="s">
        <v>1902</v>
      </c>
      <c r="Q1205" s="250">
        <f t="shared" ca="1" si="44"/>
        <v>0</v>
      </c>
      <c r="R1205" s="250">
        <f t="shared" ca="1" si="45"/>
        <v>0</v>
      </c>
    </row>
    <row r="1206" spans="1:18" ht="15" customHeight="1">
      <c r="A1206" s="202" t="s">
        <v>5078</v>
      </c>
      <c r="B1206" s="247"/>
      <c r="C1206" s="248"/>
      <c r="D1206" s="248"/>
      <c r="E1206" s="248"/>
      <c r="F1206" s="248"/>
      <c r="G1206" s="248"/>
      <c r="H1206" s="248"/>
      <c r="I1206" s="248"/>
      <c r="J1206" s="248"/>
      <c r="K1206" s="248"/>
      <c r="L1206" s="248"/>
      <c r="M1206" s="248"/>
      <c r="N1206" s="248"/>
      <c r="O1206" s="248"/>
      <c r="P1206" s="248"/>
      <c r="Q1206" s="248"/>
      <c r="R1206" s="248"/>
    </row>
    <row r="1207" spans="1:18" ht="15" customHeight="1">
      <c r="A1207" s="193" t="s">
        <v>5082</v>
      </c>
      <c r="B1207" s="193" t="s">
        <v>5158</v>
      </c>
      <c r="C1207" s="250">
        <v>4</v>
      </c>
      <c r="D1207" s="250" t="s">
        <v>1464</v>
      </c>
      <c r="E1207" s="250">
        <v>333</v>
      </c>
      <c r="F1207" s="250">
        <v>210</v>
      </c>
      <c r="G1207" s="250">
        <v>196</v>
      </c>
      <c r="H1207" s="250">
        <v>183</v>
      </c>
      <c r="I1207" s="250">
        <v>167</v>
      </c>
      <c r="J1207" s="250">
        <v>0</v>
      </c>
      <c r="K1207" s="250">
        <v>200</v>
      </c>
      <c r="L1207" s="250" t="s">
        <v>5310</v>
      </c>
      <c r="M1207" s="250">
        <v>0.03</v>
      </c>
      <c r="N1207" s="250" t="s">
        <v>5312</v>
      </c>
      <c r="O1207" s="250">
        <v>6.5</v>
      </c>
      <c r="P1207" s="250" t="s">
        <v>1902</v>
      </c>
      <c r="Q1207" s="250">
        <f t="shared" ca="1" si="44"/>
        <v>0</v>
      </c>
      <c r="R1207" s="250">
        <f t="shared" ca="1" si="45"/>
        <v>0</v>
      </c>
    </row>
    <row r="1208" spans="1:18" ht="15" customHeight="1">
      <c r="A1208" s="223" t="s">
        <v>5079</v>
      </c>
      <c r="B1208" s="223" t="s">
        <v>5159</v>
      </c>
      <c r="C1208" s="252">
        <v>4</v>
      </c>
      <c r="D1208" s="252" t="s">
        <v>1464</v>
      </c>
      <c r="E1208" s="252">
        <v>126</v>
      </c>
      <c r="F1208" s="252">
        <v>79</v>
      </c>
      <c r="G1208" s="252">
        <v>74</v>
      </c>
      <c r="H1208" s="252">
        <v>69</v>
      </c>
      <c r="I1208" s="252">
        <v>63</v>
      </c>
      <c r="J1208" s="252">
        <v>0</v>
      </c>
      <c r="K1208" s="252">
        <v>200</v>
      </c>
      <c r="L1208" s="252" t="s">
        <v>5311</v>
      </c>
      <c r="M1208" s="252">
        <v>0.06</v>
      </c>
      <c r="N1208" s="252" t="s">
        <v>5313</v>
      </c>
      <c r="O1208" s="252">
        <v>12</v>
      </c>
      <c r="P1208" s="252" t="s">
        <v>1902</v>
      </c>
      <c r="Q1208" s="252">
        <f t="shared" ca="1" si="44"/>
        <v>0</v>
      </c>
      <c r="R1208" s="252">
        <f t="shared" ca="1" si="45"/>
        <v>0</v>
      </c>
    </row>
    <row r="1209" spans="1:18" ht="15" customHeight="1">
      <c r="A1209" s="205" t="s">
        <v>5080</v>
      </c>
      <c r="B1209" s="205" t="s">
        <v>5160</v>
      </c>
      <c r="C1209" s="251">
        <v>4</v>
      </c>
      <c r="D1209" s="251" t="s">
        <v>1464</v>
      </c>
      <c r="E1209" s="251">
        <v>98</v>
      </c>
      <c r="F1209" s="251">
        <v>62</v>
      </c>
      <c r="G1209" s="251">
        <v>58</v>
      </c>
      <c r="H1209" s="251">
        <v>54</v>
      </c>
      <c r="I1209" s="251">
        <v>49</v>
      </c>
      <c r="J1209" s="251">
        <v>0</v>
      </c>
      <c r="K1209" s="251">
        <v>200</v>
      </c>
      <c r="L1209" s="251" t="s">
        <v>5311</v>
      </c>
      <c r="M1209" s="251">
        <v>0.06</v>
      </c>
      <c r="N1209" s="251" t="s">
        <v>5313</v>
      </c>
      <c r="O1209" s="251">
        <v>12</v>
      </c>
      <c r="P1209" s="251" t="s">
        <v>1902</v>
      </c>
      <c r="Q1209" s="251">
        <f t="shared" ca="1" si="44"/>
        <v>0</v>
      </c>
      <c r="R1209" s="251">
        <f t="shared" ca="1" si="45"/>
        <v>0</v>
      </c>
    </row>
    <row r="1210" spans="1:18" ht="15" customHeight="1">
      <c r="A1210" s="193" t="s">
        <v>5081</v>
      </c>
      <c r="B1210" s="193" t="s">
        <v>5161</v>
      </c>
      <c r="C1210" s="250">
        <v>4</v>
      </c>
      <c r="D1210" s="250" t="s">
        <v>1464</v>
      </c>
      <c r="E1210" s="250">
        <v>146</v>
      </c>
      <c r="F1210" s="250">
        <v>92</v>
      </c>
      <c r="G1210" s="250">
        <v>86</v>
      </c>
      <c r="H1210" s="250">
        <v>80</v>
      </c>
      <c r="I1210" s="250">
        <v>73</v>
      </c>
      <c r="J1210" s="250">
        <v>0</v>
      </c>
      <c r="K1210" s="250">
        <v>200</v>
      </c>
      <c r="L1210" s="250" t="s">
        <v>5311</v>
      </c>
      <c r="M1210" s="250">
        <v>0.06</v>
      </c>
      <c r="N1210" s="250" t="s">
        <v>5313</v>
      </c>
      <c r="O1210" s="250">
        <v>12</v>
      </c>
      <c r="P1210" s="250" t="s">
        <v>1902</v>
      </c>
      <c r="Q1210" s="250">
        <f t="shared" ca="1" si="44"/>
        <v>0</v>
      </c>
      <c r="R1210" s="250">
        <f t="shared" ca="1" si="45"/>
        <v>0</v>
      </c>
    </row>
    <row r="1211" spans="1:18" ht="15" customHeight="1">
      <c r="A1211" s="202" t="s">
        <v>78</v>
      </c>
      <c r="B1211" s="247"/>
      <c r="C1211" s="248"/>
      <c r="D1211" s="248"/>
      <c r="E1211" s="248"/>
      <c r="F1211" s="248"/>
      <c r="G1211" s="248"/>
      <c r="H1211" s="248"/>
      <c r="I1211" s="248"/>
      <c r="J1211" s="248"/>
      <c r="K1211" s="248"/>
      <c r="L1211" s="248"/>
      <c r="M1211" s="248"/>
      <c r="N1211" s="248"/>
      <c r="O1211" s="248"/>
      <c r="P1211" s="248"/>
      <c r="Q1211" s="248"/>
      <c r="R1211" s="248"/>
    </row>
    <row r="1212" spans="1:18" ht="15" customHeight="1">
      <c r="A1212" s="223" t="s">
        <v>1104</v>
      </c>
      <c r="B1212" s="223" t="s">
        <v>1721</v>
      </c>
      <c r="C1212" s="252">
        <v>4</v>
      </c>
      <c r="D1212" s="252"/>
      <c r="E1212" s="252">
        <v>239</v>
      </c>
      <c r="F1212" s="252">
        <v>144</v>
      </c>
      <c r="G1212" s="252">
        <v>131</v>
      </c>
      <c r="H1212" s="252">
        <v>119</v>
      </c>
      <c r="I1212" s="252">
        <v>104</v>
      </c>
      <c r="J1212" s="252">
        <v>0</v>
      </c>
      <c r="K1212" s="252">
        <v>100</v>
      </c>
      <c r="L1212" s="252" t="s">
        <v>69</v>
      </c>
      <c r="M1212" s="252">
        <v>7.4999999999999997E-2</v>
      </c>
      <c r="N1212" s="252" t="s">
        <v>70</v>
      </c>
      <c r="O1212" s="252">
        <v>9.02</v>
      </c>
      <c r="P1212" s="252" t="s">
        <v>1902</v>
      </c>
      <c r="Q1212" s="252">
        <f t="shared" ca="1" si="44"/>
        <v>0</v>
      </c>
      <c r="R1212" s="252">
        <f t="shared" ca="1" si="45"/>
        <v>0</v>
      </c>
    </row>
    <row r="1213" spans="1:18" ht="15" customHeight="1">
      <c r="A1213" s="205" t="s">
        <v>4473</v>
      </c>
      <c r="B1213" s="205" t="s">
        <v>4474</v>
      </c>
      <c r="C1213" s="251">
        <v>4</v>
      </c>
      <c r="D1213" s="251"/>
      <c r="E1213" s="251">
        <v>239</v>
      </c>
      <c r="F1213" s="251">
        <v>144</v>
      </c>
      <c r="G1213" s="251">
        <v>131</v>
      </c>
      <c r="H1213" s="251">
        <v>119</v>
      </c>
      <c r="I1213" s="251">
        <v>104</v>
      </c>
      <c r="J1213" s="251">
        <v>0</v>
      </c>
      <c r="K1213" s="251">
        <v>100</v>
      </c>
      <c r="L1213" s="251" t="s">
        <v>69</v>
      </c>
      <c r="M1213" s="251">
        <v>7.4999999999999997E-2</v>
      </c>
      <c r="N1213" s="251" t="s">
        <v>70</v>
      </c>
      <c r="O1213" s="251">
        <v>8.4</v>
      </c>
      <c r="P1213" s="251" t="s">
        <v>1902</v>
      </c>
      <c r="Q1213" s="251">
        <f t="shared" ca="1" si="44"/>
        <v>0</v>
      </c>
      <c r="R1213" s="251">
        <f t="shared" ca="1" si="45"/>
        <v>0</v>
      </c>
    </row>
    <row r="1214" spans="1:18" ht="15" customHeight="1">
      <c r="A1214" s="205" t="s">
        <v>1103</v>
      </c>
      <c r="B1214" s="205" t="s">
        <v>1723</v>
      </c>
      <c r="C1214" s="251">
        <v>4</v>
      </c>
      <c r="D1214" s="251"/>
      <c r="E1214" s="251">
        <v>239</v>
      </c>
      <c r="F1214" s="251">
        <v>144</v>
      </c>
      <c r="G1214" s="251">
        <v>131</v>
      </c>
      <c r="H1214" s="251">
        <v>119</v>
      </c>
      <c r="I1214" s="251">
        <v>104</v>
      </c>
      <c r="J1214" s="251">
        <v>0</v>
      </c>
      <c r="K1214" s="251">
        <v>100</v>
      </c>
      <c r="L1214" s="251" t="s">
        <v>69</v>
      </c>
      <c r="M1214" s="251">
        <v>7.4999999999999997E-2</v>
      </c>
      <c r="N1214" s="251" t="s">
        <v>70</v>
      </c>
      <c r="O1214" s="251">
        <v>8.4</v>
      </c>
      <c r="P1214" s="251" t="s">
        <v>1902</v>
      </c>
      <c r="Q1214" s="251">
        <f t="shared" ref="Q1214:Q1235" ca="1" si="46">VLOOKUP(A1214,INDIRECT("'"&amp;P1214&amp;"'!A:l",TRUE),12,0)</f>
        <v>0</v>
      </c>
      <c r="R1214" s="251">
        <f t="shared" ref="R1214:R1235" ca="1" si="47">IFERROR(IF(J1214&lt;&gt;$J$5,J1214*Q1214,IF($I$5=$F$6,F1214*Q1214,IF($I$5=$G$6,G1214*Q1214,IF($I$5=$H$6,H1214*Q1214,IF($I$5=$I$6,I1214*Q1214,""))))),"")</f>
        <v>0</v>
      </c>
    </row>
    <row r="1215" spans="1:18" ht="15" customHeight="1">
      <c r="A1215" s="205" t="s">
        <v>4645</v>
      </c>
      <c r="B1215" s="205" t="s">
        <v>4654</v>
      </c>
      <c r="C1215" s="251">
        <v>4</v>
      </c>
      <c r="D1215" s="251"/>
      <c r="E1215" s="251">
        <v>239</v>
      </c>
      <c r="F1215" s="251">
        <v>144</v>
      </c>
      <c r="G1215" s="251">
        <v>131</v>
      </c>
      <c r="H1215" s="251">
        <v>119</v>
      </c>
      <c r="I1215" s="251">
        <v>104</v>
      </c>
      <c r="J1215" s="251">
        <v>0</v>
      </c>
      <c r="K1215" s="251">
        <v>100</v>
      </c>
      <c r="L1215" s="251" t="s">
        <v>69</v>
      </c>
      <c r="M1215" s="251">
        <v>7.4999999999999997E-2</v>
      </c>
      <c r="N1215" s="251" t="s">
        <v>70</v>
      </c>
      <c r="O1215" s="251">
        <v>8.4</v>
      </c>
      <c r="P1215" s="251" t="s">
        <v>1902</v>
      </c>
      <c r="Q1215" s="251">
        <f t="shared" ca="1" si="46"/>
        <v>0</v>
      </c>
      <c r="R1215" s="251">
        <f t="shared" ca="1" si="47"/>
        <v>0</v>
      </c>
    </row>
    <row r="1216" spans="1:18" ht="15" customHeight="1">
      <c r="A1216" s="205" t="s">
        <v>4646</v>
      </c>
      <c r="B1216" s="205" t="s">
        <v>4655</v>
      </c>
      <c r="C1216" s="251">
        <v>4</v>
      </c>
      <c r="D1216" s="251"/>
      <c r="E1216" s="251">
        <v>239</v>
      </c>
      <c r="F1216" s="251">
        <v>144</v>
      </c>
      <c r="G1216" s="251">
        <v>131</v>
      </c>
      <c r="H1216" s="251">
        <v>119</v>
      </c>
      <c r="I1216" s="251">
        <v>104</v>
      </c>
      <c r="J1216" s="251">
        <v>0</v>
      </c>
      <c r="K1216" s="251">
        <v>100</v>
      </c>
      <c r="L1216" s="251" t="s">
        <v>69</v>
      </c>
      <c r="M1216" s="251">
        <v>7.4999999999999997E-2</v>
      </c>
      <c r="N1216" s="251" t="s">
        <v>70</v>
      </c>
      <c r="O1216" s="251">
        <v>8.4</v>
      </c>
      <c r="P1216" s="251" t="s">
        <v>1902</v>
      </c>
      <c r="Q1216" s="251">
        <f t="shared" ca="1" si="46"/>
        <v>0</v>
      </c>
      <c r="R1216" s="251">
        <f t="shared" ca="1" si="47"/>
        <v>0</v>
      </c>
    </row>
    <row r="1217" spans="1:18" ht="15" customHeight="1">
      <c r="A1217" s="205" t="s">
        <v>1101</v>
      </c>
      <c r="B1217" s="205" t="s">
        <v>1722</v>
      </c>
      <c r="C1217" s="251">
        <v>4</v>
      </c>
      <c r="D1217" s="251"/>
      <c r="E1217" s="251">
        <v>239</v>
      </c>
      <c r="F1217" s="251">
        <v>144</v>
      </c>
      <c r="G1217" s="251">
        <v>131</v>
      </c>
      <c r="H1217" s="251">
        <v>119</v>
      </c>
      <c r="I1217" s="251">
        <v>104</v>
      </c>
      <c r="J1217" s="251">
        <v>0</v>
      </c>
      <c r="K1217" s="251">
        <v>100</v>
      </c>
      <c r="L1217" s="251" t="s">
        <v>69</v>
      </c>
      <c r="M1217" s="251">
        <v>7.4999999999999997E-2</v>
      </c>
      <c r="N1217" s="251" t="s">
        <v>70</v>
      </c>
      <c r="O1217" s="251">
        <v>8.4</v>
      </c>
      <c r="P1217" s="251" t="s">
        <v>1902</v>
      </c>
      <c r="Q1217" s="251">
        <f t="shared" ca="1" si="46"/>
        <v>0</v>
      </c>
      <c r="R1217" s="251">
        <f t="shared" ca="1" si="47"/>
        <v>0</v>
      </c>
    </row>
    <row r="1218" spans="1:18" ht="15" customHeight="1">
      <c r="A1218" s="193" t="s">
        <v>4843</v>
      </c>
      <c r="B1218" s="193" t="s">
        <v>4849</v>
      </c>
      <c r="C1218" s="250">
        <v>4</v>
      </c>
      <c r="D1218" s="250"/>
      <c r="E1218" s="250">
        <v>239</v>
      </c>
      <c r="F1218" s="250">
        <v>144</v>
      </c>
      <c r="G1218" s="250">
        <v>131</v>
      </c>
      <c r="H1218" s="250">
        <v>119</v>
      </c>
      <c r="I1218" s="250">
        <v>104</v>
      </c>
      <c r="J1218" s="250">
        <v>0</v>
      </c>
      <c r="K1218" s="250">
        <v>100</v>
      </c>
      <c r="L1218" s="250" t="s">
        <v>69</v>
      </c>
      <c r="M1218" s="250">
        <v>7.4999999999999997E-2</v>
      </c>
      <c r="N1218" s="250" t="s">
        <v>70</v>
      </c>
      <c r="O1218" s="250">
        <v>8.4</v>
      </c>
      <c r="P1218" s="250" t="s">
        <v>1902</v>
      </c>
      <c r="Q1218" s="250">
        <f t="shared" ca="1" si="46"/>
        <v>0</v>
      </c>
      <c r="R1218" s="250">
        <f t="shared" ca="1" si="47"/>
        <v>0</v>
      </c>
    </row>
    <row r="1219" spans="1:18" ht="15" customHeight="1">
      <c r="A1219" s="202" t="s">
        <v>255</v>
      </c>
      <c r="B1219" s="247"/>
      <c r="C1219" s="248"/>
      <c r="D1219" s="248"/>
      <c r="E1219" s="248"/>
      <c r="F1219" s="248"/>
      <c r="G1219" s="248"/>
      <c r="H1219" s="248"/>
      <c r="I1219" s="248"/>
      <c r="J1219" s="248"/>
      <c r="K1219" s="248"/>
      <c r="L1219" s="248"/>
      <c r="M1219" s="248"/>
      <c r="N1219" s="248"/>
      <c r="O1219" s="248"/>
      <c r="P1219" s="248"/>
      <c r="Q1219" s="248"/>
      <c r="R1219" s="248"/>
    </row>
    <row r="1220" spans="1:18" ht="15" customHeight="1">
      <c r="A1220" s="192" t="s">
        <v>5103</v>
      </c>
      <c r="B1220" s="192" t="s">
        <v>5162</v>
      </c>
      <c r="C1220" s="249">
        <v>1</v>
      </c>
      <c r="D1220" s="249" t="s">
        <v>1464</v>
      </c>
      <c r="E1220" s="249">
        <v>1740</v>
      </c>
      <c r="F1220" s="249">
        <v>1051</v>
      </c>
      <c r="G1220" s="249">
        <v>955</v>
      </c>
      <c r="H1220" s="249">
        <v>868</v>
      </c>
      <c r="I1220" s="249">
        <v>755</v>
      </c>
      <c r="J1220" s="249">
        <v>0</v>
      </c>
      <c r="K1220" s="249">
        <v>20</v>
      </c>
      <c r="L1220" s="249" t="s">
        <v>5121</v>
      </c>
      <c r="M1220" s="249">
        <v>0.13</v>
      </c>
      <c r="N1220" s="249"/>
      <c r="O1220" s="249"/>
      <c r="P1220" s="249" t="s">
        <v>1902</v>
      </c>
      <c r="Q1220" s="249">
        <f t="shared" ca="1" si="46"/>
        <v>0</v>
      </c>
      <c r="R1220" s="249">
        <f t="shared" ca="1" si="47"/>
        <v>0</v>
      </c>
    </row>
    <row r="1221" spans="1:18" ht="15" customHeight="1">
      <c r="A1221" s="193" t="s">
        <v>5104</v>
      </c>
      <c r="B1221" s="193" t="s">
        <v>5163</v>
      </c>
      <c r="C1221" s="250">
        <v>4</v>
      </c>
      <c r="D1221" s="250" t="s">
        <v>1464</v>
      </c>
      <c r="E1221" s="250">
        <v>1740</v>
      </c>
      <c r="F1221" s="250">
        <v>1051</v>
      </c>
      <c r="G1221" s="250">
        <v>955</v>
      </c>
      <c r="H1221" s="250">
        <v>868</v>
      </c>
      <c r="I1221" s="250">
        <v>755</v>
      </c>
      <c r="J1221" s="250">
        <v>0</v>
      </c>
      <c r="K1221" s="250">
        <v>20</v>
      </c>
      <c r="L1221" s="250" t="s">
        <v>5121</v>
      </c>
      <c r="M1221" s="250">
        <v>0.13</v>
      </c>
      <c r="N1221" s="250"/>
      <c r="O1221" s="250"/>
      <c r="P1221" s="250" t="s">
        <v>1902</v>
      </c>
      <c r="Q1221" s="250">
        <f t="shared" ca="1" si="46"/>
        <v>0</v>
      </c>
      <c r="R1221" s="250">
        <f t="shared" ca="1" si="47"/>
        <v>0</v>
      </c>
    </row>
    <row r="1222" spans="1:18" ht="15" customHeight="1">
      <c r="A1222" s="192" t="s">
        <v>1914</v>
      </c>
      <c r="B1222" s="192" t="s">
        <v>5164</v>
      </c>
      <c r="C1222" s="249">
        <v>4</v>
      </c>
      <c r="D1222" s="249" t="s">
        <v>1464</v>
      </c>
      <c r="E1222" s="249">
        <v>1806</v>
      </c>
      <c r="F1222" s="249">
        <v>1091</v>
      </c>
      <c r="G1222" s="249">
        <v>991</v>
      </c>
      <c r="H1222" s="249">
        <v>901</v>
      </c>
      <c r="I1222" s="249">
        <v>783</v>
      </c>
      <c r="J1222" s="249">
        <v>0</v>
      </c>
      <c r="K1222" s="249">
        <v>20</v>
      </c>
      <c r="L1222" s="249" t="s">
        <v>5122</v>
      </c>
      <c r="M1222" s="249">
        <v>1.3</v>
      </c>
      <c r="N1222" s="249"/>
      <c r="O1222" s="249"/>
      <c r="P1222" s="249" t="s">
        <v>1902</v>
      </c>
      <c r="Q1222" s="249">
        <f t="shared" ca="1" si="46"/>
        <v>0</v>
      </c>
      <c r="R1222" s="249">
        <f t="shared" ca="1" si="47"/>
        <v>0</v>
      </c>
    </row>
    <row r="1223" spans="1:18" ht="15" customHeight="1">
      <c r="A1223" s="193" t="s">
        <v>5102</v>
      </c>
      <c r="B1223" s="193" t="s">
        <v>5165</v>
      </c>
      <c r="C1223" s="250">
        <v>4</v>
      </c>
      <c r="D1223" s="250" t="s">
        <v>1464</v>
      </c>
      <c r="E1223" s="250">
        <v>1055</v>
      </c>
      <c r="F1223" s="250">
        <v>637</v>
      </c>
      <c r="G1223" s="250">
        <v>579</v>
      </c>
      <c r="H1223" s="250">
        <v>526</v>
      </c>
      <c r="I1223" s="250">
        <v>457</v>
      </c>
      <c r="J1223" s="250">
        <v>0</v>
      </c>
      <c r="K1223" s="250">
        <v>20</v>
      </c>
      <c r="L1223" s="250" t="s">
        <v>5123</v>
      </c>
      <c r="M1223" s="250">
        <v>0.48</v>
      </c>
      <c r="N1223" s="250"/>
      <c r="O1223" s="250"/>
      <c r="P1223" s="250" t="s">
        <v>1902</v>
      </c>
      <c r="Q1223" s="250">
        <f t="shared" ca="1" si="46"/>
        <v>0</v>
      </c>
      <c r="R1223" s="250">
        <f t="shared" ca="1" si="47"/>
        <v>0</v>
      </c>
    </row>
    <row r="1224" spans="1:18" ht="15" customHeight="1">
      <c r="A1224" s="202" t="s">
        <v>12</v>
      </c>
      <c r="B1224" s="247"/>
      <c r="C1224" s="248"/>
      <c r="D1224" s="248"/>
      <c r="E1224" s="248"/>
      <c r="F1224" s="248"/>
      <c r="G1224" s="248"/>
      <c r="H1224" s="248"/>
      <c r="I1224" s="248"/>
      <c r="J1224" s="248"/>
      <c r="K1224" s="248"/>
      <c r="L1224" s="248"/>
      <c r="M1224" s="248"/>
      <c r="N1224" s="248"/>
      <c r="O1224" s="248"/>
      <c r="P1224" s="248"/>
      <c r="Q1224" s="248"/>
      <c r="R1224" s="248"/>
    </row>
    <row r="1225" spans="1:18" ht="15" customHeight="1">
      <c r="A1225" s="193" t="s">
        <v>4615</v>
      </c>
      <c r="B1225" s="193" t="s">
        <v>1662</v>
      </c>
      <c r="C1225" s="250">
        <v>4</v>
      </c>
      <c r="D1225" s="250"/>
      <c r="E1225" s="250">
        <v>8167</v>
      </c>
      <c r="F1225" s="250">
        <v>4932</v>
      </c>
      <c r="G1225" s="250">
        <v>4484</v>
      </c>
      <c r="H1225" s="250">
        <v>4076</v>
      </c>
      <c r="I1225" s="250">
        <v>3544</v>
      </c>
      <c r="J1225" s="250">
        <v>0</v>
      </c>
      <c r="K1225" s="250">
        <v>32</v>
      </c>
      <c r="L1225" s="250" t="s">
        <v>71</v>
      </c>
      <c r="M1225" s="250">
        <v>1.72</v>
      </c>
      <c r="N1225" s="250" t="s">
        <v>72</v>
      </c>
      <c r="O1225" s="250">
        <v>28.6</v>
      </c>
      <c r="P1225" s="250" t="s">
        <v>1902</v>
      </c>
      <c r="Q1225" s="250">
        <f t="shared" ca="1" si="46"/>
        <v>0</v>
      </c>
      <c r="R1225" s="250">
        <f t="shared" ca="1" si="47"/>
        <v>0</v>
      </c>
    </row>
    <row r="1226" spans="1:18" ht="15" customHeight="1">
      <c r="A1226" s="193" t="s">
        <v>1172</v>
      </c>
      <c r="B1226" s="193" t="s">
        <v>1560</v>
      </c>
      <c r="C1226" s="250">
        <v>4</v>
      </c>
      <c r="D1226" s="250"/>
      <c r="E1226" s="250">
        <v>5339</v>
      </c>
      <c r="F1226" s="250">
        <v>3225</v>
      </c>
      <c r="G1226" s="250">
        <v>2932</v>
      </c>
      <c r="H1226" s="250">
        <v>2666</v>
      </c>
      <c r="I1226" s="250">
        <v>2318</v>
      </c>
      <c r="J1226" s="250">
        <v>676</v>
      </c>
      <c r="K1226" s="250">
        <v>24</v>
      </c>
      <c r="L1226" s="250" t="s">
        <v>71</v>
      </c>
      <c r="M1226" s="250">
        <v>1.72</v>
      </c>
      <c r="N1226" s="250" t="s">
        <v>72</v>
      </c>
      <c r="O1226" s="250">
        <v>28.6</v>
      </c>
      <c r="P1226" s="250" t="s">
        <v>1902</v>
      </c>
      <c r="Q1226" s="250">
        <f t="shared" ca="1" si="46"/>
        <v>0</v>
      </c>
      <c r="R1226" s="250">
        <f t="shared" ca="1" si="47"/>
        <v>0</v>
      </c>
    </row>
    <row r="1227" spans="1:18" ht="15" customHeight="1">
      <c r="A1227" s="202" t="s">
        <v>1906</v>
      </c>
      <c r="B1227" s="247"/>
      <c r="C1227" s="248"/>
      <c r="D1227" s="248"/>
      <c r="E1227" s="248"/>
      <c r="F1227" s="248"/>
      <c r="G1227" s="248"/>
      <c r="H1227" s="248"/>
      <c r="I1227" s="248"/>
      <c r="J1227" s="248"/>
      <c r="K1227" s="248"/>
      <c r="L1227" s="248"/>
      <c r="M1227" s="248"/>
      <c r="N1227" s="248"/>
      <c r="O1227" s="248"/>
      <c r="P1227" s="248"/>
      <c r="Q1227" s="248"/>
      <c r="R1227" s="248"/>
    </row>
    <row r="1228" spans="1:18" ht="15" customHeight="1">
      <c r="A1228" s="193" t="s">
        <v>1197</v>
      </c>
      <c r="B1228" s="193" t="s">
        <v>3989</v>
      </c>
      <c r="C1228" s="250">
        <v>4</v>
      </c>
      <c r="D1228" s="250"/>
      <c r="E1228" s="250">
        <v>1264</v>
      </c>
      <c r="F1228" s="250">
        <v>764</v>
      </c>
      <c r="G1228" s="250">
        <v>694</v>
      </c>
      <c r="H1228" s="250">
        <v>631</v>
      </c>
      <c r="I1228" s="250">
        <v>549</v>
      </c>
      <c r="J1228" s="250">
        <v>497</v>
      </c>
      <c r="K1228" s="250"/>
      <c r="L1228" s="250"/>
      <c r="M1228" s="250"/>
      <c r="N1228" s="250"/>
      <c r="O1228" s="250"/>
      <c r="P1228" s="250" t="s">
        <v>1906</v>
      </c>
      <c r="Q1228" s="250">
        <f t="shared" ca="1" si="46"/>
        <v>0</v>
      </c>
      <c r="R1228" s="250">
        <f t="shared" ca="1" si="47"/>
        <v>0</v>
      </c>
    </row>
    <row r="1229" spans="1:18" ht="15" customHeight="1">
      <c r="A1229" s="193" t="s">
        <v>1198</v>
      </c>
      <c r="B1229" s="193" t="s">
        <v>3990</v>
      </c>
      <c r="C1229" s="250">
        <v>4</v>
      </c>
      <c r="D1229" s="250"/>
      <c r="E1229" s="250">
        <v>1264</v>
      </c>
      <c r="F1229" s="250">
        <v>764</v>
      </c>
      <c r="G1229" s="250">
        <v>694</v>
      </c>
      <c r="H1229" s="250">
        <v>631</v>
      </c>
      <c r="I1229" s="250">
        <v>549</v>
      </c>
      <c r="J1229" s="250">
        <v>497</v>
      </c>
      <c r="K1229" s="250"/>
      <c r="L1229" s="250"/>
      <c r="M1229" s="250"/>
      <c r="N1229" s="250"/>
      <c r="O1229" s="250"/>
      <c r="P1229" s="250" t="s">
        <v>1906</v>
      </c>
      <c r="Q1229" s="250">
        <f t="shared" ca="1" si="46"/>
        <v>0</v>
      </c>
      <c r="R1229" s="250">
        <f t="shared" ca="1" si="47"/>
        <v>0</v>
      </c>
    </row>
    <row r="1230" spans="1:18" ht="15" customHeight="1">
      <c r="A1230" s="192" t="s">
        <v>388</v>
      </c>
      <c r="B1230" s="192" t="s">
        <v>3991</v>
      </c>
      <c r="C1230" s="249">
        <v>4</v>
      </c>
      <c r="D1230" s="249"/>
      <c r="E1230" s="249">
        <v>4739</v>
      </c>
      <c r="F1230" s="249">
        <v>2862</v>
      </c>
      <c r="G1230" s="249">
        <v>2602</v>
      </c>
      <c r="H1230" s="249">
        <v>2365</v>
      </c>
      <c r="I1230" s="249">
        <v>2057</v>
      </c>
      <c r="J1230" s="249">
        <v>1242</v>
      </c>
      <c r="K1230" s="249"/>
      <c r="L1230" s="249"/>
      <c r="M1230" s="249"/>
      <c r="N1230" s="249"/>
      <c r="O1230" s="249"/>
      <c r="P1230" s="249" t="s">
        <v>1906</v>
      </c>
      <c r="Q1230" s="249">
        <f t="shared" ca="1" si="46"/>
        <v>0</v>
      </c>
      <c r="R1230" s="249">
        <f t="shared" ca="1" si="47"/>
        <v>0</v>
      </c>
    </row>
    <row r="1231" spans="1:18" ht="15" customHeight="1">
      <c r="A1231" s="193" t="s">
        <v>395</v>
      </c>
      <c r="B1231" s="193" t="s">
        <v>3983</v>
      </c>
      <c r="C1231" s="250">
        <v>4</v>
      </c>
      <c r="D1231" s="250"/>
      <c r="E1231" s="250">
        <v>4746</v>
      </c>
      <c r="F1231" s="250">
        <v>2866</v>
      </c>
      <c r="G1231" s="250">
        <v>2606</v>
      </c>
      <c r="H1231" s="250">
        <v>2369</v>
      </c>
      <c r="I1231" s="250">
        <v>2060</v>
      </c>
      <c r="J1231" s="250">
        <v>1383</v>
      </c>
      <c r="K1231" s="250">
        <v>10</v>
      </c>
      <c r="L1231" s="250" t="s">
        <v>16</v>
      </c>
      <c r="M1231" s="250">
        <v>0.93500000000000005</v>
      </c>
      <c r="N1231" s="250" t="s">
        <v>17</v>
      </c>
      <c r="O1231" s="250">
        <v>9.77</v>
      </c>
      <c r="P1231" s="250" t="s">
        <v>83</v>
      </c>
      <c r="Q1231" s="250">
        <f t="shared" ca="1" si="46"/>
        <v>0</v>
      </c>
      <c r="R1231" s="250">
        <f t="shared" ca="1" si="47"/>
        <v>0</v>
      </c>
    </row>
    <row r="1232" spans="1:18" ht="15" customHeight="1">
      <c r="A1232" s="192" t="s">
        <v>273</v>
      </c>
      <c r="B1232" s="192" t="s">
        <v>3992</v>
      </c>
      <c r="C1232" s="249">
        <v>4</v>
      </c>
      <c r="D1232" s="249"/>
      <c r="E1232" s="249">
        <v>6351</v>
      </c>
      <c r="F1232" s="249">
        <v>3836</v>
      </c>
      <c r="G1232" s="249">
        <v>3487</v>
      </c>
      <c r="H1232" s="249">
        <v>3170</v>
      </c>
      <c r="I1232" s="249">
        <v>2756</v>
      </c>
      <c r="J1232" s="249">
        <v>1242</v>
      </c>
      <c r="K1232" s="249"/>
      <c r="L1232" s="249"/>
      <c r="M1232" s="249"/>
      <c r="N1232" s="249"/>
      <c r="O1232" s="249"/>
      <c r="P1232" s="249" t="s">
        <v>1906</v>
      </c>
      <c r="Q1232" s="249">
        <f t="shared" ca="1" si="46"/>
        <v>0</v>
      </c>
      <c r="R1232" s="249">
        <f t="shared" ca="1" si="47"/>
        <v>0</v>
      </c>
    </row>
    <row r="1233" spans="1:18" ht="15" customHeight="1">
      <c r="A1233" s="193" t="s">
        <v>275</v>
      </c>
      <c r="B1233" s="193" t="s">
        <v>3993</v>
      </c>
      <c r="C1233" s="250">
        <v>4</v>
      </c>
      <c r="D1233" s="250"/>
      <c r="E1233" s="250">
        <v>6351</v>
      </c>
      <c r="F1233" s="250">
        <v>3836</v>
      </c>
      <c r="G1233" s="250">
        <v>3487</v>
      </c>
      <c r="H1233" s="250">
        <v>3170</v>
      </c>
      <c r="I1233" s="250">
        <v>2756</v>
      </c>
      <c r="J1233" s="250">
        <v>1242</v>
      </c>
      <c r="K1233" s="250"/>
      <c r="L1233" s="250"/>
      <c r="M1233" s="250"/>
      <c r="N1233" s="250"/>
      <c r="O1233" s="250"/>
      <c r="P1233" s="250" t="s">
        <v>1906</v>
      </c>
      <c r="Q1233" s="250">
        <f t="shared" ca="1" si="46"/>
        <v>0</v>
      </c>
      <c r="R1233" s="250">
        <f t="shared" ca="1" si="47"/>
        <v>0</v>
      </c>
    </row>
    <row r="1234" spans="1:18" ht="15" customHeight="1">
      <c r="A1234" s="192" t="s">
        <v>283</v>
      </c>
      <c r="B1234" s="192" t="s">
        <v>1168</v>
      </c>
      <c r="C1234" s="249">
        <v>4</v>
      </c>
      <c r="D1234" s="249"/>
      <c r="E1234" s="249">
        <v>1621</v>
      </c>
      <c r="F1234" s="249">
        <v>979</v>
      </c>
      <c r="G1234" s="249">
        <v>890</v>
      </c>
      <c r="H1234" s="249">
        <v>808</v>
      </c>
      <c r="I1234" s="249">
        <v>703</v>
      </c>
      <c r="J1234" s="249">
        <v>628</v>
      </c>
      <c r="K1234" s="249">
        <v>50</v>
      </c>
      <c r="L1234" s="249" t="s">
        <v>108</v>
      </c>
      <c r="M1234" s="249">
        <v>0.42</v>
      </c>
      <c r="N1234" s="249" t="s">
        <v>109</v>
      </c>
      <c r="O1234" s="249">
        <v>21.9</v>
      </c>
      <c r="P1234" s="249" t="s">
        <v>83</v>
      </c>
      <c r="Q1234" s="249">
        <f t="shared" ca="1" si="46"/>
        <v>0</v>
      </c>
      <c r="R1234" s="249">
        <f t="shared" ca="1" si="47"/>
        <v>0</v>
      </c>
    </row>
    <row r="1235" spans="1:18" ht="15" customHeight="1">
      <c r="A1235" s="193" t="s">
        <v>284</v>
      </c>
      <c r="B1235" s="193" t="s">
        <v>1168</v>
      </c>
      <c r="C1235" s="250">
        <v>4</v>
      </c>
      <c r="D1235" s="250"/>
      <c r="E1235" s="250">
        <v>1621</v>
      </c>
      <c r="F1235" s="250">
        <v>979</v>
      </c>
      <c r="G1235" s="250">
        <v>890</v>
      </c>
      <c r="H1235" s="250">
        <v>808</v>
      </c>
      <c r="I1235" s="250">
        <v>703</v>
      </c>
      <c r="J1235" s="250">
        <v>628</v>
      </c>
      <c r="K1235" s="250">
        <v>50</v>
      </c>
      <c r="L1235" s="250" t="s">
        <v>108</v>
      </c>
      <c r="M1235" s="250">
        <v>0.42</v>
      </c>
      <c r="N1235" s="250" t="s">
        <v>109</v>
      </c>
      <c r="O1235" s="250">
        <v>21.9</v>
      </c>
      <c r="P1235" s="250" t="s">
        <v>83</v>
      </c>
      <c r="Q1235" s="250">
        <f t="shared" ca="1" si="46"/>
        <v>0</v>
      </c>
      <c r="R1235" s="250">
        <f t="shared" ca="1" si="47"/>
        <v>0</v>
      </c>
    </row>
  </sheetData>
  <sheetProtection sort="0" autoFilter="0"/>
  <protectedRanges>
    <protectedRange sqref="Q6" name="Диапазон1_1"/>
    <protectedRange sqref="Q3:Q5" name="Диапазон1_2_1_1"/>
    <protectedRange sqref="M4" name="Диапазон1_2_1"/>
    <protectedRange sqref="A903" name="Цены номенклатуры_1"/>
  </protectedRanges>
  <autoFilter ref="A6:S1235" xr:uid="{00000000-0001-0000-0200-000000000000}"/>
  <sortState xmlns:xlrd2="http://schemas.microsoft.com/office/spreadsheetml/2017/richdata2" ref="A515:R522">
    <sortCondition ref="A515:A522"/>
  </sortState>
  <customSheetViews>
    <customSheetView guid="{69598D06-4881-4E41-A0B0-3C783215F203}" scale="99" showGridLines="0" fitToPage="1" hiddenColumns="1">
      <selection activeCell="A62" sqref="A62"/>
      <pageMargins left="0.27559055118110237" right="0.15748031496062992" top="0.35433070866141736" bottom="0.31496062992125984" header="0.19685039370078741" footer="0.15748031496062992"/>
      <pageSetup paperSize="9" scale="33" fitToHeight="16" orientation="portrait"/>
      <headerFooter alignWithMargins="0">
        <oddHeader>&amp;R&amp;D</oddHeader>
        <oddFooter>&amp;R&amp;P из &amp;N</oddFooter>
      </headerFooter>
    </customSheetView>
  </customSheetViews>
  <mergeCells count="4">
    <mergeCell ref="B4:B5"/>
    <mergeCell ref="F4:F5"/>
    <mergeCell ref="N4:N5"/>
    <mergeCell ref="E4:E5"/>
  </mergeCells>
  <phoneticPr fontId="38" type="noConversion"/>
  <conditionalFormatting sqref="D1:D1048576">
    <cfRule type="cellIs" dxfId="81" priority="2" operator="equal">
      <formula>"Цена снижена"</formula>
    </cfRule>
    <cfRule type="containsText" dxfId="80" priority="3" operator="containsText" text="Новинка">
      <formula>NOT(ISERROR(SEARCH("Новинка",D1)))</formula>
    </cfRule>
  </conditionalFormatting>
  <conditionalFormatting sqref="E1:I3">
    <cfRule type="expression" dxfId="79" priority="1">
      <formula>AND(ISNUMBER(E1),E$6=$I$5)</formula>
    </cfRule>
  </conditionalFormatting>
  <conditionalFormatting sqref="E6:I1048576">
    <cfRule type="expression" dxfId="78" priority="32">
      <formula>AND(ISNUMBER(E6),E$6=$I$5)</formula>
    </cfRule>
  </conditionalFormatting>
  <conditionalFormatting sqref="J1:J3 J6:J1048576">
    <cfRule type="expression" dxfId="77" priority="31">
      <formula>AND(ISNUMBER(J1),J1&gt;0)</formula>
    </cfRule>
  </conditionalFormatting>
  <pageMargins left="0.27559055118110237" right="0.15748031496062992" top="0.35433070866141736" bottom="0.31496062992125984" header="0.19685039370078741" footer="0.15748031496062992"/>
  <pageSetup paperSize="9" scale="52" fitToHeight="16" orientation="landscape" r:id="rId1"/>
  <headerFooter alignWithMargins="0">
    <oddHeader>&amp;R&amp;D</oddHeader>
    <oddFooter>&amp;R&amp;P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>
                  <from>
                    <xdr:col>8</xdr:col>
                    <xdr:colOff>400050</xdr:colOff>
                    <xdr:row>3</xdr:row>
                    <xdr:rowOff>152400</xdr:rowOff>
                  </from>
                  <to>
                    <xdr:col>11</xdr:col>
                    <xdr:colOff>476250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39CBEC3C-6110-4BD0-8089-686E025725F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C1:C1048576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0"/>
    <pageSetUpPr fitToPage="1"/>
  </sheetPr>
  <dimension ref="A1:R380"/>
  <sheetViews>
    <sheetView showGridLines="0" showZeros="0" zoomScaleNormal="100" zoomScaleSheetLayoutView="50" workbookViewId="0">
      <pane ySplit="2" topLeftCell="A3" activePane="bottomLeft" state="frozen"/>
      <selection activeCell="N153" sqref="N153"/>
      <selection pane="bottomLeft" activeCell="A2" sqref="A2"/>
    </sheetView>
  </sheetViews>
  <sheetFormatPr defaultColWidth="11.42578125" defaultRowHeight="12"/>
  <cols>
    <col min="1" max="1" width="27.28515625" style="8" customWidth="1"/>
    <col min="2" max="2" width="20.7109375" style="8" customWidth="1"/>
    <col min="3" max="3" width="49.28515625" style="8" customWidth="1"/>
    <col min="4" max="4" width="10.7109375" style="5" customWidth="1"/>
    <col min="5" max="5" width="12.7109375" style="173" customWidth="1"/>
    <col min="6" max="9" width="10" style="161" customWidth="1"/>
    <col min="10" max="10" width="10" style="162" customWidth="1"/>
    <col min="11" max="11" width="10.7109375" style="163" customWidth="1"/>
    <col min="12" max="12" width="8.5703125" style="162" customWidth="1"/>
    <col min="13" max="13" width="12.28515625" style="162" customWidth="1"/>
    <col min="14" max="14" width="5.7109375" style="24" customWidth="1"/>
    <col min="15" max="15" width="11.28515625" style="17" customWidth="1"/>
    <col min="16" max="16" width="8.5703125" style="6" customWidth="1"/>
    <col min="17" max="17" width="11.28515625" style="6" customWidth="1"/>
    <col min="18" max="18" width="8.5703125" style="6" customWidth="1"/>
    <col min="19" max="16384" width="11.42578125" style="1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157" t="str">
        <f>'Прайс-лист общий'!J6</f>
        <v>Акция (до 30.04.2026)</v>
      </c>
      <c r="L2" s="167" t="s">
        <v>1234</v>
      </c>
      <c r="M2" s="167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4235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15" customHeight="1">
      <c r="A4" s="223" t="s">
        <v>4237</v>
      </c>
      <c r="B4" s="206"/>
      <c r="C4" s="224" t="str">
        <f>HYPERLINK(VLOOKUP(A4,Фото!C:D,2,0),VLOOKUP(A4,'Прайс-лист общий'!A:B,2,0))</f>
        <v>Ручка дверная "Арко", черный</v>
      </c>
      <c r="D4" s="225">
        <f>IFERROR(VLOOKUP($A4,'Прайс-лист общий'!A:C,3,0),"")</f>
        <v>4</v>
      </c>
      <c r="E4" s="226">
        <f>IFERROR(VLOOKUP($A4,'Прайс-лист общий'!$A:D,4,0),"")</f>
        <v>0</v>
      </c>
      <c r="F4" s="227">
        <f>IFERROR(VLOOKUP($A4,'Прайс-лист общий'!$A:E,5,0),"")</f>
        <v>3150</v>
      </c>
      <c r="G4" s="227">
        <f>IFERROR(VLOOKUP($A4,'Прайс-лист общий'!$A:F,6,0),"")</f>
        <v>1902</v>
      </c>
      <c r="H4" s="227">
        <f>IFERROR(VLOOKUP($A4,'Прайс-лист общий'!$A:G,7,0),"")</f>
        <v>1729</v>
      </c>
      <c r="I4" s="227">
        <f>IFERROR(VLOOKUP($A4,'Прайс-лист общий'!$A:H,8,0),"")</f>
        <v>1572</v>
      </c>
      <c r="J4" s="227">
        <f>IFERROR(VLOOKUP($A4,'Прайс-лист общий'!$A:I,9,0),"")</f>
        <v>1366</v>
      </c>
      <c r="K4" s="228">
        <f>IFERROR(VLOOKUP(A4,'Прайс-лист общий'!A:J,10,0),"")</f>
        <v>0</v>
      </c>
      <c r="L4" s="229"/>
      <c r="M4" s="230">
        <f t="shared" ref="M4:M67" si="0">IF(K4&lt;&gt;$K$1,K4*L4,IF($J$1=$G$2,G4*L4,IF($J$1=$H$2,H4*L4,IF($J$1=$I$2,I4*L4,IF($J$1=$J$2,J4*L4,"Выберите колонку")))))</f>
        <v>0</v>
      </c>
      <c r="N4" s="231">
        <f>IFERROR(VLOOKUP($A4,'Прайс-лист общий'!$A:K,11,0),"")</f>
        <v>20</v>
      </c>
      <c r="O4" s="232" t="str">
        <f>IFERROR(VLOOKUP($A4,'Прайс-лист общий'!$A:L,12,0),"")</f>
        <v>200*157*57</v>
      </c>
      <c r="P4" s="232">
        <f>IFERROR(VLOOKUP($A4,'Прайс-лист общий'!$A:M,13,0),"")</f>
        <v>1.01</v>
      </c>
      <c r="Q4" s="232" t="str">
        <f>IFERROR(VLOOKUP($A4,'Прайс-лист общий'!$A:O,14,0),"")</f>
        <v>420*325*300</v>
      </c>
      <c r="R4" s="232">
        <f>IFERROR(VLOOKUP($A4,'Прайс-лист общий'!$A:O,15,0),"")</f>
        <v>20.7</v>
      </c>
    </row>
    <row r="5" spans="1:18" s="208" customFormat="1" ht="15" customHeight="1">
      <c r="A5" s="205" t="s">
        <v>4238</v>
      </c>
      <c r="B5" s="206"/>
      <c r="C5" s="182" t="str">
        <f>HYPERLINK(VLOOKUP(A5,Фото!C:D,2,0),VLOOKUP(A5,'Прайс-лист общий'!A:B,2,0))</f>
        <v>Ручка дверная "Арко", хром блестящий</v>
      </c>
      <c r="D5" s="183">
        <f>IFERROR(VLOOKUP($A5,'Прайс-лист общий'!A:C,3,0),"")</f>
        <v>4</v>
      </c>
      <c r="E5" s="184">
        <f>IFERROR(VLOOKUP($A5,'Прайс-лист общий'!$A:D,4,0),"")</f>
        <v>0</v>
      </c>
      <c r="F5" s="209">
        <f>IFERROR(VLOOKUP($A5,'Прайс-лист общий'!$A:E,5,0),"")</f>
        <v>3150</v>
      </c>
      <c r="G5" s="209">
        <f>IFERROR(VLOOKUP($A5,'Прайс-лист общий'!$A:F,6,0),"")</f>
        <v>1902</v>
      </c>
      <c r="H5" s="209">
        <f>IFERROR(VLOOKUP($A5,'Прайс-лист общий'!$A:G,7,0),"")</f>
        <v>1729</v>
      </c>
      <c r="I5" s="209">
        <f>IFERROR(VLOOKUP($A5,'Прайс-лист общий'!$A:H,8,0),"")</f>
        <v>1572</v>
      </c>
      <c r="J5" s="209">
        <f>IFERROR(VLOOKUP($A5,'Прайс-лист общий'!$A:I,9,0),"")</f>
        <v>1366</v>
      </c>
      <c r="K5" s="222">
        <f>IFERROR(VLOOKUP(A5,'Прайс-лист общий'!A:J,10,0),"")</f>
        <v>1128</v>
      </c>
      <c r="L5" s="216"/>
      <c r="M5" s="212">
        <f t="shared" si="0"/>
        <v>0</v>
      </c>
      <c r="N5" s="185">
        <f>IFERROR(VLOOKUP($A5,'Прайс-лист общий'!$A:K,11,0),"")</f>
        <v>20</v>
      </c>
      <c r="O5" s="186" t="str">
        <f>IFERROR(VLOOKUP($A5,'Прайс-лист общий'!$A:L,12,0),"")</f>
        <v>200*157*57</v>
      </c>
      <c r="P5" s="186">
        <f>IFERROR(VLOOKUP($A5,'Прайс-лист общий'!$A:M,13,0),"")</f>
        <v>1.01</v>
      </c>
      <c r="Q5" s="186" t="str">
        <f>IFERROR(VLOOKUP($A5,'Прайс-лист общий'!$A:O,14,0),"")</f>
        <v>420*325*300</v>
      </c>
      <c r="R5" s="186">
        <f>IFERROR(VLOOKUP($A5,'Прайс-лист общий'!$A:O,15,0),"")</f>
        <v>20.7</v>
      </c>
    </row>
    <row r="6" spans="1:18" s="208" customFormat="1" ht="15" customHeight="1">
      <c r="A6" s="205" t="s">
        <v>4239</v>
      </c>
      <c r="B6" s="206"/>
      <c r="C6" s="182" t="str">
        <f>HYPERLINK(VLOOKUP(A6,Фото!C:D,2,0),VLOOKUP(A6,'Прайс-лист общий'!A:B,2,0))</f>
        <v>Ручка дверная "Арко", матовый черный никель</v>
      </c>
      <c r="D6" s="183">
        <f>IFERROR(VLOOKUP($A6,'Прайс-лист общий'!A:C,3,0),"")</f>
        <v>4</v>
      </c>
      <c r="E6" s="184">
        <f>IFERROR(VLOOKUP($A6,'Прайс-лист общий'!$A:D,4,0),"")</f>
        <v>0</v>
      </c>
      <c r="F6" s="209">
        <f>IFERROR(VLOOKUP($A6,'Прайс-лист общий'!$A:E,5,0),"")</f>
        <v>3150</v>
      </c>
      <c r="G6" s="209">
        <f>IFERROR(VLOOKUP($A6,'Прайс-лист общий'!$A:F,6,0),"")</f>
        <v>1902</v>
      </c>
      <c r="H6" s="209">
        <f>IFERROR(VLOOKUP($A6,'Прайс-лист общий'!$A:G,7,0),"")</f>
        <v>1729</v>
      </c>
      <c r="I6" s="209">
        <f>IFERROR(VLOOKUP($A6,'Прайс-лист общий'!$A:H,8,0),"")</f>
        <v>1572</v>
      </c>
      <c r="J6" s="209">
        <f>IFERROR(VLOOKUP($A6,'Прайс-лист общий'!$A:I,9,0),"")</f>
        <v>1366</v>
      </c>
      <c r="K6" s="222">
        <f>IFERROR(VLOOKUP(A6,'Прайс-лист общий'!A:J,10,0),"")</f>
        <v>1128</v>
      </c>
      <c r="L6" s="216"/>
      <c r="M6" s="212">
        <f t="shared" si="0"/>
        <v>0</v>
      </c>
      <c r="N6" s="185">
        <f>IFERROR(VLOOKUP($A6,'Прайс-лист общий'!$A:K,11,0),"")</f>
        <v>20</v>
      </c>
      <c r="O6" s="186" t="str">
        <f>IFERROR(VLOOKUP($A6,'Прайс-лист общий'!$A:L,12,0),"")</f>
        <v>200*157*57</v>
      </c>
      <c r="P6" s="186">
        <f>IFERROR(VLOOKUP($A6,'Прайс-лист общий'!$A:M,13,0),"")</f>
        <v>1.01</v>
      </c>
      <c r="Q6" s="186" t="str">
        <f>IFERROR(VLOOKUP($A6,'Прайс-лист общий'!$A:O,14,0),"")</f>
        <v>420*325*300</v>
      </c>
      <c r="R6" s="186">
        <f>IFERROR(VLOOKUP($A6,'Прайс-лист общий'!$A:O,15,0),"")</f>
        <v>20.7</v>
      </c>
    </row>
    <row r="7" spans="1:18" s="208" customFormat="1" ht="15" customHeight="1">
      <c r="A7" s="205" t="s">
        <v>4240</v>
      </c>
      <c r="B7" s="206"/>
      <c r="C7" s="182" t="str">
        <f>HYPERLINK(VLOOKUP(A7,Фото!C:D,2,0),VLOOKUP(A7,'Прайс-лист общий'!A:B,2,0))</f>
        <v>Ручка дверная "Арко", никель супер матовый</v>
      </c>
      <c r="D7" s="183">
        <f>IFERROR(VLOOKUP($A7,'Прайс-лист общий'!A:C,3,0),"")</f>
        <v>4</v>
      </c>
      <c r="E7" s="184">
        <f>IFERROR(VLOOKUP($A7,'Прайс-лист общий'!$A:D,4,0),"")</f>
        <v>0</v>
      </c>
      <c r="F7" s="209">
        <f>IFERROR(VLOOKUP($A7,'Прайс-лист общий'!$A:E,5,0),"")</f>
        <v>3150</v>
      </c>
      <c r="G7" s="209">
        <f>IFERROR(VLOOKUP($A7,'Прайс-лист общий'!$A:F,6,0),"")</f>
        <v>1902</v>
      </c>
      <c r="H7" s="209">
        <f>IFERROR(VLOOKUP($A7,'Прайс-лист общий'!$A:G,7,0),"")</f>
        <v>1729</v>
      </c>
      <c r="I7" s="209">
        <f>IFERROR(VLOOKUP($A7,'Прайс-лист общий'!$A:H,8,0),"")</f>
        <v>1572</v>
      </c>
      <c r="J7" s="209">
        <f>IFERROR(VLOOKUP($A7,'Прайс-лист общий'!$A:I,9,0),"")</f>
        <v>1366</v>
      </c>
      <c r="K7" s="222">
        <f>IFERROR(VLOOKUP(A7,'Прайс-лист общий'!A:J,10,0),"")</f>
        <v>0</v>
      </c>
      <c r="L7" s="216"/>
      <c r="M7" s="212">
        <f t="shared" si="0"/>
        <v>0</v>
      </c>
      <c r="N7" s="185">
        <f>IFERROR(VLOOKUP($A7,'Прайс-лист общий'!$A:K,11,0),"")</f>
        <v>20</v>
      </c>
      <c r="O7" s="186" t="str">
        <f>IFERROR(VLOOKUP($A7,'Прайс-лист общий'!$A:L,12,0),"")</f>
        <v>200*157*57</v>
      </c>
      <c r="P7" s="186">
        <f>IFERROR(VLOOKUP($A7,'Прайс-лист общий'!$A:M,13,0),"")</f>
        <v>1.01</v>
      </c>
      <c r="Q7" s="186" t="str">
        <f>IFERROR(VLOOKUP($A7,'Прайс-лист общий'!$A:O,14,0),"")</f>
        <v>420*325*300</v>
      </c>
      <c r="R7" s="186">
        <f>IFERROR(VLOOKUP($A7,'Прайс-лист общий'!$A:O,15,0),"")</f>
        <v>20.7</v>
      </c>
    </row>
    <row r="8" spans="1:18" s="208" customFormat="1" ht="15" customHeight="1">
      <c r="A8" s="205" t="s">
        <v>4241</v>
      </c>
      <c r="B8" s="206"/>
      <c r="C8" s="182" t="str">
        <f>HYPERLINK(VLOOKUP(A8,Фото!C:D,2,0),VLOOKUP(A8,'Прайс-лист общий'!A:B,2,0))</f>
        <v>Ручка дверная "Арко", никель матовый</v>
      </c>
      <c r="D8" s="183">
        <f>IFERROR(VLOOKUP($A8,'Прайс-лист общий'!A:C,3,0),"")</f>
        <v>4</v>
      </c>
      <c r="E8" s="184">
        <f>IFERROR(VLOOKUP($A8,'Прайс-лист общий'!$A:D,4,0),"")</f>
        <v>0</v>
      </c>
      <c r="F8" s="209">
        <f>IFERROR(VLOOKUP($A8,'Прайс-лист общий'!$A:E,5,0),"")</f>
        <v>3150</v>
      </c>
      <c r="G8" s="209">
        <f>IFERROR(VLOOKUP($A8,'Прайс-лист общий'!$A:F,6,0),"")</f>
        <v>1902</v>
      </c>
      <c r="H8" s="209">
        <f>IFERROR(VLOOKUP($A8,'Прайс-лист общий'!$A:G,7,0),"")</f>
        <v>1729</v>
      </c>
      <c r="I8" s="209">
        <f>IFERROR(VLOOKUP($A8,'Прайс-лист общий'!$A:H,8,0),"")</f>
        <v>1572</v>
      </c>
      <c r="J8" s="209">
        <f>IFERROR(VLOOKUP($A8,'Прайс-лист общий'!$A:I,9,0),"")</f>
        <v>1366</v>
      </c>
      <c r="K8" s="222">
        <f>IFERROR(VLOOKUP(A8,'Прайс-лист общий'!A:J,10,0),"")</f>
        <v>1128</v>
      </c>
      <c r="L8" s="216"/>
      <c r="M8" s="212">
        <f t="shared" si="0"/>
        <v>0</v>
      </c>
      <c r="N8" s="185">
        <f>IFERROR(VLOOKUP($A8,'Прайс-лист общий'!$A:K,11,0),"")</f>
        <v>20</v>
      </c>
      <c r="O8" s="186" t="str">
        <f>IFERROR(VLOOKUP($A8,'Прайс-лист общий'!$A:L,12,0),"")</f>
        <v>200*157*57</v>
      </c>
      <c r="P8" s="186">
        <f>IFERROR(VLOOKUP($A8,'Прайс-лист общий'!$A:M,13,0),"")</f>
        <v>1.01</v>
      </c>
      <c r="Q8" s="186" t="str">
        <f>IFERROR(VLOOKUP($A8,'Прайс-лист общий'!$A:O,14,0),"")</f>
        <v>420*325*300</v>
      </c>
      <c r="R8" s="186">
        <f>IFERROR(VLOOKUP($A8,'Прайс-лист общий'!$A:O,15,0),"")</f>
        <v>20.7</v>
      </c>
    </row>
    <row r="9" spans="1:18" s="208" customFormat="1" ht="15" customHeight="1">
      <c r="A9" s="205" t="s">
        <v>4242</v>
      </c>
      <c r="B9" s="206"/>
      <c r="C9" s="182" t="str">
        <f>HYPERLINK(VLOOKUP(A9,Фото!C:D,2,0),VLOOKUP(A9,'Прайс-лист общий'!A:B,2,0))</f>
        <v>Ручка дверная "Арко", супер сатин хром</v>
      </c>
      <c r="D9" s="183">
        <f>IFERROR(VLOOKUP($A9,'Прайс-лист общий'!A:C,3,0),"")</f>
        <v>4</v>
      </c>
      <c r="E9" s="184">
        <f>IFERROR(VLOOKUP($A9,'Прайс-лист общий'!$A:D,4,0),"")</f>
        <v>0</v>
      </c>
      <c r="F9" s="209">
        <f>IFERROR(VLOOKUP($A9,'Прайс-лист общий'!$A:E,5,0),"")</f>
        <v>3150</v>
      </c>
      <c r="G9" s="209">
        <f>IFERROR(VLOOKUP($A9,'Прайс-лист общий'!$A:F,6,0),"")</f>
        <v>1902</v>
      </c>
      <c r="H9" s="209">
        <f>IFERROR(VLOOKUP($A9,'Прайс-лист общий'!$A:G,7,0),"")</f>
        <v>1729</v>
      </c>
      <c r="I9" s="209">
        <f>IFERROR(VLOOKUP($A9,'Прайс-лист общий'!$A:H,8,0),"")</f>
        <v>1572</v>
      </c>
      <c r="J9" s="209">
        <f>IFERROR(VLOOKUP($A9,'Прайс-лист общий'!$A:I,9,0),"")</f>
        <v>1366</v>
      </c>
      <c r="K9" s="222">
        <f>IFERROR(VLOOKUP(A9,'Прайс-лист общий'!A:J,10,0),"")</f>
        <v>0</v>
      </c>
      <c r="L9" s="216"/>
      <c r="M9" s="212">
        <f t="shared" si="0"/>
        <v>0</v>
      </c>
      <c r="N9" s="185">
        <f>IFERROR(VLOOKUP($A9,'Прайс-лист общий'!$A:K,11,0),"")</f>
        <v>20</v>
      </c>
      <c r="O9" s="186" t="str">
        <f>IFERROR(VLOOKUP($A9,'Прайс-лист общий'!$A:L,12,0),"")</f>
        <v>200*157*57</v>
      </c>
      <c r="P9" s="186">
        <f>IFERROR(VLOOKUP($A9,'Прайс-лист общий'!$A:M,13,0),"")</f>
        <v>1.01</v>
      </c>
      <c r="Q9" s="186" t="str">
        <f>IFERROR(VLOOKUP($A9,'Прайс-лист общий'!$A:O,14,0),"")</f>
        <v>420*325*300</v>
      </c>
      <c r="R9" s="186">
        <f>IFERROR(VLOOKUP($A9,'Прайс-лист общий'!$A:O,15,0),"")</f>
        <v>20.7</v>
      </c>
    </row>
    <row r="10" spans="1:18" s="208" customFormat="1" ht="15" customHeight="1">
      <c r="A10" s="193" t="s">
        <v>4850</v>
      </c>
      <c r="B10" s="195"/>
      <c r="C10" s="187" t="str">
        <f>HYPERLINK(VLOOKUP(A10,Фото!C:D,2,0),VLOOKUP(A10,'Прайс-лист общий'!A:B,2,0))</f>
        <v>Ручка дверная "Арко", золото матовое сатинированное</v>
      </c>
      <c r="D10" s="188">
        <f>IFERROR(VLOOKUP($A10,'Прайс-лист общий'!A:C,3,0),"")</f>
        <v>4</v>
      </c>
      <c r="E10" s="189">
        <f>IFERROR(VLOOKUP($A10,'Прайс-лист общий'!$A:D,4,0),"")</f>
        <v>0</v>
      </c>
      <c r="F10" s="210">
        <f>IFERROR(VLOOKUP($A10,'Прайс-лист общий'!$A:E,5,0),"")</f>
        <v>3150</v>
      </c>
      <c r="G10" s="210">
        <f>IFERROR(VLOOKUP($A10,'Прайс-лист общий'!$A:F,6,0),"")</f>
        <v>1902</v>
      </c>
      <c r="H10" s="210">
        <f>IFERROR(VLOOKUP($A10,'Прайс-лист общий'!$A:G,7,0),"")</f>
        <v>1729</v>
      </c>
      <c r="I10" s="210">
        <f>IFERROR(VLOOKUP($A10,'Прайс-лист общий'!$A:H,8,0),"")</f>
        <v>1572</v>
      </c>
      <c r="J10" s="210">
        <f>IFERROR(VLOOKUP($A10,'Прайс-лист общий'!$A:I,9,0),"")</f>
        <v>1366</v>
      </c>
      <c r="K10" s="220">
        <f>IFERROR(VLOOKUP(A10,'Прайс-лист общий'!A:J,10,0),"")</f>
        <v>0</v>
      </c>
      <c r="L10" s="217"/>
      <c r="M10" s="213">
        <f t="shared" si="0"/>
        <v>0</v>
      </c>
      <c r="N10" s="190">
        <f>IFERROR(VLOOKUP($A10,'Прайс-лист общий'!$A:K,11,0),"")</f>
        <v>20</v>
      </c>
      <c r="O10" s="191" t="str">
        <f>IFERROR(VLOOKUP($A10,'Прайс-лист общий'!$A:L,12,0),"")</f>
        <v>200*157*57</v>
      </c>
      <c r="P10" s="191">
        <f>IFERROR(VLOOKUP($A10,'Прайс-лист общий'!$A:M,13,0),"")</f>
        <v>1.01</v>
      </c>
      <c r="Q10" s="191" t="str">
        <f>IFERROR(VLOOKUP($A10,'Прайс-лист общий'!$A:O,14,0),"")</f>
        <v>420*325*300</v>
      </c>
      <c r="R10" s="191">
        <f>IFERROR(VLOOKUP($A10,'Прайс-лист общий'!$A:O,15,0),"")</f>
        <v>20.7</v>
      </c>
    </row>
    <row r="11" spans="1:18" s="208" customFormat="1" ht="15" customHeight="1">
      <c r="A11" s="223" t="s">
        <v>4243</v>
      </c>
      <c r="B11" s="206"/>
      <c r="C11" s="224" t="str">
        <f>HYPERLINK(VLOOKUP(A11,Фото!C:D,2,0),VLOOKUP(A11,'Прайс-лист общий'!A:B,2,0))</f>
        <v>Ручка дверная "Бавено", черный</v>
      </c>
      <c r="D11" s="225">
        <f>IFERROR(VLOOKUP($A11,'Прайс-лист общий'!A:C,3,0),"")</f>
        <v>4</v>
      </c>
      <c r="E11" s="226">
        <f>IFERROR(VLOOKUP($A11,'Прайс-лист общий'!$A:D,4,0),"")</f>
        <v>0</v>
      </c>
      <c r="F11" s="227">
        <f>IFERROR(VLOOKUP($A11,'Прайс-лист общий'!$A:E,5,0),"")</f>
        <v>3266</v>
      </c>
      <c r="G11" s="227">
        <f>IFERROR(VLOOKUP($A11,'Прайс-лист общий'!$A:F,6,0),"")</f>
        <v>1972</v>
      </c>
      <c r="H11" s="227">
        <f>IFERROR(VLOOKUP($A11,'Прайс-лист общий'!$A:G,7,0),"")</f>
        <v>1793</v>
      </c>
      <c r="I11" s="227">
        <f>IFERROR(VLOOKUP($A11,'Прайс-лист общий'!$A:H,8,0),"")</f>
        <v>1631</v>
      </c>
      <c r="J11" s="227">
        <f>IFERROR(VLOOKUP($A11,'Прайс-лист общий'!$A:I,9,0),"")</f>
        <v>1418</v>
      </c>
      <c r="K11" s="228">
        <f>IFERROR(VLOOKUP(A11,'Прайс-лист общий'!A:J,10,0),"")</f>
        <v>0</v>
      </c>
      <c r="L11" s="229"/>
      <c r="M11" s="230">
        <f t="shared" si="0"/>
        <v>0</v>
      </c>
      <c r="N11" s="231">
        <f>IFERROR(VLOOKUP($A11,'Прайс-лист общий'!$A:K,11,0),"")</f>
        <v>20</v>
      </c>
      <c r="O11" s="232" t="str">
        <f>IFERROR(VLOOKUP($A11,'Прайс-лист общий'!$A:L,12,0),"")</f>
        <v>200*157*57</v>
      </c>
      <c r="P11" s="232">
        <f>IFERROR(VLOOKUP($A11,'Прайс-лист общий'!$A:M,13,0),"")</f>
        <v>1.075</v>
      </c>
      <c r="Q11" s="232" t="str">
        <f>IFERROR(VLOOKUP($A11,'Прайс-лист общий'!$A:O,14,0),"")</f>
        <v>420*325*300</v>
      </c>
      <c r="R11" s="232">
        <f>IFERROR(VLOOKUP($A11,'Прайс-лист общий'!$A:O,15,0),"")</f>
        <v>22</v>
      </c>
    </row>
    <row r="12" spans="1:18" s="208" customFormat="1" ht="15" customHeight="1">
      <c r="A12" s="205" t="s">
        <v>4244</v>
      </c>
      <c r="B12" s="206"/>
      <c r="C12" s="182" t="str">
        <f>HYPERLINK(VLOOKUP(A12,Фото!C:D,2,0),VLOOKUP(A12,'Прайс-лист общий'!A:B,2,0))</f>
        <v>Ручка дверная "Бавено", хром блестящий</v>
      </c>
      <c r="D12" s="183">
        <f>IFERROR(VLOOKUP($A12,'Прайс-лист общий'!A:C,3,0),"")</f>
        <v>4</v>
      </c>
      <c r="E12" s="184">
        <f>IFERROR(VLOOKUP($A12,'Прайс-лист общий'!$A:D,4,0),"")</f>
        <v>0</v>
      </c>
      <c r="F12" s="209">
        <f>IFERROR(VLOOKUP($A12,'Прайс-лист общий'!$A:E,5,0),"")</f>
        <v>3266</v>
      </c>
      <c r="G12" s="209">
        <f>IFERROR(VLOOKUP($A12,'Прайс-лист общий'!$A:F,6,0),"")</f>
        <v>1972</v>
      </c>
      <c r="H12" s="209">
        <f>IFERROR(VLOOKUP($A12,'Прайс-лист общий'!$A:G,7,0),"")</f>
        <v>1793</v>
      </c>
      <c r="I12" s="209">
        <f>IFERROR(VLOOKUP($A12,'Прайс-лист общий'!$A:H,8,0),"")</f>
        <v>1631</v>
      </c>
      <c r="J12" s="209">
        <f>IFERROR(VLOOKUP($A12,'Прайс-лист общий'!$A:I,9,0),"")</f>
        <v>1418</v>
      </c>
      <c r="K12" s="222">
        <f>IFERROR(VLOOKUP(A12,'Прайс-лист общий'!A:J,10,0),"")</f>
        <v>901</v>
      </c>
      <c r="L12" s="216"/>
      <c r="M12" s="212">
        <f t="shared" si="0"/>
        <v>0</v>
      </c>
      <c r="N12" s="185">
        <f>IFERROR(VLOOKUP($A12,'Прайс-лист общий'!$A:K,11,0),"")</f>
        <v>20</v>
      </c>
      <c r="O12" s="186" t="str">
        <f>IFERROR(VLOOKUP($A12,'Прайс-лист общий'!$A:L,12,0),"")</f>
        <v>200*157*57</v>
      </c>
      <c r="P12" s="186">
        <f>IFERROR(VLOOKUP($A12,'Прайс-лист общий'!$A:M,13,0),"")</f>
        <v>1.075</v>
      </c>
      <c r="Q12" s="186" t="str">
        <f>IFERROR(VLOOKUP($A12,'Прайс-лист общий'!$A:O,14,0),"")</f>
        <v>420*325*300</v>
      </c>
      <c r="R12" s="186">
        <f>IFERROR(VLOOKUP($A12,'Прайс-лист общий'!$A:O,15,0),"")</f>
        <v>22</v>
      </c>
    </row>
    <row r="13" spans="1:18" s="208" customFormat="1" ht="15" customHeight="1">
      <c r="A13" s="205" t="s">
        <v>4245</v>
      </c>
      <c r="B13" s="206"/>
      <c r="C13" s="182" t="str">
        <f>HYPERLINK(VLOOKUP(A13,Фото!C:D,2,0),VLOOKUP(A13,'Прайс-лист общий'!A:B,2,0))</f>
        <v>Ручка дверная "Бавено", матовый черный никель</v>
      </c>
      <c r="D13" s="183">
        <f>IFERROR(VLOOKUP($A13,'Прайс-лист общий'!A:C,3,0),"")</f>
        <v>4</v>
      </c>
      <c r="E13" s="184">
        <f>IFERROR(VLOOKUP($A13,'Прайс-лист общий'!$A:D,4,0),"")</f>
        <v>0</v>
      </c>
      <c r="F13" s="209">
        <f>IFERROR(VLOOKUP($A13,'Прайс-лист общий'!$A:E,5,0),"")</f>
        <v>3266</v>
      </c>
      <c r="G13" s="209">
        <f>IFERROR(VLOOKUP($A13,'Прайс-лист общий'!$A:F,6,0),"")</f>
        <v>1972</v>
      </c>
      <c r="H13" s="209">
        <f>IFERROR(VLOOKUP($A13,'Прайс-лист общий'!$A:G,7,0),"")</f>
        <v>1793</v>
      </c>
      <c r="I13" s="209">
        <f>IFERROR(VLOOKUP($A13,'Прайс-лист общий'!$A:H,8,0),"")</f>
        <v>1631</v>
      </c>
      <c r="J13" s="209">
        <f>IFERROR(VLOOKUP($A13,'Прайс-лист общий'!$A:I,9,0),"")</f>
        <v>1418</v>
      </c>
      <c r="K13" s="222">
        <f>IFERROR(VLOOKUP(A13,'Прайс-лист общий'!A:J,10,0),"")</f>
        <v>0</v>
      </c>
      <c r="L13" s="216"/>
      <c r="M13" s="212">
        <f t="shared" si="0"/>
        <v>0</v>
      </c>
      <c r="N13" s="185">
        <f>IFERROR(VLOOKUP($A13,'Прайс-лист общий'!$A:K,11,0),"")</f>
        <v>20</v>
      </c>
      <c r="O13" s="186" t="str">
        <f>IFERROR(VLOOKUP($A13,'Прайс-лист общий'!$A:L,12,0),"")</f>
        <v>200*157*57</v>
      </c>
      <c r="P13" s="186">
        <f>IFERROR(VLOOKUP($A13,'Прайс-лист общий'!$A:M,13,0),"")</f>
        <v>1.075</v>
      </c>
      <c r="Q13" s="186" t="str">
        <f>IFERROR(VLOOKUP($A13,'Прайс-лист общий'!$A:O,14,0),"")</f>
        <v>420*325*300</v>
      </c>
      <c r="R13" s="186">
        <f>IFERROR(VLOOKUP($A13,'Прайс-лист общий'!$A:O,15,0),"")</f>
        <v>22</v>
      </c>
    </row>
    <row r="14" spans="1:18" s="208" customFormat="1" ht="15" customHeight="1">
      <c r="A14" s="205" t="s">
        <v>4246</v>
      </c>
      <c r="B14" s="206"/>
      <c r="C14" s="182" t="str">
        <f>HYPERLINK(VLOOKUP(A14,Фото!C:D,2,0),VLOOKUP(A14,'Прайс-лист общий'!A:B,2,0))</f>
        <v>Ручка дверная "Бавено", никель супер матовый</v>
      </c>
      <c r="D14" s="183">
        <f>IFERROR(VLOOKUP($A14,'Прайс-лист общий'!A:C,3,0),"")</f>
        <v>4</v>
      </c>
      <c r="E14" s="184">
        <f>IFERROR(VLOOKUP($A14,'Прайс-лист общий'!$A:D,4,0),"")</f>
        <v>0</v>
      </c>
      <c r="F14" s="209">
        <f>IFERROR(VLOOKUP($A14,'Прайс-лист общий'!$A:E,5,0),"")</f>
        <v>3266</v>
      </c>
      <c r="G14" s="209">
        <f>IFERROR(VLOOKUP($A14,'Прайс-лист общий'!$A:F,6,0),"")</f>
        <v>1972</v>
      </c>
      <c r="H14" s="209">
        <f>IFERROR(VLOOKUP($A14,'Прайс-лист общий'!$A:G,7,0),"")</f>
        <v>1793</v>
      </c>
      <c r="I14" s="209">
        <f>IFERROR(VLOOKUP($A14,'Прайс-лист общий'!$A:H,8,0),"")</f>
        <v>1631</v>
      </c>
      <c r="J14" s="209">
        <f>IFERROR(VLOOKUP($A14,'Прайс-лист общий'!$A:I,9,0),"")</f>
        <v>1418</v>
      </c>
      <c r="K14" s="222">
        <f>IFERROR(VLOOKUP(A14,'Прайс-лист общий'!A:J,10,0),"")</f>
        <v>0</v>
      </c>
      <c r="L14" s="216"/>
      <c r="M14" s="212">
        <f t="shared" si="0"/>
        <v>0</v>
      </c>
      <c r="N14" s="185">
        <f>IFERROR(VLOOKUP($A14,'Прайс-лист общий'!$A:K,11,0),"")</f>
        <v>20</v>
      </c>
      <c r="O14" s="186" t="str">
        <f>IFERROR(VLOOKUP($A14,'Прайс-лист общий'!$A:L,12,0),"")</f>
        <v>200*157*57</v>
      </c>
      <c r="P14" s="186">
        <f>IFERROR(VLOOKUP($A14,'Прайс-лист общий'!$A:M,13,0),"")</f>
        <v>1.075</v>
      </c>
      <c r="Q14" s="186" t="str">
        <f>IFERROR(VLOOKUP($A14,'Прайс-лист общий'!$A:O,14,0),"")</f>
        <v>420*325*300</v>
      </c>
      <c r="R14" s="186">
        <f>IFERROR(VLOOKUP($A14,'Прайс-лист общий'!$A:O,15,0),"")</f>
        <v>22</v>
      </c>
    </row>
    <row r="15" spans="1:18" s="208" customFormat="1" ht="15" customHeight="1">
      <c r="A15" s="205" t="s">
        <v>4247</v>
      </c>
      <c r="B15" s="206"/>
      <c r="C15" s="182" t="str">
        <f>HYPERLINK(VLOOKUP(A15,Фото!C:D,2,0),VLOOKUP(A15,'Прайс-лист общий'!A:B,2,0))</f>
        <v>Ручка дверная "Бавено", никель матовый</v>
      </c>
      <c r="D15" s="183">
        <f>IFERROR(VLOOKUP($A15,'Прайс-лист общий'!A:C,3,0),"")</f>
        <v>4</v>
      </c>
      <c r="E15" s="184">
        <f>IFERROR(VLOOKUP($A15,'Прайс-лист общий'!$A:D,4,0),"")</f>
        <v>0</v>
      </c>
      <c r="F15" s="209">
        <f>IFERROR(VLOOKUP($A15,'Прайс-лист общий'!$A:E,5,0),"")</f>
        <v>3266</v>
      </c>
      <c r="G15" s="209">
        <f>IFERROR(VLOOKUP($A15,'Прайс-лист общий'!$A:F,6,0),"")</f>
        <v>1972</v>
      </c>
      <c r="H15" s="209">
        <f>IFERROR(VLOOKUP($A15,'Прайс-лист общий'!$A:G,7,0),"")</f>
        <v>1793</v>
      </c>
      <c r="I15" s="209">
        <f>IFERROR(VLOOKUP($A15,'Прайс-лист общий'!$A:H,8,0),"")</f>
        <v>1631</v>
      </c>
      <c r="J15" s="209">
        <f>IFERROR(VLOOKUP($A15,'Прайс-лист общий'!$A:I,9,0),"")</f>
        <v>1418</v>
      </c>
      <c r="K15" s="222">
        <f>IFERROR(VLOOKUP(A15,'Прайс-лист общий'!A:J,10,0),"")</f>
        <v>1128</v>
      </c>
      <c r="L15" s="216"/>
      <c r="M15" s="212">
        <f t="shared" si="0"/>
        <v>0</v>
      </c>
      <c r="N15" s="185">
        <f>IFERROR(VLOOKUP($A15,'Прайс-лист общий'!$A:K,11,0),"")</f>
        <v>20</v>
      </c>
      <c r="O15" s="186" t="str">
        <f>IFERROR(VLOOKUP($A15,'Прайс-лист общий'!$A:L,12,0),"")</f>
        <v>200*157*57</v>
      </c>
      <c r="P15" s="186">
        <f>IFERROR(VLOOKUP($A15,'Прайс-лист общий'!$A:M,13,0),"")</f>
        <v>1.075</v>
      </c>
      <c r="Q15" s="186" t="str">
        <f>IFERROR(VLOOKUP($A15,'Прайс-лист общий'!$A:O,14,0),"")</f>
        <v>420*325*300</v>
      </c>
      <c r="R15" s="186">
        <f>IFERROR(VLOOKUP($A15,'Прайс-лист общий'!$A:O,15,0),"")</f>
        <v>22</v>
      </c>
    </row>
    <row r="16" spans="1:18" s="208" customFormat="1" ht="15" customHeight="1">
      <c r="A16" s="205" t="s">
        <v>4248</v>
      </c>
      <c r="B16" s="206"/>
      <c r="C16" s="182" t="str">
        <f>HYPERLINK(VLOOKUP(A16,Фото!C:D,2,0),VLOOKUP(A16,'Прайс-лист общий'!A:B,2,0))</f>
        <v>Ручка дверная "Бавено", супер сатин хром</v>
      </c>
      <c r="D16" s="183">
        <f>IFERROR(VLOOKUP($A16,'Прайс-лист общий'!A:C,3,0),"")</f>
        <v>4</v>
      </c>
      <c r="E16" s="184">
        <f>IFERROR(VLOOKUP($A16,'Прайс-лист общий'!$A:D,4,0),"")</f>
        <v>0</v>
      </c>
      <c r="F16" s="209">
        <f>IFERROR(VLOOKUP($A16,'Прайс-лист общий'!$A:E,5,0),"")</f>
        <v>3266</v>
      </c>
      <c r="G16" s="209">
        <f>IFERROR(VLOOKUP($A16,'Прайс-лист общий'!$A:F,6,0),"")</f>
        <v>1972</v>
      </c>
      <c r="H16" s="209">
        <f>IFERROR(VLOOKUP($A16,'Прайс-лист общий'!$A:G,7,0),"")</f>
        <v>1793</v>
      </c>
      <c r="I16" s="209">
        <f>IFERROR(VLOOKUP($A16,'Прайс-лист общий'!$A:H,8,0),"")</f>
        <v>1631</v>
      </c>
      <c r="J16" s="209">
        <f>IFERROR(VLOOKUP($A16,'Прайс-лист общий'!$A:I,9,0),"")</f>
        <v>1418</v>
      </c>
      <c r="K16" s="222">
        <f>IFERROR(VLOOKUP(A16,'Прайс-лист общий'!A:J,10,0),"")</f>
        <v>1128</v>
      </c>
      <c r="L16" s="216"/>
      <c r="M16" s="212">
        <f t="shared" si="0"/>
        <v>0</v>
      </c>
      <c r="N16" s="185">
        <f>IFERROR(VLOOKUP($A16,'Прайс-лист общий'!$A:K,11,0),"")</f>
        <v>20</v>
      </c>
      <c r="O16" s="186" t="str">
        <f>IFERROR(VLOOKUP($A16,'Прайс-лист общий'!$A:L,12,0),"")</f>
        <v>200*157*57</v>
      </c>
      <c r="P16" s="186">
        <f>IFERROR(VLOOKUP($A16,'Прайс-лист общий'!$A:M,13,0),"")</f>
        <v>1.075</v>
      </c>
      <c r="Q16" s="186" t="str">
        <f>IFERROR(VLOOKUP($A16,'Прайс-лист общий'!$A:O,14,0),"")</f>
        <v>420*325*300</v>
      </c>
      <c r="R16" s="186">
        <f>IFERROR(VLOOKUP($A16,'Прайс-лист общий'!$A:O,15,0),"")</f>
        <v>22</v>
      </c>
    </row>
    <row r="17" spans="1:18" s="208" customFormat="1" ht="15" customHeight="1">
      <c r="A17" s="193" t="s">
        <v>4851</v>
      </c>
      <c r="B17" s="195"/>
      <c r="C17" s="187" t="str">
        <f>HYPERLINK(VLOOKUP(A17,Фото!C:D,2,0),VLOOKUP(A17,'Прайс-лист общий'!A:B,2,0))</f>
        <v>Ручка дверная "Бавено", золото матовое сатинированное</v>
      </c>
      <c r="D17" s="188">
        <f>IFERROR(VLOOKUP($A17,'Прайс-лист общий'!A:C,3,0),"")</f>
        <v>4</v>
      </c>
      <c r="E17" s="189">
        <f>IFERROR(VLOOKUP($A17,'Прайс-лист общий'!$A:D,4,0),"")</f>
        <v>0</v>
      </c>
      <c r="F17" s="210">
        <f>IFERROR(VLOOKUP($A17,'Прайс-лист общий'!$A:E,5,0),"")</f>
        <v>3266</v>
      </c>
      <c r="G17" s="210">
        <f>IFERROR(VLOOKUP($A17,'Прайс-лист общий'!$A:F,6,0),"")</f>
        <v>1972</v>
      </c>
      <c r="H17" s="210">
        <f>IFERROR(VLOOKUP($A17,'Прайс-лист общий'!$A:G,7,0),"")</f>
        <v>1793</v>
      </c>
      <c r="I17" s="210">
        <f>IFERROR(VLOOKUP($A17,'Прайс-лист общий'!$A:H,8,0),"")</f>
        <v>1631</v>
      </c>
      <c r="J17" s="210">
        <f>IFERROR(VLOOKUP($A17,'Прайс-лист общий'!$A:I,9,0),"")</f>
        <v>1418</v>
      </c>
      <c r="K17" s="220">
        <f>IFERROR(VLOOKUP(A17,'Прайс-лист общий'!A:J,10,0),"")</f>
        <v>0</v>
      </c>
      <c r="L17" s="217"/>
      <c r="M17" s="213">
        <f t="shared" si="0"/>
        <v>0</v>
      </c>
      <c r="N17" s="190">
        <f>IFERROR(VLOOKUP($A17,'Прайс-лист общий'!$A:K,11,0),"")</f>
        <v>20</v>
      </c>
      <c r="O17" s="191" t="str">
        <f>IFERROR(VLOOKUP($A17,'Прайс-лист общий'!$A:L,12,0),"")</f>
        <v>200*157*57</v>
      </c>
      <c r="P17" s="191">
        <f>IFERROR(VLOOKUP($A17,'Прайс-лист общий'!$A:M,13,0),"")</f>
        <v>1.075</v>
      </c>
      <c r="Q17" s="191" t="str">
        <f>IFERROR(VLOOKUP($A17,'Прайс-лист общий'!$A:O,14,0),"")</f>
        <v>420*325*300</v>
      </c>
      <c r="R17" s="191">
        <f>IFERROR(VLOOKUP($A17,'Прайс-лист общий'!$A:O,15,0),"")</f>
        <v>22</v>
      </c>
    </row>
    <row r="18" spans="1:18" s="208" customFormat="1" ht="15" customHeight="1">
      <c r="A18" s="223" t="s">
        <v>4249</v>
      </c>
      <c r="B18" s="206"/>
      <c r="C18" s="224" t="str">
        <f>HYPERLINK(VLOOKUP(A18,Фото!C:D,2,0),VLOOKUP(A18,'Прайс-лист общий'!A:B,2,0))</f>
        <v>Ручка дверная "Ното", черный</v>
      </c>
      <c r="D18" s="225">
        <f>IFERROR(VLOOKUP($A18,'Прайс-лист общий'!A:C,3,0),"")</f>
        <v>4</v>
      </c>
      <c r="E18" s="226">
        <f>IFERROR(VLOOKUP($A18,'Прайс-лист общий'!$A:D,4,0),"")</f>
        <v>0</v>
      </c>
      <c r="F18" s="227">
        <f>IFERROR(VLOOKUP($A18,'Прайс-лист общий'!$A:E,5,0),"")</f>
        <v>3445</v>
      </c>
      <c r="G18" s="227">
        <f>IFERROR(VLOOKUP($A18,'Прайс-лист общий'!$A:F,6,0),"")</f>
        <v>2080</v>
      </c>
      <c r="H18" s="227">
        <f>IFERROR(VLOOKUP($A18,'Прайс-лист общий'!$A:G,7,0),"")</f>
        <v>1891</v>
      </c>
      <c r="I18" s="227">
        <f>IFERROR(VLOOKUP($A18,'Прайс-лист общий'!$A:H,8,0),"")</f>
        <v>1719</v>
      </c>
      <c r="J18" s="227">
        <f>IFERROR(VLOOKUP($A18,'Прайс-лист общий'!$A:I,9,0),"")</f>
        <v>1495</v>
      </c>
      <c r="K18" s="228">
        <f>IFERROR(VLOOKUP(A18,'Прайс-лист общий'!A:J,10,0),"")</f>
        <v>0</v>
      </c>
      <c r="L18" s="229"/>
      <c r="M18" s="230">
        <f t="shared" si="0"/>
        <v>0</v>
      </c>
      <c r="N18" s="231">
        <f>IFERROR(VLOOKUP($A18,'Прайс-лист общий'!$A:K,11,0),"")</f>
        <v>20</v>
      </c>
      <c r="O18" s="232" t="str">
        <f>IFERROR(VLOOKUP($A18,'Прайс-лист общий'!$A:L,12,0),"")</f>
        <v>200*157*57</v>
      </c>
      <c r="P18" s="232">
        <f>IFERROR(VLOOKUP($A18,'Прайс-лист общий'!$A:M,13,0),"")</f>
        <v>1.1850000000000001</v>
      </c>
      <c r="Q18" s="232" t="str">
        <f>IFERROR(VLOOKUP($A18,'Прайс-лист общий'!$A:O,14,0),"")</f>
        <v>420*325*300</v>
      </c>
      <c r="R18" s="232">
        <f>IFERROR(VLOOKUP($A18,'Прайс-лист общий'!$A:O,15,0),"")</f>
        <v>24.2</v>
      </c>
    </row>
    <row r="19" spans="1:18" s="208" customFormat="1" ht="15" customHeight="1">
      <c r="A19" s="205" t="s">
        <v>4250</v>
      </c>
      <c r="B19" s="206"/>
      <c r="C19" s="182" t="str">
        <f>HYPERLINK(VLOOKUP(A19,Фото!C:D,2,0),VLOOKUP(A19,'Прайс-лист общий'!A:B,2,0))</f>
        <v>Ручка дверная "Ното", хром блестящий</v>
      </c>
      <c r="D19" s="183">
        <f>IFERROR(VLOOKUP($A19,'Прайс-лист общий'!A:C,3,0),"")</f>
        <v>4</v>
      </c>
      <c r="E19" s="184">
        <f>IFERROR(VLOOKUP($A19,'Прайс-лист общий'!$A:D,4,0),"")</f>
        <v>0</v>
      </c>
      <c r="F19" s="209">
        <f>IFERROR(VLOOKUP($A19,'Прайс-лист общий'!$A:E,5,0),"")</f>
        <v>3445</v>
      </c>
      <c r="G19" s="209">
        <f>IFERROR(VLOOKUP($A19,'Прайс-лист общий'!$A:F,6,0),"")</f>
        <v>2080</v>
      </c>
      <c r="H19" s="209">
        <f>IFERROR(VLOOKUP($A19,'Прайс-лист общий'!$A:G,7,0),"")</f>
        <v>1891</v>
      </c>
      <c r="I19" s="209">
        <f>IFERROR(VLOOKUP($A19,'Прайс-лист общий'!$A:H,8,0),"")</f>
        <v>1719</v>
      </c>
      <c r="J19" s="209">
        <f>IFERROR(VLOOKUP($A19,'Прайс-лист общий'!$A:I,9,0),"")</f>
        <v>1495</v>
      </c>
      <c r="K19" s="222">
        <f>IFERROR(VLOOKUP(A19,'Прайс-лист общий'!A:J,10,0),"")</f>
        <v>901</v>
      </c>
      <c r="L19" s="216"/>
      <c r="M19" s="212">
        <f t="shared" si="0"/>
        <v>0</v>
      </c>
      <c r="N19" s="185">
        <f>IFERROR(VLOOKUP($A19,'Прайс-лист общий'!$A:K,11,0),"")</f>
        <v>20</v>
      </c>
      <c r="O19" s="186" t="str">
        <f>IFERROR(VLOOKUP($A19,'Прайс-лист общий'!$A:L,12,0),"")</f>
        <v>200*157*57</v>
      </c>
      <c r="P19" s="186">
        <f>IFERROR(VLOOKUP($A19,'Прайс-лист общий'!$A:M,13,0),"")</f>
        <v>1.1850000000000001</v>
      </c>
      <c r="Q19" s="186" t="str">
        <f>IFERROR(VLOOKUP($A19,'Прайс-лист общий'!$A:O,14,0),"")</f>
        <v>420*325*300</v>
      </c>
      <c r="R19" s="186">
        <f>IFERROR(VLOOKUP($A19,'Прайс-лист общий'!$A:O,15,0),"")</f>
        <v>24.2</v>
      </c>
    </row>
    <row r="20" spans="1:18" s="208" customFormat="1" ht="15" customHeight="1">
      <c r="A20" s="205" t="s">
        <v>4251</v>
      </c>
      <c r="B20" s="206"/>
      <c r="C20" s="182" t="str">
        <f>HYPERLINK(VLOOKUP(A20,Фото!C:D,2,0),VLOOKUP(A20,'Прайс-лист общий'!A:B,2,0))</f>
        <v>Ручка дверная "Ното", матовый черный никель</v>
      </c>
      <c r="D20" s="183">
        <f>IFERROR(VLOOKUP($A20,'Прайс-лист общий'!A:C,3,0),"")</f>
        <v>4</v>
      </c>
      <c r="E20" s="184">
        <f>IFERROR(VLOOKUP($A20,'Прайс-лист общий'!$A:D,4,0),"")</f>
        <v>0</v>
      </c>
      <c r="F20" s="209">
        <f>IFERROR(VLOOKUP($A20,'Прайс-лист общий'!$A:E,5,0),"")</f>
        <v>3445</v>
      </c>
      <c r="G20" s="209">
        <f>IFERROR(VLOOKUP($A20,'Прайс-лист общий'!$A:F,6,0),"")</f>
        <v>2080</v>
      </c>
      <c r="H20" s="209">
        <f>IFERROR(VLOOKUP($A20,'Прайс-лист общий'!$A:G,7,0),"")</f>
        <v>1891</v>
      </c>
      <c r="I20" s="209">
        <f>IFERROR(VLOOKUP($A20,'Прайс-лист общий'!$A:H,8,0),"")</f>
        <v>1719</v>
      </c>
      <c r="J20" s="209">
        <f>IFERROR(VLOOKUP($A20,'Прайс-лист общий'!$A:I,9,0),"")</f>
        <v>1495</v>
      </c>
      <c r="K20" s="222">
        <f>IFERROR(VLOOKUP(A20,'Прайс-лист общий'!A:J,10,0),"")</f>
        <v>0</v>
      </c>
      <c r="L20" s="216"/>
      <c r="M20" s="212">
        <f t="shared" si="0"/>
        <v>0</v>
      </c>
      <c r="N20" s="185">
        <f>IFERROR(VLOOKUP($A20,'Прайс-лист общий'!$A:K,11,0),"")</f>
        <v>20</v>
      </c>
      <c r="O20" s="186" t="str">
        <f>IFERROR(VLOOKUP($A20,'Прайс-лист общий'!$A:L,12,0),"")</f>
        <v>200*157*57</v>
      </c>
      <c r="P20" s="186">
        <f>IFERROR(VLOOKUP($A20,'Прайс-лист общий'!$A:M,13,0),"")</f>
        <v>1.1850000000000001</v>
      </c>
      <c r="Q20" s="186" t="str">
        <f>IFERROR(VLOOKUP($A20,'Прайс-лист общий'!$A:O,14,0),"")</f>
        <v>420*325*300</v>
      </c>
      <c r="R20" s="186">
        <f>IFERROR(VLOOKUP($A20,'Прайс-лист общий'!$A:O,15,0),"")</f>
        <v>24.2</v>
      </c>
    </row>
    <row r="21" spans="1:18" s="208" customFormat="1" ht="15" customHeight="1">
      <c r="A21" s="205" t="s">
        <v>4252</v>
      </c>
      <c r="B21" s="206"/>
      <c r="C21" s="182" t="str">
        <f>HYPERLINK(VLOOKUP(A21,Фото!C:D,2,0),VLOOKUP(A21,'Прайс-лист общий'!A:B,2,0))</f>
        <v>Ручка дверная "Ното", никель супер матовый</v>
      </c>
      <c r="D21" s="183">
        <f>IFERROR(VLOOKUP($A21,'Прайс-лист общий'!A:C,3,0),"")</f>
        <v>4</v>
      </c>
      <c r="E21" s="184">
        <f>IFERROR(VLOOKUP($A21,'Прайс-лист общий'!$A:D,4,0),"")</f>
        <v>0</v>
      </c>
      <c r="F21" s="209">
        <f>IFERROR(VLOOKUP($A21,'Прайс-лист общий'!$A:E,5,0),"")</f>
        <v>3445</v>
      </c>
      <c r="G21" s="209">
        <f>IFERROR(VLOOKUP($A21,'Прайс-лист общий'!$A:F,6,0),"")</f>
        <v>2080</v>
      </c>
      <c r="H21" s="209">
        <f>IFERROR(VLOOKUP($A21,'Прайс-лист общий'!$A:G,7,0),"")</f>
        <v>1891</v>
      </c>
      <c r="I21" s="209">
        <f>IFERROR(VLOOKUP($A21,'Прайс-лист общий'!$A:H,8,0),"")</f>
        <v>1719</v>
      </c>
      <c r="J21" s="209">
        <f>IFERROR(VLOOKUP($A21,'Прайс-лист общий'!$A:I,9,0),"")</f>
        <v>1495</v>
      </c>
      <c r="K21" s="222">
        <f>IFERROR(VLOOKUP(A21,'Прайс-лист общий'!A:J,10,0),"")</f>
        <v>0</v>
      </c>
      <c r="L21" s="216"/>
      <c r="M21" s="212">
        <f t="shared" si="0"/>
        <v>0</v>
      </c>
      <c r="N21" s="185">
        <f>IFERROR(VLOOKUP($A21,'Прайс-лист общий'!$A:K,11,0),"")</f>
        <v>20</v>
      </c>
      <c r="O21" s="186" t="str">
        <f>IFERROR(VLOOKUP($A21,'Прайс-лист общий'!$A:L,12,0),"")</f>
        <v>200*157*57</v>
      </c>
      <c r="P21" s="186">
        <f>IFERROR(VLOOKUP($A21,'Прайс-лист общий'!$A:M,13,0),"")</f>
        <v>1.1850000000000001</v>
      </c>
      <c r="Q21" s="186" t="str">
        <f>IFERROR(VLOOKUP($A21,'Прайс-лист общий'!$A:O,14,0),"")</f>
        <v>420*325*300</v>
      </c>
      <c r="R21" s="186">
        <f>IFERROR(VLOOKUP($A21,'Прайс-лист общий'!$A:O,15,0),"")</f>
        <v>24.2</v>
      </c>
    </row>
    <row r="22" spans="1:18" s="208" customFormat="1" ht="15" customHeight="1">
      <c r="A22" s="205" t="s">
        <v>4253</v>
      </c>
      <c r="B22" s="206"/>
      <c r="C22" s="182" t="str">
        <f>HYPERLINK(VLOOKUP(A22,Фото!C:D,2,0),VLOOKUP(A22,'Прайс-лист общий'!A:B,2,0))</f>
        <v>Ручка дверная "Ното", никель матовый</v>
      </c>
      <c r="D22" s="183">
        <f>IFERROR(VLOOKUP($A22,'Прайс-лист общий'!A:C,3,0),"")</f>
        <v>4</v>
      </c>
      <c r="E22" s="184">
        <f>IFERROR(VLOOKUP($A22,'Прайс-лист общий'!$A:D,4,0),"")</f>
        <v>0</v>
      </c>
      <c r="F22" s="209">
        <f>IFERROR(VLOOKUP($A22,'Прайс-лист общий'!$A:E,5,0),"")</f>
        <v>3445</v>
      </c>
      <c r="G22" s="209">
        <f>IFERROR(VLOOKUP($A22,'Прайс-лист общий'!$A:F,6,0),"")</f>
        <v>2080</v>
      </c>
      <c r="H22" s="209">
        <f>IFERROR(VLOOKUP($A22,'Прайс-лист общий'!$A:G,7,0),"")</f>
        <v>1891</v>
      </c>
      <c r="I22" s="209">
        <f>IFERROR(VLOOKUP($A22,'Прайс-лист общий'!$A:H,8,0),"")</f>
        <v>1719</v>
      </c>
      <c r="J22" s="209">
        <f>IFERROR(VLOOKUP($A22,'Прайс-лист общий'!$A:I,9,0),"")</f>
        <v>1495</v>
      </c>
      <c r="K22" s="222">
        <f>IFERROR(VLOOKUP(A22,'Прайс-лист общий'!A:J,10,0),"")</f>
        <v>1128</v>
      </c>
      <c r="L22" s="216"/>
      <c r="M22" s="212">
        <f t="shared" si="0"/>
        <v>0</v>
      </c>
      <c r="N22" s="185">
        <f>IFERROR(VLOOKUP($A22,'Прайс-лист общий'!$A:K,11,0),"")</f>
        <v>20</v>
      </c>
      <c r="O22" s="186" t="str">
        <f>IFERROR(VLOOKUP($A22,'Прайс-лист общий'!$A:L,12,0),"")</f>
        <v>200*157*57</v>
      </c>
      <c r="P22" s="186">
        <f>IFERROR(VLOOKUP($A22,'Прайс-лист общий'!$A:M,13,0),"")</f>
        <v>1.1850000000000001</v>
      </c>
      <c r="Q22" s="186" t="str">
        <f>IFERROR(VLOOKUP($A22,'Прайс-лист общий'!$A:O,14,0),"")</f>
        <v>420*325*300</v>
      </c>
      <c r="R22" s="186">
        <f>IFERROR(VLOOKUP($A22,'Прайс-лист общий'!$A:O,15,0),"")</f>
        <v>24.2</v>
      </c>
    </row>
    <row r="23" spans="1:18" s="208" customFormat="1" ht="15" customHeight="1">
      <c r="A23" s="205" t="s">
        <v>4254</v>
      </c>
      <c r="B23" s="206"/>
      <c r="C23" s="182" t="str">
        <f>HYPERLINK(VLOOKUP(A23,Фото!C:D,2,0),VLOOKUP(A23,'Прайс-лист общий'!A:B,2,0))</f>
        <v>Ручка дверная "Ното", супер сатин хром</v>
      </c>
      <c r="D23" s="183">
        <f>IFERROR(VLOOKUP($A23,'Прайс-лист общий'!A:C,3,0),"")</f>
        <v>4</v>
      </c>
      <c r="E23" s="184">
        <f>IFERROR(VLOOKUP($A23,'Прайс-лист общий'!$A:D,4,0),"")</f>
        <v>0</v>
      </c>
      <c r="F23" s="209">
        <f>IFERROR(VLOOKUP($A23,'Прайс-лист общий'!$A:E,5,0),"")</f>
        <v>3445</v>
      </c>
      <c r="G23" s="209">
        <f>IFERROR(VLOOKUP($A23,'Прайс-лист общий'!$A:F,6,0),"")</f>
        <v>2080</v>
      </c>
      <c r="H23" s="209">
        <f>IFERROR(VLOOKUP($A23,'Прайс-лист общий'!$A:G,7,0),"")</f>
        <v>1891</v>
      </c>
      <c r="I23" s="209">
        <f>IFERROR(VLOOKUP($A23,'Прайс-лист общий'!$A:H,8,0),"")</f>
        <v>1719</v>
      </c>
      <c r="J23" s="209">
        <f>IFERROR(VLOOKUP($A23,'Прайс-лист общий'!$A:I,9,0),"")</f>
        <v>1495</v>
      </c>
      <c r="K23" s="222">
        <f>IFERROR(VLOOKUP(A23,'Прайс-лист общий'!A:J,10,0),"")</f>
        <v>0</v>
      </c>
      <c r="L23" s="216"/>
      <c r="M23" s="212">
        <f t="shared" si="0"/>
        <v>0</v>
      </c>
      <c r="N23" s="185">
        <f>IFERROR(VLOOKUP($A23,'Прайс-лист общий'!$A:K,11,0),"")</f>
        <v>20</v>
      </c>
      <c r="O23" s="186" t="str">
        <f>IFERROR(VLOOKUP($A23,'Прайс-лист общий'!$A:L,12,0),"")</f>
        <v>200*157*57</v>
      </c>
      <c r="P23" s="186">
        <f>IFERROR(VLOOKUP($A23,'Прайс-лист общий'!$A:M,13,0),"")</f>
        <v>1.1850000000000001</v>
      </c>
      <c r="Q23" s="186" t="str">
        <f>IFERROR(VLOOKUP($A23,'Прайс-лист общий'!$A:O,14,0),"")</f>
        <v>420*325*300</v>
      </c>
      <c r="R23" s="186">
        <f>IFERROR(VLOOKUP($A23,'Прайс-лист общий'!$A:O,15,0),"")</f>
        <v>24.2</v>
      </c>
    </row>
    <row r="24" spans="1:18" s="208" customFormat="1" ht="15" customHeight="1">
      <c r="A24" s="193" t="s">
        <v>4852</v>
      </c>
      <c r="B24" s="195"/>
      <c r="C24" s="187" t="str">
        <f>HYPERLINK(VLOOKUP(A24,Фото!C:D,2,0),VLOOKUP(A24,'Прайс-лист общий'!A:B,2,0))</f>
        <v>Ручка дверная "Ното", золото матовое сатинированное</v>
      </c>
      <c r="D24" s="188">
        <f>IFERROR(VLOOKUP($A24,'Прайс-лист общий'!A:C,3,0),"")</f>
        <v>4</v>
      </c>
      <c r="E24" s="189">
        <f>IFERROR(VLOOKUP($A24,'Прайс-лист общий'!$A:D,4,0),"")</f>
        <v>0</v>
      </c>
      <c r="F24" s="210">
        <f>IFERROR(VLOOKUP($A24,'Прайс-лист общий'!$A:E,5,0),"")</f>
        <v>3445</v>
      </c>
      <c r="G24" s="210">
        <f>IFERROR(VLOOKUP($A24,'Прайс-лист общий'!$A:F,6,0),"")</f>
        <v>2080</v>
      </c>
      <c r="H24" s="210">
        <f>IFERROR(VLOOKUP($A24,'Прайс-лист общий'!$A:G,7,0),"")</f>
        <v>1891</v>
      </c>
      <c r="I24" s="210">
        <f>IFERROR(VLOOKUP($A24,'Прайс-лист общий'!$A:H,8,0),"")</f>
        <v>1719</v>
      </c>
      <c r="J24" s="210">
        <f>IFERROR(VLOOKUP($A24,'Прайс-лист общий'!$A:I,9,0),"")</f>
        <v>1495</v>
      </c>
      <c r="K24" s="220">
        <f>IFERROR(VLOOKUP(A24,'Прайс-лист общий'!A:J,10,0),"")</f>
        <v>0</v>
      </c>
      <c r="L24" s="217"/>
      <c r="M24" s="213">
        <f t="shared" si="0"/>
        <v>0</v>
      </c>
      <c r="N24" s="190">
        <f>IFERROR(VLOOKUP($A24,'Прайс-лист общий'!$A:K,11,0),"")</f>
        <v>20</v>
      </c>
      <c r="O24" s="191" t="str">
        <f>IFERROR(VLOOKUP($A24,'Прайс-лист общий'!$A:L,12,0),"")</f>
        <v>200*157*57</v>
      </c>
      <c r="P24" s="191">
        <f>IFERROR(VLOOKUP($A24,'Прайс-лист общий'!$A:M,13,0),"")</f>
        <v>1.1850000000000001</v>
      </c>
      <c r="Q24" s="191" t="str">
        <f>IFERROR(VLOOKUP($A24,'Прайс-лист общий'!$A:O,14,0),"")</f>
        <v>420*325*300</v>
      </c>
      <c r="R24" s="191">
        <f>IFERROR(VLOOKUP($A24,'Прайс-лист общий'!$A:O,15,0),"")</f>
        <v>24.2</v>
      </c>
    </row>
    <row r="25" spans="1:18" s="208" customFormat="1" ht="15" customHeight="1">
      <c r="A25" s="223" t="s">
        <v>5011</v>
      </c>
      <c r="B25" s="206"/>
      <c r="C25" s="224" t="str">
        <f>HYPERLINK(VLOOKUP(A25,Фото!C:D,2,0),VLOOKUP(A25,'Прайс-лист общий'!A:B,2,0))</f>
        <v>Ручка дверная "Авеллино", черный</v>
      </c>
      <c r="D25" s="225">
        <f>IFERROR(VLOOKUP($A25,'Прайс-лист общий'!A:C,3,0),"")</f>
        <v>4</v>
      </c>
      <c r="E25" s="226" t="str">
        <f>IFERROR(VLOOKUP($A25,'Прайс-лист общий'!$A:D,4,0),"")</f>
        <v>Новинка</v>
      </c>
      <c r="F25" s="227">
        <f>IFERROR(VLOOKUP($A25,'Прайс-лист общий'!$A:E,5,0),"")</f>
        <v>2944</v>
      </c>
      <c r="G25" s="227">
        <f>IFERROR(VLOOKUP($A25,'Прайс-лист общий'!$A:F,6,0),"")</f>
        <v>1778</v>
      </c>
      <c r="H25" s="227">
        <f>IFERROR(VLOOKUP($A25,'Прайс-лист общий'!$A:G,7,0),"")</f>
        <v>1616</v>
      </c>
      <c r="I25" s="227">
        <f>IFERROR(VLOOKUP($A25,'Прайс-лист общий'!$A:H,8,0),"")</f>
        <v>1469</v>
      </c>
      <c r="J25" s="227">
        <f>IFERROR(VLOOKUP($A25,'Прайс-лист общий'!$A:I,9,0),"")</f>
        <v>1277</v>
      </c>
      <c r="K25" s="228">
        <f>IFERROR(VLOOKUP(A25,'Прайс-лист общий'!A:J,10,0),"")</f>
        <v>0</v>
      </c>
      <c r="L25" s="229"/>
      <c r="M25" s="230">
        <f t="shared" si="0"/>
        <v>0</v>
      </c>
      <c r="N25" s="231">
        <f>IFERROR(VLOOKUP($A25,'Прайс-лист общий'!$A:K,11,0),"")</f>
        <v>20</v>
      </c>
      <c r="O25" s="232" t="str">
        <f>IFERROR(VLOOKUP($A25,'Прайс-лист общий'!$A:L,12,0),"")</f>
        <v>200*157*57</v>
      </c>
      <c r="P25" s="232">
        <f>IFERROR(VLOOKUP($A25,'Прайс-лист общий'!$A:M,13,0),"")</f>
        <v>1.1599999999999999</v>
      </c>
      <c r="Q25" s="232" t="str">
        <f>IFERROR(VLOOKUP($A25,'Прайс-лист общий'!$A:O,14,0),"")</f>
        <v>420*325*300</v>
      </c>
      <c r="R25" s="232">
        <f>IFERROR(VLOOKUP($A25,'Прайс-лист общий'!$A:O,15,0),"")</f>
        <v>24.2</v>
      </c>
    </row>
    <row r="26" spans="1:18" s="208" customFormat="1" ht="15" customHeight="1">
      <c r="A26" s="205" t="s">
        <v>5012</v>
      </c>
      <c r="B26" s="206"/>
      <c r="C26" s="182" t="str">
        <f>HYPERLINK(VLOOKUP(A26,Фото!C:D,2,0),VLOOKUP(A26,'Прайс-лист общий'!A:B,2,0))</f>
        <v>Ручка дверная "Авеллино", никель супер матовый</v>
      </c>
      <c r="D26" s="183">
        <f>IFERROR(VLOOKUP($A26,'Прайс-лист общий'!A:C,3,0),"")</f>
        <v>4</v>
      </c>
      <c r="E26" s="184" t="str">
        <f>IFERROR(VLOOKUP($A26,'Прайс-лист общий'!$A:D,4,0),"")</f>
        <v>Новинка</v>
      </c>
      <c r="F26" s="209">
        <f>IFERROR(VLOOKUP($A26,'Прайс-лист общий'!$A:E,5,0),"")</f>
        <v>2944</v>
      </c>
      <c r="G26" s="209">
        <f>IFERROR(VLOOKUP($A26,'Прайс-лист общий'!$A:F,6,0),"")</f>
        <v>1778</v>
      </c>
      <c r="H26" s="209">
        <f>IFERROR(VLOOKUP($A26,'Прайс-лист общий'!$A:G,7,0),"")</f>
        <v>1616</v>
      </c>
      <c r="I26" s="209">
        <f>IFERROR(VLOOKUP($A26,'Прайс-лист общий'!$A:H,8,0),"")</f>
        <v>1469</v>
      </c>
      <c r="J26" s="209">
        <f>IFERROR(VLOOKUP($A26,'Прайс-лист общий'!$A:I,9,0),"")</f>
        <v>1277</v>
      </c>
      <c r="K26" s="222">
        <f>IFERROR(VLOOKUP(A26,'Прайс-лист общий'!A:J,10,0),"")</f>
        <v>0</v>
      </c>
      <c r="L26" s="216"/>
      <c r="M26" s="212">
        <f t="shared" si="0"/>
        <v>0</v>
      </c>
      <c r="N26" s="185">
        <f>IFERROR(VLOOKUP($A26,'Прайс-лист общий'!$A:K,11,0),"")</f>
        <v>20</v>
      </c>
      <c r="O26" s="186" t="str">
        <f>IFERROR(VLOOKUP($A26,'Прайс-лист общий'!$A:L,12,0),"")</f>
        <v>200*157*57</v>
      </c>
      <c r="P26" s="186">
        <f>IFERROR(VLOOKUP($A26,'Прайс-лист общий'!$A:M,13,0),"")</f>
        <v>1.1599999999999999</v>
      </c>
      <c r="Q26" s="186" t="str">
        <f>IFERROR(VLOOKUP($A26,'Прайс-лист общий'!$A:O,14,0),"")</f>
        <v>420*325*300</v>
      </c>
      <c r="R26" s="186">
        <f>IFERROR(VLOOKUP($A26,'Прайс-лист общий'!$A:O,15,0),"")</f>
        <v>24.2</v>
      </c>
    </row>
    <row r="27" spans="1:18" s="208" customFormat="1" ht="15" customHeight="1">
      <c r="A27" s="193" t="s">
        <v>5013</v>
      </c>
      <c r="B27" s="195"/>
      <c r="C27" s="187" t="str">
        <f>HYPERLINK(VLOOKUP(A27,Фото!C:D,2,0),VLOOKUP(A27,'Прайс-лист общий'!A:B,2,0))</f>
        <v>Ручка дверная "Авеллино", золото матовое сатинированное</v>
      </c>
      <c r="D27" s="188">
        <f>IFERROR(VLOOKUP($A27,'Прайс-лист общий'!A:C,3,0),"")</f>
        <v>4</v>
      </c>
      <c r="E27" s="189" t="str">
        <f>IFERROR(VLOOKUP($A27,'Прайс-лист общий'!$A:D,4,0),"")</f>
        <v>Новинка</v>
      </c>
      <c r="F27" s="210">
        <f>IFERROR(VLOOKUP($A27,'Прайс-лист общий'!$A:E,5,0),"")</f>
        <v>2944</v>
      </c>
      <c r="G27" s="210">
        <f>IFERROR(VLOOKUP($A27,'Прайс-лист общий'!$A:F,6,0),"")</f>
        <v>1778</v>
      </c>
      <c r="H27" s="210">
        <f>IFERROR(VLOOKUP($A27,'Прайс-лист общий'!$A:G,7,0),"")</f>
        <v>1616</v>
      </c>
      <c r="I27" s="210">
        <f>IFERROR(VLOOKUP($A27,'Прайс-лист общий'!$A:H,8,0),"")</f>
        <v>1469</v>
      </c>
      <c r="J27" s="210">
        <f>IFERROR(VLOOKUP($A27,'Прайс-лист общий'!$A:I,9,0),"")</f>
        <v>1277</v>
      </c>
      <c r="K27" s="220">
        <f>IFERROR(VLOOKUP(A27,'Прайс-лист общий'!A:J,10,0),"")</f>
        <v>0</v>
      </c>
      <c r="L27" s="217"/>
      <c r="M27" s="213">
        <f t="shared" si="0"/>
        <v>0</v>
      </c>
      <c r="N27" s="190">
        <f>IFERROR(VLOOKUP($A27,'Прайс-лист общий'!$A:K,11,0),"")</f>
        <v>20</v>
      </c>
      <c r="O27" s="191" t="str">
        <f>IFERROR(VLOOKUP($A27,'Прайс-лист общий'!$A:L,12,0),"")</f>
        <v>200*157*57</v>
      </c>
      <c r="P27" s="191">
        <f>IFERROR(VLOOKUP($A27,'Прайс-лист общий'!$A:M,13,0),"")</f>
        <v>1.1599999999999999</v>
      </c>
      <c r="Q27" s="191" t="str">
        <f>IFERROR(VLOOKUP($A27,'Прайс-лист общий'!$A:O,14,0),"")</f>
        <v>420*325*300</v>
      </c>
      <c r="R27" s="191">
        <f>IFERROR(VLOOKUP($A27,'Прайс-лист общий'!$A:O,15,0),"")</f>
        <v>24.2</v>
      </c>
    </row>
    <row r="28" spans="1:18" s="208" customFormat="1" ht="15" customHeight="1">
      <c r="A28" s="223" t="s">
        <v>5014</v>
      </c>
      <c r="B28" s="206"/>
      <c r="C28" s="224" t="str">
        <f>HYPERLINK(VLOOKUP(A28,Фото!C:D,2,0),VLOOKUP(A28,'Прайс-лист общий'!A:B,2,0))</f>
        <v>Ручка дверная "Минори", черный</v>
      </c>
      <c r="D28" s="225">
        <f>IFERROR(VLOOKUP($A28,'Прайс-лист общий'!A:C,3,0),"")</f>
        <v>4</v>
      </c>
      <c r="E28" s="226" t="str">
        <f>IFERROR(VLOOKUP($A28,'Прайс-лист общий'!$A:D,4,0),"")</f>
        <v>Новинка</v>
      </c>
      <c r="F28" s="227">
        <f>IFERROR(VLOOKUP($A28,'Прайс-лист общий'!$A:E,5,0),"")</f>
        <v>2692</v>
      </c>
      <c r="G28" s="227">
        <f>IFERROR(VLOOKUP($A28,'Прайс-лист общий'!$A:F,6,0),"")</f>
        <v>1626</v>
      </c>
      <c r="H28" s="227">
        <f>IFERROR(VLOOKUP($A28,'Прайс-лист общий'!$A:G,7,0),"")</f>
        <v>1478</v>
      </c>
      <c r="I28" s="227">
        <f>IFERROR(VLOOKUP($A28,'Прайс-лист общий'!$A:H,8,0),"")</f>
        <v>1344</v>
      </c>
      <c r="J28" s="227">
        <f>IFERROR(VLOOKUP($A28,'Прайс-лист общий'!$A:I,9,0),"")</f>
        <v>1169</v>
      </c>
      <c r="K28" s="228">
        <f>IFERROR(VLOOKUP(A28,'Прайс-лист общий'!A:J,10,0),"")</f>
        <v>0</v>
      </c>
      <c r="L28" s="229"/>
      <c r="M28" s="230">
        <f t="shared" si="0"/>
        <v>0</v>
      </c>
      <c r="N28" s="231">
        <f>IFERROR(VLOOKUP($A28,'Прайс-лист общий'!$A:K,11,0),"")</f>
        <v>20</v>
      </c>
      <c r="O28" s="232" t="str">
        <f>IFERROR(VLOOKUP($A28,'Прайс-лист общий'!$A:L,12,0),"")</f>
        <v>200*157*57</v>
      </c>
      <c r="P28" s="232">
        <f>IFERROR(VLOOKUP($A28,'Прайс-лист общий'!$A:M,13,0),"")</f>
        <v>1.1599999999999999</v>
      </c>
      <c r="Q28" s="232" t="str">
        <f>IFERROR(VLOOKUP($A28,'Прайс-лист общий'!$A:O,14,0),"")</f>
        <v>420*325*300</v>
      </c>
      <c r="R28" s="232">
        <f>IFERROR(VLOOKUP($A28,'Прайс-лист общий'!$A:O,15,0),"")</f>
        <v>24.2</v>
      </c>
    </row>
    <row r="29" spans="1:18" s="208" customFormat="1" ht="15" customHeight="1">
      <c r="A29" s="205" t="s">
        <v>5015</v>
      </c>
      <c r="B29" s="206"/>
      <c r="C29" s="182" t="str">
        <f>HYPERLINK(VLOOKUP(A29,Фото!C:D,2,0),VLOOKUP(A29,'Прайс-лист общий'!A:B,2,0))</f>
        <v>Ручка дверная "Минори", никель супер матовый</v>
      </c>
      <c r="D29" s="183">
        <f>IFERROR(VLOOKUP($A29,'Прайс-лист общий'!A:C,3,0),"")</f>
        <v>4</v>
      </c>
      <c r="E29" s="184" t="str">
        <f>IFERROR(VLOOKUP($A29,'Прайс-лист общий'!$A:D,4,0),"")</f>
        <v>Новинка</v>
      </c>
      <c r="F29" s="209">
        <f>IFERROR(VLOOKUP($A29,'Прайс-лист общий'!$A:E,5,0),"")</f>
        <v>2692</v>
      </c>
      <c r="G29" s="209">
        <f>IFERROR(VLOOKUP($A29,'Прайс-лист общий'!$A:F,6,0),"")</f>
        <v>1626</v>
      </c>
      <c r="H29" s="209">
        <f>IFERROR(VLOOKUP($A29,'Прайс-лист общий'!$A:G,7,0),"")</f>
        <v>1478</v>
      </c>
      <c r="I29" s="209">
        <f>IFERROR(VLOOKUP($A29,'Прайс-лист общий'!$A:H,8,0),"")</f>
        <v>1344</v>
      </c>
      <c r="J29" s="209">
        <f>IFERROR(VLOOKUP($A29,'Прайс-лист общий'!$A:I,9,0),"")</f>
        <v>1169</v>
      </c>
      <c r="K29" s="222">
        <f>IFERROR(VLOOKUP(A29,'Прайс-лист общий'!A:J,10,0),"")</f>
        <v>0</v>
      </c>
      <c r="L29" s="216"/>
      <c r="M29" s="212">
        <f t="shared" si="0"/>
        <v>0</v>
      </c>
      <c r="N29" s="185">
        <f>IFERROR(VLOOKUP($A29,'Прайс-лист общий'!$A:K,11,0),"")</f>
        <v>20</v>
      </c>
      <c r="O29" s="186" t="str">
        <f>IFERROR(VLOOKUP($A29,'Прайс-лист общий'!$A:L,12,0),"")</f>
        <v>200*157*57</v>
      </c>
      <c r="P29" s="186">
        <f>IFERROR(VLOOKUP($A29,'Прайс-лист общий'!$A:M,13,0),"")</f>
        <v>1.1599999999999999</v>
      </c>
      <c r="Q29" s="186" t="str">
        <f>IFERROR(VLOOKUP($A29,'Прайс-лист общий'!$A:O,14,0),"")</f>
        <v>420*325*300</v>
      </c>
      <c r="R29" s="186">
        <f>IFERROR(VLOOKUP($A29,'Прайс-лист общий'!$A:O,15,0),"")</f>
        <v>24.2</v>
      </c>
    </row>
    <row r="30" spans="1:18" s="208" customFormat="1" ht="15" customHeight="1">
      <c r="A30" s="193" t="s">
        <v>5016</v>
      </c>
      <c r="B30" s="195"/>
      <c r="C30" s="187" t="str">
        <f>HYPERLINK(VLOOKUP(A30,Фото!C:D,2,0),VLOOKUP(A30,'Прайс-лист общий'!A:B,2,0))</f>
        <v>Ручка дверная "Минори", золото матовое сатинированное</v>
      </c>
      <c r="D30" s="188">
        <f>IFERROR(VLOOKUP($A30,'Прайс-лист общий'!A:C,3,0),"")</f>
        <v>4</v>
      </c>
      <c r="E30" s="189" t="str">
        <f>IFERROR(VLOOKUP($A30,'Прайс-лист общий'!$A:D,4,0),"")</f>
        <v>Новинка</v>
      </c>
      <c r="F30" s="210">
        <f>IFERROR(VLOOKUP($A30,'Прайс-лист общий'!$A:E,5,0),"")</f>
        <v>2692</v>
      </c>
      <c r="G30" s="210">
        <f>IFERROR(VLOOKUP($A30,'Прайс-лист общий'!$A:F,6,0),"")</f>
        <v>1626</v>
      </c>
      <c r="H30" s="210">
        <f>IFERROR(VLOOKUP($A30,'Прайс-лист общий'!$A:G,7,0),"")</f>
        <v>1478</v>
      </c>
      <c r="I30" s="210">
        <f>IFERROR(VLOOKUP($A30,'Прайс-лист общий'!$A:H,8,0),"")</f>
        <v>1344</v>
      </c>
      <c r="J30" s="210">
        <f>IFERROR(VLOOKUP($A30,'Прайс-лист общий'!$A:I,9,0),"")</f>
        <v>1169</v>
      </c>
      <c r="K30" s="220">
        <f>IFERROR(VLOOKUP(A30,'Прайс-лист общий'!A:J,10,0),"")</f>
        <v>0</v>
      </c>
      <c r="L30" s="217"/>
      <c r="M30" s="213">
        <f t="shared" si="0"/>
        <v>0</v>
      </c>
      <c r="N30" s="190">
        <f>IFERROR(VLOOKUP($A30,'Прайс-лист общий'!$A:K,11,0),"")</f>
        <v>20</v>
      </c>
      <c r="O30" s="191" t="str">
        <f>IFERROR(VLOOKUP($A30,'Прайс-лист общий'!$A:L,12,0),"")</f>
        <v>200*157*57</v>
      </c>
      <c r="P30" s="191">
        <f>IFERROR(VLOOKUP($A30,'Прайс-лист общий'!$A:M,13,0),"")</f>
        <v>1.1599999999999999</v>
      </c>
      <c r="Q30" s="191" t="str">
        <f>IFERROR(VLOOKUP($A30,'Прайс-лист общий'!$A:O,14,0),"")</f>
        <v>420*325*300</v>
      </c>
      <c r="R30" s="191">
        <f>IFERROR(VLOOKUP($A30,'Прайс-лист общий'!$A:O,15,0),"")</f>
        <v>24.2</v>
      </c>
    </row>
    <row r="31" spans="1:18" s="208" customFormat="1" ht="15" customHeight="1">
      <c r="A31" s="223" t="s">
        <v>4301</v>
      </c>
      <c r="B31" s="206"/>
      <c r="C31" s="224" t="str">
        <f>HYPERLINK(VLOOKUP(A31,Фото!C:D,2,0),VLOOKUP(A31,'Прайс-лист общий'!A:B,2,0))</f>
        <v>Завертка к ручкам РЕНЦ, черный</v>
      </c>
      <c r="D31" s="225">
        <f>IFERROR(VLOOKUP($A31,'Прайс-лист общий'!A:C,3,0),"")</f>
        <v>4</v>
      </c>
      <c r="E31" s="226">
        <f>IFERROR(VLOOKUP($A31,'Прайс-лист общий'!$A:D,4,0),"")</f>
        <v>0</v>
      </c>
      <c r="F31" s="227">
        <f>IFERROR(VLOOKUP($A31,'Прайс-лист общий'!$A:E,5,0),"")</f>
        <v>1108</v>
      </c>
      <c r="G31" s="227">
        <f>IFERROR(VLOOKUP($A31,'Прайс-лист общий'!$A:F,6,0),"")</f>
        <v>669</v>
      </c>
      <c r="H31" s="227">
        <f>IFERROR(VLOOKUP($A31,'Прайс-лист общий'!$A:G,7,0),"")</f>
        <v>608</v>
      </c>
      <c r="I31" s="227">
        <f>IFERROR(VLOOKUP($A31,'Прайс-лист общий'!$A:H,8,0),"")</f>
        <v>553</v>
      </c>
      <c r="J31" s="227">
        <f>IFERROR(VLOOKUP($A31,'Прайс-лист общий'!$A:I,9,0),"")</f>
        <v>481</v>
      </c>
      <c r="K31" s="228">
        <f>IFERROR(VLOOKUP(A31,'Прайс-лист общий'!A:J,10,0),"")</f>
        <v>0</v>
      </c>
      <c r="L31" s="229"/>
      <c r="M31" s="230">
        <f t="shared" si="0"/>
        <v>0</v>
      </c>
      <c r="N31" s="231">
        <f>IFERROR(VLOOKUP($A31,'Прайс-лист общий'!$A:K,11,0),"")</f>
        <v>100</v>
      </c>
      <c r="O31" s="232" t="str">
        <f>IFERROR(VLOOKUP($A31,'Прайс-лист общий'!$A:L,12,0),"")</f>
        <v>185*157*58</v>
      </c>
      <c r="P31" s="232">
        <f>IFERROR(VLOOKUP($A31,'Прайс-лист общий'!$A:M,13,0),"")</f>
        <v>0.22500000000000001</v>
      </c>
      <c r="Q31" s="232" t="str">
        <f>IFERROR(VLOOKUP($A31,'Прайс-лист общий'!$A:O,14,0),"")</f>
        <v>380*325*303</v>
      </c>
      <c r="R31" s="232">
        <f>IFERROR(VLOOKUP($A31,'Прайс-лист общий'!$A:O,15,0),"")</f>
        <v>23</v>
      </c>
    </row>
    <row r="32" spans="1:18" s="208" customFormat="1" ht="15" customHeight="1">
      <c r="A32" s="205" t="s">
        <v>4302</v>
      </c>
      <c r="B32" s="206"/>
      <c r="C32" s="182" t="str">
        <f>HYPERLINK(VLOOKUP(A32,Фото!C:D,2,0),VLOOKUP(A32,'Прайс-лист общий'!A:B,2,0))</f>
        <v>Завертка к ручкам РЕНЦ, хром блестящий</v>
      </c>
      <c r="D32" s="183">
        <f>IFERROR(VLOOKUP($A32,'Прайс-лист общий'!A:C,3,0),"")</f>
        <v>4</v>
      </c>
      <c r="E32" s="184">
        <f>IFERROR(VLOOKUP($A32,'Прайс-лист общий'!$A:D,4,0),"")</f>
        <v>0</v>
      </c>
      <c r="F32" s="209">
        <f>IFERROR(VLOOKUP($A32,'Прайс-лист общий'!$A:E,5,0),"")</f>
        <v>1108</v>
      </c>
      <c r="G32" s="209">
        <f>IFERROR(VLOOKUP($A32,'Прайс-лист общий'!$A:F,6,0),"")</f>
        <v>669</v>
      </c>
      <c r="H32" s="209">
        <f>IFERROR(VLOOKUP($A32,'Прайс-лист общий'!$A:G,7,0),"")</f>
        <v>608</v>
      </c>
      <c r="I32" s="209">
        <f>IFERROR(VLOOKUP($A32,'Прайс-лист общий'!$A:H,8,0),"")</f>
        <v>553</v>
      </c>
      <c r="J32" s="209">
        <f>IFERROR(VLOOKUP($A32,'Прайс-лист общий'!$A:I,9,0),"")</f>
        <v>481</v>
      </c>
      <c r="K32" s="222">
        <f>IFERROR(VLOOKUP(A32,'Прайс-лист общий'!A:J,10,0),"")</f>
        <v>0</v>
      </c>
      <c r="L32" s="216"/>
      <c r="M32" s="212">
        <f t="shared" si="0"/>
        <v>0</v>
      </c>
      <c r="N32" s="185">
        <f>IFERROR(VLOOKUP($A32,'Прайс-лист общий'!$A:K,11,0),"")</f>
        <v>100</v>
      </c>
      <c r="O32" s="186" t="str">
        <f>IFERROR(VLOOKUP($A32,'Прайс-лист общий'!$A:L,12,0),"")</f>
        <v>185*157*58</v>
      </c>
      <c r="P32" s="186">
        <f>IFERROR(VLOOKUP($A32,'Прайс-лист общий'!$A:M,13,0),"")</f>
        <v>0.22500000000000001</v>
      </c>
      <c r="Q32" s="186" t="str">
        <f>IFERROR(VLOOKUP($A32,'Прайс-лист общий'!$A:O,14,0),"")</f>
        <v>380*325*303</v>
      </c>
      <c r="R32" s="186">
        <f>IFERROR(VLOOKUP($A32,'Прайс-лист общий'!$A:O,15,0),"")</f>
        <v>23</v>
      </c>
    </row>
    <row r="33" spans="1:18" s="208" customFormat="1" ht="15" customHeight="1">
      <c r="A33" s="205" t="s">
        <v>4303</v>
      </c>
      <c r="B33" s="206"/>
      <c r="C33" s="182" t="str">
        <f>HYPERLINK(VLOOKUP(A33,Фото!C:D,2,0),VLOOKUP(A33,'Прайс-лист общий'!A:B,2,0))</f>
        <v>Завертка к ручкам РЕНЦ, матовый черный никель</v>
      </c>
      <c r="D33" s="183">
        <f>IFERROR(VLOOKUP($A33,'Прайс-лист общий'!A:C,3,0),"")</f>
        <v>4</v>
      </c>
      <c r="E33" s="184">
        <f>IFERROR(VLOOKUP($A33,'Прайс-лист общий'!$A:D,4,0),"")</f>
        <v>0</v>
      </c>
      <c r="F33" s="209">
        <f>IFERROR(VLOOKUP($A33,'Прайс-лист общий'!$A:E,5,0),"")</f>
        <v>1108</v>
      </c>
      <c r="G33" s="209">
        <f>IFERROR(VLOOKUP($A33,'Прайс-лист общий'!$A:F,6,0),"")</f>
        <v>669</v>
      </c>
      <c r="H33" s="209">
        <f>IFERROR(VLOOKUP($A33,'Прайс-лист общий'!$A:G,7,0),"")</f>
        <v>608</v>
      </c>
      <c r="I33" s="209">
        <f>IFERROR(VLOOKUP($A33,'Прайс-лист общий'!$A:H,8,0),"")</f>
        <v>553</v>
      </c>
      <c r="J33" s="209">
        <f>IFERROR(VLOOKUP($A33,'Прайс-лист общий'!$A:I,9,0),"")</f>
        <v>481</v>
      </c>
      <c r="K33" s="222">
        <f>IFERROR(VLOOKUP(A33,'Прайс-лист общий'!A:J,10,0),"")</f>
        <v>0</v>
      </c>
      <c r="L33" s="216"/>
      <c r="M33" s="212">
        <f t="shared" si="0"/>
        <v>0</v>
      </c>
      <c r="N33" s="185">
        <f>IFERROR(VLOOKUP($A33,'Прайс-лист общий'!$A:K,11,0),"")</f>
        <v>100</v>
      </c>
      <c r="O33" s="186" t="str">
        <f>IFERROR(VLOOKUP($A33,'Прайс-лист общий'!$A:L,12,0),"")</f>
        <v>185*157*60</v>
      </c>
      <c r="P33" s="186">
        <f>IFERROR(VLOOKUP($A33,'Прайс-лист общий'!$A:M,13,0),"")</f>
        <v>0.22500000000000001</v>
      </c>
      <c r="Q33" s="186" t="str">
        <f>IFERROR(VLOOKUP($A33,'Прайс-лист общий'!$A:O,14,0),"")</f>
        <v>380*325*303</v>
      </c>
      <c r="R33" s="186">
        <f>IFERROR(VLOOKUP($A33,'Прайс-лист общий'!$A:O,15,0),"")</f>
        <v>23</v>
      </c>
    </row>
    <row r="34" spans="1:18" s="208" customFormat="1" ht="15" customHeight="1">
      <c r="A34" s="205" t="s">
        <v>4304</v>
      </c>
      <c r="B34" s="206"/>
      <c r="C34" s="182" t="str">
        <f>HYPERLINK(VLOOKUP(A34,Фото!C:D,2,0),VLOOKUP(A34,'Прайс-лист общий'!A:B,2,0))</f>
        <v>Завертка к ручкам РЕНЦ, никель супер матовый</v>
      </c>
      <c r="D34" s="183">
        <f>IFERROR(VLOOKUP($A34,'Прайс-лист общий'!A:C,3,0),"")</f>
        <v>4</v>
      </c>
      <c r="E34" s="184">
        <f>IFERROR(VLOOKUP($A34,'Прайс-лист общий'!$A:D,4,0),"")</f>
        <v>0</v>
      </c>
      <c r="F34" s="209">
        <f>IFERROR(VLOOKUP($A34,'Прайс-лист общий'!$A:E,5,0),"")</f>
        <v>1108</v>
      </c>
      <c r="G34" s="209">
        <f>IFERROR(VLOOKUP($A34,'Прайс-лист общий'!$A:F,6,0),"")</f>
        <v>669</v>
      </c>
      <c r="H34" s="209">
        <f>IFERROR(VLOOKUP($A34,'Прайс-лист общий'!$A:G,7,0),"")</f>
        <v>608</v>
      </c>
      <c r="I34" s="209">
        <f>IFERROR(VLOOKUP($A34,'Прайс-лист общий'!$A:H,8,0),"")</f>
        <v>553</v>
      </c>
      <c r="J34" s="209">
        <f>IFERROR(VLOOKUP($A34,'Прайс-лист общий'!$A:I,9,0),"")</f>
        <v>481</v>
      </c>
      <c r="K34" s="222">
        <f>IFERROR(VLOOKUP(A34,'Прайс-лист общий'!A:J,10,0),"")</f>
        <v>0</v>
      </c>
      <c r="L34" s="216"/>
      <c r="M34" s="212">
        <f t="shared" si="0"/>
        <v>0</v>
      </c>
      <c r="N34" s="185">
        <f>IFERROR(VLOOKUP($A34,'Прайс-лист общий'!$A:K,11,0),"")</f>
        <v>100</v>
      </c>
      <c r="O34" s="186" t="str">
        <f>IFERROR(VLOOKUP($A34,'Прайс-лист общий'!$A:L,12,0),"")</f>
        <v>185*157*58</v>
      </c>
      <c r="P34" s="186">
        <f>IFERROR(VLOOKUP($A34,'Прайс-лист общий'!$A:M,13,0),"")</f>
        <v>0.22500000000000001</v>
      </c>
      <c r="Q34" s="186" t="str">
        <f>IFERROR(VLOOKUP($A34,'Прайс-лист общий'!$A:O,14,0),"")</f>
        <v>380*325*303</v>
      </c>
      <c r="R34" s="186">
        <f>IFERROR(VLOOKUP($A34,'Прайс-лист общий'!$A:O,15,0),"")</f>
        <v>23</v>
      </c>
    </row>
    <row r="35" spans="1:18" s="208" customFormat="1" ht="15" customHeight="1">
      <c r="A35" s="205" t="s">
        <v>4305</v>
      </c>
      <c r="B35" s="206"/>
      <c r="C35" s="182" t="str">
        <f>HYPERLINK(VLOOKUP(A35,Фото!C:D,2,0),VLOOKUP(A35,'Прайс-лист общий'!A:B,2,0))</f>
        <v>Завертка к ручкам РЕНЦ, никель матовый</v>
      </c>
      <c r="D35" s="183">
        <f>IFERROR(VLOOKUP($A35,'Прайс-лист общий'!A:C,3,0),"")</f>
        <v>4</v>
      </c>
      <c r="E35" s="184">
        <f>IFERROR(VLOOKUP($A35,'Прайс-лист общий'!$A:D,4,0),"")</f>
        <v>0</v>
      </c>
      <c r="F35" s="209">
        <f>IFERROR(VLOOKUP($A35,'Прайс-лист общий'!$A:E,5,0),"")</f>
        <v>1108</v>
      </c>
      <c r="G35" s="209">
        <f>IFERROR(VLOOKUP($A35,'Прайс-лист общий'!$A:F,6,0),"")</f>
        <v>669</v>
      </c>
      <c r="H35" s="209">
        <f>IFERROR(VLOOKUP($A35,'Прайс-лист общий'!$A:G,7,0),"")</f>
        <v>608</v>
      </c>
      <c r="I35" s="209">
        <f>IFERROR(VLOOKUP($A35,'Прайс-лист общий'!$A:H,8,0),"")</f>
        <v>553</v>
      </c>
      <c r="J35" s="209">
        <f>IFERROR(VLOOKUP($A35,'Прайс-лист общий'!$A:I,9,0),"")</f>
        <v>481</v>
      </c>
      <c r="K35" s="222">
        <f>IFERROR(VLOOKUP(A35,'Прайс-лист общий'!A:J,10,0),"")</f>
        <v>0</v>
      </c>
      <c r="L35" s="216"/>
      <c r="M35" s="212">
        <f t="shared" si="0"/>
        <v>0</v>
      </c>
      <c r="N35" s="185">
        <f>IFERROR(VLOOKUP($A35,'Прайс-лист общий'!$A:K,11,0),"")</f>
        <v>100</v>
      </c>
      <c r="O35" s="186" t="str">
        <f>IFERROR(VLOOKUP($A35,'Прайс-лист общий'!$A:L,12,0),"")</f>
        <v>185*157*58</v>
      </c>
      <c r="P35" s="186">
        <f>IFERROR(VLOOKUP($A35,'Прайс-лист общий'!$A:M,13,0),"")</f>
        <v>0.22500000000000001</v>
      </c>
      <c r="Q35" s="186" t="str">
        <f>IFERROR(VLOOKUP($A35,'Прайс-лист общий'!$A:O,14,0),"")</f>
        <v>380*325*303</v>
      </c>
      <c r="R35" s="186">
        <f>IFERROR(VLOOKUP($A35,'Прайс-лист общий'!$A:O,15,0),"")</f>
        <v>23</v>
      </c>
    </row>
    <row r="36" spans="1:18" s="208" customFormat="1" ht="15" customHeight="1">
      <c r="A36" s="205" t="s">
        <v>4306</v>
      </c>
      <c r="B36" s="206"/>
      <c r="C36" s="182" t="str">
        <f>HYPERLINK(VLOOKUP(A36,Фото!C:D,2,0),VLOOKUP(A36,'Прайс-лист общий'!A:B,2,0))</f>
        <v>Завертка к ручкам РЕНЦ, супер сатин хром</v>
      </c>
      <c r="D36" s="183">
        <f>IFERROR(VLOOKUP($A36,'Прайс-лист общий'!A:C,3,0),"")</f>
        <v>4</v>
      </c>
      <c r="E36" s="184">
        <f>IFERROR(VLOOKUP($A36,'Прайс-лист общий'!$A:D,4,0),"")</f>
        <v>0</v>
      </c>
      <c r="F36" s="209">
        <f>IFERROR(VLOOKUP($A36,'Прайс-лист общий'!$A:E,5,0),"")</f>
        <v>1108</v>
      </c>
      <c r="G36" s="209">
        <f>IFERROR(VLOOKUP($A36,'Прайс-лист общий'!$A:F,6,0),"")</f>
        <v>669</v>
      </c>
      <c r="H36" s="209">
        <f>IFERROR(VLOOKUP($A36,'Прайс-лист общий'!$A:G,7,0),"")</f>
        <v>608</v>
      </c>
      <c r="I36" s="209">
        <f>IFERROR(VLOOKUP($A36,'Прайс-лист общий'!$A:H,8,0),"")</f>
        <v>553</v>
      </c>
      <c r="J36" s="209">
        <f>IFERROR(VLOOKUP($A36,'Прайс-лист общий'!$A:I,9,0),"")</f>
        <v>481</v>
      </c>
      <c r="K36" s="222">
        <f>IFERROR(VLOOKUP(A36,'Прайс-лист общий'!A:J,10,0),"")</f>
        <v>0</v>
      </c>
      <c r="L36" s="216"/>
      <c r="M36" s="212">
        <f t="shared" si="0"/>
        <v>0</v>
      </c>
      <c r="N36" s="185">
        <f>IFERROR(VLOOKUP($A36,'Прайс-лист общий'!$A:K,11,0),"")</f>
        <v>100</v>
      </c>
      <c r="O36" s="186" t="str">
        <f>IFERROR(VLOOKUP($A36,'Прайс-лист общий'!$A:L,12,0),"")</f>
        <v>185*157*58</v>
      </c>
      <c r="P36" s="186">
        <f>IFERROR(VLOOKUP($A36,'Прайс-лист общий'!$A:M,13,0),"")</f>
        <v>0.22500000000000001</v>
      </c>
      <c r="Q36" s="186" t="str">
        <f>IFERROR(VLOOKUP($A36,'Прайс-лист общий'!$A:O,14,0),"")</f>
        <v>380*325*303</v>
      </c>
      <c r="R36" s="186">
        <f>IFERROR(VLOOKUP($A36,'Прайс-лист общий'!$A:O,15,0),"")</f>
        <v>23</v>
      </c>
    </row>
    <row r="37" spans="1:18" s="208" customFormat="1" ht="15" customHeight="1">
      <c r="A37" s="193" t="s">
        <v>4856</v>
      </c>
      <c r="B37" s="195"/>
      <c r="C37" s="187" t="str">
        <f>HYPERLINK(VLOOKUP(A37,Фото!C:D,2,0),VLOOKUP(A37,'Прайс-лист общий'!A:B,2,0))</f>
        <v>Завертка к ручкам РЕНЦ, золото матовое сатинированное</v>
      </c>
      <c r="D37" s="188">
        <f>IFERROR(VLOOKUP($A37,'Прайс-лист общий'!A:C,3,0),"")</f>
        <v>4</v>
      </c>
      <c r="E37" s="189">
        <f>IFERROR(VLOOKUP($A37,'Прайс-лист общий'!$A:D,4,0),"")</f>
        <v>0</v>
      </c>
      <c r="F37" s="210">
        <f>IFERROR(VLOOKUP($A37,'Прайс-лист общий'!$A:E,5,0),"")</f>
        <v>1108</v>
      </c>
      <c r="G37" s="210">
        <f>IFERROR(VLOOKUP($A37,'Прайс-лист общий'!$A:F,6,0),"")</f>
        <v>669</v>
      </c>
      <c r="H37" s="210">
        <f>IFERROR(VLOOKUP($A37,'Прайс-лист общий'!$A:G,7,0),"")</f>
        <v>608</v>
      </c>
      <c r="I37" s="210">
        <f>IFERROR(VLOOKUP($A37,'Прайс-лист общий'!$A:H,8,0),"")</f>
        <v>553</v>
      </c>
      <c r="J37" s="210">
        <f>IFERROR(VLOOKUP($A37,'Прайс-лист общий'!$A:I,9,0),"")</f>
        <v>481</v>
      </c>
      <c r="K37" s="220">
        <f>IFERROR(VLOOKUP(A37,'Прайс-лист общий'!A:J,10,0),"")</f>
        <v>0</v>
      </c>
      <c r="L37" s="217"/>
      <c r="M37" s="213">
        <f t="shared" si="0"/>
        <v>0</v>
      </c>
      <c r="N37" s="190">
        <f>IFERROR(VLOOKUP($A37,'Прайс-лист общий'!$A:K,11,0),"")</f>
        <v>100</v>
      </c>
      <c r="O37" s="191" t="str">
        <f>IFERROR(VLOOKUP($A37,'Прайс-лист общий'!$A:L,12,0),"")</f>
        <v>185*157*58</v>
      </c>
      <c r="P37" s="191">
        <f>IFERROR(VLOOKUP($A37,'Прайс-лист общий'!$A:M,13,0),"")</f>
        <v>0.22500000000000001</v>
      </c>
      <c r="Q37" s="191" t="str">
        <f>IFERROR(VLOOKUP($A37,'Прайс-лист общий'!$A:O,14,0),"")</f>
        <v>380*325*303</v>
      </c>
      <c r="R37" s="191">
        <f>IFERROR(VLOOKUP($A37,'Прайс-лист общий'!$A:O,15,0),"")</f>
        <v>23</v>
      </c>
    </row>
    <row r="38" spans="1:18" s="208" customFormat="1" ht="15" customHeight="1">
      <c r="A38" s="205" t="s">
        <v>4319</v>
      </c>
      <c r="B38" s="206"/>
      <c r="C38" s="182" t="str">
        <f>HYPERLINK(VLOOKUP(A38,Фото!C:D,2,0),VLOOKUP(A38,'Прайс-лист общий'!A:B,2,0))</f>
        <v>Накладка на цилиндр РЕНЦ, черный</v>
      </c>
      <c r="D38" s="178">
        <f>IFERROR(VLOOKUP($A38,'Прайс-лист общий'!A:C,3,0),"")</f>
        <v>4</v>
      </c>
      <c r="E38" s="179">
        <f>IFERROR(VLOOKUP($A38,'Прайс-лист общий'!$A:D,4,0),"")</f>
        <v>0</v>
      </c>
      <c r="F38" s="211">
        <f>IFERROR(VLOOKUP($A38,'Прайс-лист общий'!$A:E,5,0),"")</f>
        <v>830</v>
      </c>
      <c r="G38" s="211">
        <f>IFERROR(VLOOKUP($A38,'Прайс-лист общий'!$A:F,6,0),"")</f>
        <v>501</v>
      </c>
      <c r="H38" s="211">
        <f>IFERROR(VLOOKUP($A38,'Прайс-лист общий'!$A:G,7,0),"")</f>
        <v>455</v>
      </c>
      <c r="I38" s="211">
        <f>IFERROR(VLOOKUP($A38,'Прайс-лист общий'!$A:H,8,0),"")</f>
        <v>414</v>
      </c>
      <c r="J38" s="211">
        <f>IFERROR(VLOOKUP($A38,'Прайс-лист общий'!$A:I,9,0),"")</f>
        <v>360</v>
      </c>
      <c r="K38" s="221">
        <f>IFERROR(VLOOKUP(A38,'Прайс-лист общий'!A:J,10,0),"")</f>
        <v>0</v>
      </c>
      <c r="L38" s="216"/>
      <c r="M38" s="212">
        <f t="shared" si="0"/>
        <v>0</v>
      </c>
      <c r="N38" s="185">
        <f>IFERROR(VLOOKUP($A38,'Прайс-лист общий'!$A:K,11,0),"")</f>
        <v>100</v>
      </c>
      <c r="O38" s="186" t="str">
        <f>IFERROR(VLOOKUP($A38,'Прайс-лист общий'!$A:L,12,0),"")</f>
        <v>185*157*58</v>
      </c>
      <c r="P38" s="186">
        <f>IFERROR(VLOOKUP($A38,'Прайс-лист общий'!$A:M,13,0),"")</f>
        <v>0.125</v>
      </c>
      <c r="Q38" s="186" t="str">
        <f>IFERROR(VLOOKUP($A38,'Прайс-лист общий'!$A:O,14,0),"")</f>
        <v>380*325*303</v>
      </c>
      <c r="R38" s="186">
        <f>IFERROR(VLOOKUP($A38,'Прайс-лист общий'!$A:O,15,0),"")</f>
        <v>13</v>
      </c>
    </row>
    <row r="39" spans="1:18" s="208" customFormat="1" ht="15" customHeight="1">
      <c r="A39" s="205" t="s">
        <v>4320</v>
      </c>
      <c r="B39" s="206"/>
      <c r="C39" s="182" t="str">
        <f>HYPERLINK(VLOOKUP(A39,Фото!C:D,2,0),VLOOKUP(A39,'Прайс-лист общий'!A:B,2,0))</f>
        <v>Накладка на цилиндр РЕНЦ, хром блестящий</v>
      </c>
      <c r="D39" s="183">
        <f>IFERROR(VLOOKUP($A39,'Прайс-лист общий'!A:C,3,0),"")</f>
        <v>4</v>
      </c>
      <c r="E39" s="184">
        <f>IFERROR(VLOOKUP($A39,'Прайс-лист общий'!$A:D,4,0),"")</f>
        <v>0</v>
      </c>
      <c r="F39" s="209">
        <f>IFERROR(VLOOKUP($A39,'Прайс-лист общий'!$A:E,5,0),"")</f>
        <v>830</v>
      </c>
      <c r="G39" s="209">
        <f>IFERROR(VLOOKUP($A39,'Прайс-лист общий'!$A:F,6,0),"")</f>
        <v>501</v>
      </c>
      <c r="H39" s="209">
        <f>IFERROR(VLOOKUP($A39,'Прайс-лист общий'!$A:G,7,0),"")</f>
        <v>455</v>
      </c>
      <c r="I39" s="209">
        <f>IFERROR(VLOOKUP($A39,'Прайс-лист общий'!$A:H,8,0),"")</f>
        <v>414</v>
      </c>
      <c r="J39" s="209">
        <f>IFERROR(VLOOKUP($A39,'Прайс-лист общий'!$A:I,9,0),"")</f>
        <v>360</v>
      </c>
      <c r="K39" s="222">
        <f>IFERROR(VLOOKUP(A39,'Прайс-лист общий'!A:J,10,0),"")</f>
        <v>0</v>
      </c>
      <c r="L39" s="216"/>
      <c r="M39" s="212">
        <f t="shared" si="0"/>
        <v>0</v>
      </c>
      <c r="N39" s="185">
        <f>IFERROR(VLOOKUP($A39,'Прайс-лист общий'!$A:K,11,0),"")</f>
        <v>100</v>
      </c>
      <c r="O39" s="186" t="str">
        <f>IFERROR(VLOOKUP($A39,'Прайс-лист общий'!$A:L,12,0),"")</f>
        <v>185*157*58</v>
      </c>
      <c r="P39" s="186">
        <f>IFERROR(VLOOKUP($A39,'Прайс-лист общий'!$A:M,13,0),"")</f>
        <v>0.125</v>
      </c>
      <c r="Q39" s="186" t="str">
        <f>IFERROR(VLOOKUP($A39,'Прайс-лист общий'!$A:O,14,0),"")</f>
        <v>380*325*303</v>
      </c>
      <c r="R39" s="186">
        <f>IFERROR(VLOOKUP($A39,'Прайс-лист общий'!$A:O,15,0),"")</f>
        <v>13</v>
      </c>
    </row>
    <row r="40" spans="1:18" s="208" customFormat="1" ht="15" customHeight="1">
      <c r="A40" s="205" t="s">
        <v>4321</v>
      </c>
      <c r="B40" s="206"/>
      <c r="C40" s="182" t="str">
        <f>HYPERLINK(VLOOKUP(A40,Фото!C:D,2,0),VLOOKUP(A40,'Прайс-лист общий'!A:B,2,0))</f>
        <v>Накладка на цилиндр РЕНЦ, матовый черный никель</v>
      </c>
      <c r="D40" s="183">
        <f>IFERROR(VLOOKUP($A40,'Прайс-лист общий'!A:C,3,0),"")</f>
        <v>4</v>
      </c>
      <c r="E40" s="184">
        <f>IFERROR(VLOOKUP($A40,'Прайс-лист общий'!$A:D,4,0),"")</f>
        <v>0</v>
      </c>
      <c r="F40" s="209">
        <f>IFERROR(VLOOKUP($A40,'Прайс-лист общий'!$A:E,5,0),"")</f>
        <v>830</v>
      </c>
      <c r="G40" s="209">
        <f>IFERROR(VLOOKUP($A40,'Прайс-лист общий'!$A:F,6,0),"")</f>
        <v>501</v>
      </c>
      <c r="H40" s="209">
        <f>IFERROR(VLOOKUP($A40,'Прайс-лист общий'!$A:G,7,0),"")</f>
        <v>455</v>
      </c>
      <c r="I40" s="209">
        <f>IFERROR(VLOOKUP($A40,'Прайс-лист общий'!$A:H,8,0),"")</f>
        <v>414</v>
      </c>
      <c r="J40" s="209">
        <f>IFERROR(VLOOKUP($A40,'Прайс-лист общий'!$A:I,9,0),"")</f>
        <v>360</v>
      </c>
      <c r="K40" s="222">
        <f>IFERROR(VLOOKUP(A40,'Прайс-лист общий'!A:J,10,0),"")</f>
        <v>0</v>
      </c>
      <c r="L40" s="216"/>
      <c r="M40" s="212">
        <f t="shared" si="0"/>
        <v>0</v>
      </c>
      <c r="N40" s="185">
        <f>IFERROR(VLOOKUP($A40,'Прайс-лист общий'!$A:K,11,0),"")</f>
        <v>100</v>
      </c>
      <c r="O40" s="186" t="str">
        <f>IFERROR(VLOOKUP($A40,'Прайс-лист общий'!$A:L,12,0),"")</f>
        <v>185*157*60</v>
      </c>
      <c r="P40" s="186">
        <f>IFERROR(VLOOKUP($A40,'Прайс-лист общий'!$A:M,13,0),"")</f>
        <v>0.125</v>
      </c>
      <c r="Q40" s="186" t="str">
        <f>IFERROR(VLOOKUP($A40,'Прайс-лист общий'!$A:O,14,0),"")</f>
        <v>380*325*303</v>
      </c>
      <c r="R40" s="186">
        <f>IFERROR(VLOOKUP($A40,'Прайс-лист общий'!$A:O,15,0),"")</f>
        <v>13</v>
      </c>
    </row>
    <row r="41" spans="1:18" s="208" customFormat="1" ht="15" customHeight="1">
      <c r="A41" s="205" t="s">
        <v>4322</v>
      </c>
      <c r="B41" s="206"/>
      <c r="C41" s="182" t="str">
        <f>HYPERLINK(VLOOKUP(A41,Фото!C:D,2,0),VLOOKUP(A41,'Прайс-лист общий'!A:B,2,0))</f>
        <v>Накладка на цилиндр РЕНЦ, никель супер матовый</v>
      </c>
      <c r="D41" s="183">
        <f>IFERROR(VLOOKUP($A41,'Прайс-лист общий'!A:C,3,0),"")</f>
        <v>4</v>
      </c>
      <c r="E41" s="184">
        <f>IFERROR(VLOOKUP($A41,'Прайс-лист общий'!$A:D,4,0),"")</f>
        <v>0</v>
      </c>
      <c r="F41" s="209">
        <f>IFERROR(VLOOKUP($A41,'Прайс-лист общий'!$A:E,5,0),"")</f>
        <v>830</v>
      </c>
      <c r="G41" s="209">
        <f>IFERROR(VLOOKUP($A41,'Прайс-лист общий'!$A:F,6,0),"")</f>
        <v>501</v>
      </c>
      <c r="H41" s="209">
        <f>IFERROR(VLOOKUP($A41,'Прайс-лист общий'!$A:G,7,0),"")</f>
        <v>455</v>
      </c>
      <c r="I41" s="209">
        <f>IFERROR(VLOOKUP($A41,'Прайс-лист общий'!$A:H,8,0),"")</f>
        <v>414</v>
      </c>
      <c r="J41" s="209">
        <f>IFERROR(VLOOKUP($A41,'Прайс-лист общий'!$A:I,9,0),"")</f>
        <v>360</v>
      </c>
      <c r="K41" s="222">
        <f>IFERROR(VLOOKUP(A41,'Прайс-лист общий'!A:J,10,0),"")</f>
        <v>0</v>
      </c>
      <c r="L41" s="216"/>
      <c r="M41" s="212">
        <f t="shared" si="0"/>
        <v>0</v>
      </c>
      <c r="N41" s="185">
        <f>IFERROR(VLOOKUP($A41,'Прайс-лист общий'!$A:K,11,0),"")</f>
        <v>100</v>
      </c>
      <c r="O41" s="186" t="str">
        <f>IFERROR(VLOOKUP($A41,'Прайс-лист общий'!$A:L,12,0),"")</f>
        <v>185*157*58</v>
      </c>
      <c r="P41" s="186">
        <f>IFERROR(VLOOKUP($A41,'Прайс-лист общий'!$A:M,13,0),"")</f>
        <v>0.125</v>
      </c>
      <c r="Q41" s="186" t="str">
        <f>IFERROR(VLOOKUP($A41,'Прайс-лист общий'!$A:O,14,0),"")</f>
        <v>380*325*303</v>
      </c>
      <c r="R41" s="186">
        <f>IFERROR(VLOOKUP($A41,'Прайс-лист общий'!$A:O,15,0),"")</f>
        <v>13</v>
      </c>
    </row>
    <row r="42" spans="1:18" s="208" customFormat="1" ht="15" customHeight="1">
      <c r="A42" s="205" t="s">
        <v>4323</v>
      </c>
      <c r="B42" s="206"/>
      <c r="C42" s="182" t="str">
        <f>HYPERLINK(VLOOKUP(A42,Фото!C:D,2,0),VLOOKUP(A42,'Прайс-лист общий'!A:B,2,0))</f>
        <v>Накладка на цилиндр РЕНЦ, никель матовый</v>
      </c>
      <c r="D42" s="183">
        <f>IFERROR(VLOOKUP($A42,'Прайс-лист общий'!A:C,3,0),"")</f>
        <v>4</v>
      </c>
      <c r="E42" s="184">
        <f>IFERROR(VLOOKUP($A42,'Прайс-лист общий'!$A:D,4,0),"")</f>
        <v>0</v>
      </c>
      <c r="F42" s="209">
        <f>IFERROR(VLOOKUP($A42,'Прайс-лист общий'!$A:E,5,0),"")</f>
        <v>830</v>
      </c>
      <c r="G42" s="209">
        <f>IFERROR(VLOOKUP($A42,'Прайс-лист общий'!$A:F,6,0),"")</f>
        <v>501</v>
      </c>
      <c r="H42" s="209">
        <f>IFERROR(VLOOKUP($A42,'Прайс-лист общий'!$A:G,7,0),"")</f>
        <v>455</v>
      </c>
      <c r="I42" s="209">
        <f>IFERROR(VLOOKUP($A42,'Прайс-лист общий'!$A:H,8,0),"")</f>
        <v>414</v>
      </c>
      <c r="J42" s="209">
        <f>IFERROR(VLOOKUP($A42,'Прайс-лист общий'!$A:I,9,0),"")</f>
        <v>360</v>
      </c>
      <c r="K42" s="222">
        <f>IFERROR(VLOOKUP(A42,'Прайс-лист общий'!A:J,10,0),"")</f>
        <v>0</v>
      </c>
      <c r="L42" s="216"/>
      <c r="M42" s="212">
        <f t="shared" si="0"/>
        <v>0</v>
      </c>
      <c r="N42" s="185">
        <f>IFERROR(VLOOKUP($A42,'Прайс-лист общий'!$A:K,11,0),"")</f>
        <v>100</v>
      </c>
      <c r="O42" s="186" t="str">
        <f>IFERROR(VLOOKUP($A42,'Прайс-лист общий'!$A:L,12,0),"")</f>
        <v>185*157*58</v>
      </c>
      <c r="P42" s="186">
        <f>IFERROR(VLOOKUP($A42,'Прайс-лист общий'!$A:M,13,0),"")</f>
        <v>0.125</v>
      </c>
      <c r="Q42" s="186" t="str">
        <f>IFERROR(VLOOKUP($A42,'Прайс-лист общий'!$A:O,14,0),"")</f>
        <v>380*325*303</v>
      </c>
      <c r="R42" s="186">
        <f>IFERROR(VLOOKUP($A42,'Прайс-лист общий'!$A:O,15,0),"")</f>
        <v>13</v>
      </c>
    </row>
    <row r="43" spans="1:18" s="208" customFormat="1" ht="15" customHeight="1">
      <c r="A43" s="205" t="s">
        <v>4324</v>
      </c>
      <c r="B43" s="206"/>
      <c r="C43" s="182" t="str">
        <f>HYPERLINK(VLOOKUP(A43,Фото!C:D,2,0),VLOOKUP(A43,'Прайс-лист общий'!A:B,2,0))</f>
        <v>Накладка на цилиндр РЕНЦ, супер сатин хром</v>
      </c>
      <c r="D43" s="183">
        <f>IFERROR(VLOOKUP($A43,'Прайс-лист общий'!A:C,3,0),"")</f>
        <v>4</v>
      </c>
      <c r="E43" s="184">
        <f>IFERROR(VLOOKUP($A43,'Прайс-лист общий'!$A:D,4,0),"")</f>
        <v>0</v>
      </c>
      <c r="F43" s="209">
        <f>IFERROR(VLOOKUP($A43,'Прайс-лист общий'!$A:E,5,0),"")</f>
        <v>830</v>
      </c>
      <c r="G43" s="209">
        <f>IFERROR(VLOOKUP($A43,'Прайс-лист общий'!$A:F,6,0),"")</f>
        <v>501</v>
      </c>
      <c r="H43" s="209">
        <f>IFERROR(VLOOKUP($A43,'Прайс-лист общий'!$A:G,7,0),"")</f>
        <v>455</v>
      </c>
      <c r="I43" s="209">
        <f>IFERROR(VLOOKUP($A43,'Прайс-лист общий'!$A:H,8,0),"")</f>
        <v>414</v>
      </c>
      <c r="J43" s="209">
        <f>IFERROR(VLOOKUP($A43,'Прайс-лист общий'!$A:I,9,0),"")</f>
        <v>360</v>
      </c>
      <c r="K43" s="222">
        <f>IFERROR(VLOOKUP(A43,'Прайс-лист общий'!A:J,10,0),"")</f>
        <v>0</v>
      </c>
      <c r="L43" s="216"/>
      <c r="M43" s="212">
        <f t="shared" si="0"/>
        <v>0</v>
      </c>
      <c r="N43" s="185">
        <f>IFERROR(VLOOKUP($A43,'Прайс-лист общий'!$A:K,11,0),"")</f>
        <v>100</v>
      </c>
      <c r="O43" s="186" t="str">
        <f>IFERROR(VLOOKUP($A43,'Прайс-лист общий'!$A:L,12,0),"")</f>
        <v>185*157*58</v>
      </c>
      <c r="P43" s="186">
        <f>IFERROR(VLOOKUP($A43,'Прайс-лист общий'!$A:M,13,0),"")</f>
        <v>0.125</v>
      </c>
      <c r="Q43" s="186" t="str">
        <f>IFERROR(VLOOKUP($A43,'Прайс-лист общий'!$A:O,14,0),"")</f>
        <v>380*325*303</v>
      </c>
      <c r="R43" s="186">
        <f>IFERROR(VLOOKUP($A43,'Прайс-лист общий'!$A:O,15,0),"")</f>
        <v>13</v>
      </c>
    </row>
    <row r="44" spans="1:18" s="208" customFormat="1" ht="15" customHeight="1">
      <c r="A44" s="193" t="s">
        <v>4857</v>
      </c>
      <c r="B44" s="195"/>
      <c r="C44" s="187" t="str">
        <f>HYPERLINK(VLOOKUP(A44,Фото!C:D,2,0),VLOOKUP(A44,'Прайс-лист общий'!A:B,2,0))</f>
        <v>Накладка на цилиндр РЕНЦ, золото матовое сатинированное</v>
      </c>
      <c r="D44" s="188">
        <f>IFERROR(VLOOKUP($A44,'Прайс-лист общий'!A:C,3,0),"")</f>
        <v>4</v>
      </c>
      <c r="E44" s="189">
        <f>IFERROR(VLOOKUP($A44,'Прайс-лист общий'!$A:D,4,0),"")</f>
        <v>0</v>
      </c>
      <c r="F44" s="210">
        <f>IFERROR(VLOOKUP($A44,'Прайс-лист общий'!$A:E,5,0),"")</f>
        <v>830</v>
      </c>
      <c r="G44" s="210">
        <f>IFERROR(VLOOKUP($A44,'Прайс-лист общий'!$A:F,6,0),"")</f>
        <v>501</v>
      </c>
      <c r="H44" s="210">
        <f>IFERROR(VLOOKUP($A44,'Прайс-лист общий'!$A:G,7,0),"")</f>
        <v>455</v>
      </c>
      <c r="I44" s="210">
        <f>IFERROR(VLOOKUP($A44,'Прайс-лист общий'!$A:H,8,0),"")</f>
        <v>414</v>
      </c>
      <c r="J44" s="210">
        <f>IFERROR(VLOOKUP($A44,'Прайс-лист общий'!$A:I,9,0),"")</f>
        <v>360</v>
      </c>
      <c r="K44" s="220">
        <f>IFERROR(VLOOKUP(A44,'Прайс-лист общий'!A:J,10,0),"")</f>
        <v>0</v>
      </c>
      <c r="L44" s="217"/>
      <c r="M44" s="213">
        <f t="shared" si="0"/>
        <v>0</v>
      </c>
      <c r="N44" s="190">
        <f>IFERROR(VLOOKUP($A44,'Прайс-лист общий'!$A:K,11,0),"")</f>
        <v>100</v>
      </c>
      <c r="O44" s="191" t="str">
        <f>IFERROR(VLOOKUP($A44,'Прайс-лист общий'!$A:L,12,0),"")</f>
        <v>185*157*58</v>
      </c>
      <c r="P44" s="191">
        <f>IFERROR(VLOOKUP($A44,'Прайс-лист общий'!$A:M,13,0),"")</f>
        <v>0.125</v>
      </c>
      <c r="Q44" s="191" t="str">
        <f>IFERROR(VLOOKUP($A44,'Прайс-лист общий'!$A:O,14,0),"")</f>
        <v>380*325*303</v>
      </c>
      <c r="R44" s="191">
        <f>IFERROR(VLOOKUP($A44,'Прайс-лист общий'!$A:O,15,0),"")</f>
        <v>13</v>
      </c>
    </row>
    <row r="45" spans="1:18" s="208" customFormat="1" ht="15" customHeight="1">
      <c r="A45" s="223" t="s">
        <v>4263</v>
      </c>
      <c r="B45" s="206"/>
      <c r="C45" s="224" t="str">
        <f>HYPERLINK(VLOOKUP(A45,Фото!C:D,2,0),VLOOKUP(A45,'Прайс-лист общий'!A:B,2,0))</f>
        <v>Ручка дверная "Кроне", черный</v>
      </c>
      <c r="D45" s="225">
        <f>IFERROR(VLOOKUP($A45,'Прайс-лист общий'!A:C,3,0),"")</f>
        <v>4</v>
      </c>
      <c r="E45" s="226">
        <f>IFERROR(VLOOKUP($A45,'Прайс-лист общий'!$A:D,4,0),"")</f>
        <v>0</v>
      </c>
      <c r="F45" s="227">
        <f>IFERROR(VLOOKUP($A45,'Прайс-лист общий'!$A:E,5,0),"")</f>
        <v>2999</v>
      </c>
      <c r="G45" s="227">
        <f>IFERROR(VLOOKUP($A45,'Прайс-лист общий'!$A:F,6,0),"")</f>
        <v>1811</v>
      </c>
      <c r="H45" s="227">
        <f>IFERROR(VLOOKUP($A45,'Прайс-лист общий'!$A:G,7,0),"")</f>
        <v>1646</v>
      </c>
      <c r="I45" s="227">
        <f>IFERROR(VLOOKUP($A45,'Прайс-лист общий'!$A:H,8,0),"")</f>
        <v>1497</v>
      </c>
      <c r="J45" s="227">
        <f>IFERROR(VLOOKUP($A45,'Прайс-лист общий'!$A:I,9,0),"")</f>
        <v>1301</v>
      </c>
      <c r="K45" s="228">
        <f>IFERROR(VLOOKUP(A45,'Прайс-лист общий'!A:J,10,0),"")</f>
        <v>0</v>
      </c>
      <c r="L45" s="229"/>
      <c r="M45" s="230">
        <f t="shared" si="0"/>
        <v>0</v>
      </c>
      <c r="N45" s="231">
        <f>IFERROR(VLOOKUP($A45,'Прайс-лист общий'!$A:K,11,0),"")</f>
        <v>20</v>
      </c>
      <c r="O45" s="232" t="str">
        <f>IFERROR(VLOOKUP($A45,'Прайс-лист общий'!$A:L,12,0),"")</f>
        <v>200*157*57</v>
      </c>
      <c r="P45" s="232">
        <f>IFERROR(VLOOKUP($A45,'Прайс-лист общий'!$A:M,13,0),"")</f>
        <v>0.89499999999999991</v>
      </c>
      <c r="Q45" s="232" t="str">
        <f>IFERROR(VLOOKUP($A45,'Прайс-лист общий'!$A:O,14,0),"")</f>
        <v>420*325*300</v>
      </c>
      <c r="R45" s="232">
        <f>IFERROR(VLOOKUP($A45,'Прайс-лист общий'!$A:O,15,0),"")</f>
        <v>18.399999999999999</v>
      </c>
    </row>
    <row r="46" spans="1:18" s="208" customFormat="1" ht="15" customHeight="1">
      <c r="A46" s="205" t="s">
        <v>4264</v>
      </c>
      <c r="B46" s="206"/>
      <c r="C46" s="182" t="str">
        <f>HYPERLINK(VLOOKUP(A46,Фото!C:D,2,0),VLOOKUP(A46,'Прайс-лист общий'!A:B,2,0))</f>
        <v>Ручка дверная "Кроне", хром блестящий</v>
      </c>
      <c r="D46" s="183">
        <f>IFERROR(VLOOKUP($A46,'Прайс-лист общий'!A:C,3,0),"")</f>
        <v>4</v>
      </c>
      <c r="E46" s="184">
        <f>IFERROR(VLOOKUP($A46,'Прайс-лист общий'!$A:D,4,0),"")</f>
        <v>0</v>
      </c>
      <c r="F46" s="209">
        <f>IFERROR(VLOOKUP($A46,'Прайс-лист общий'!$A:E,5,0),"")</f>
        <v>2999</v>
      </c>
      <c r="G46" s="209">
        <f>IFERROR(VLOOKUP($A46,'Прайс-лист общий'!$A:F,6,0),"")</f>
        <v>1811</v>
      </c>
      <c r="H46" s="209">
        <f>IFERROR(VLOOKUP($A46,'Прайс-лист общий'!$A:G,7,0),"")</f>
        <v>1646</v>
      </c>
      <c r="I46" s="209">
        <f>IFERROR(VLOOKUP($A46,'Прайс-лист общий'!$A:H,8,0),"")</f>
        <v>1497</v>
      </c>
      <c r="J46" s="209">
        <f>IFERROR(VLOOKUP($A46,'Прайс-лист общий'!$A:I,9,0),"")</f>
        <v>1301</v>
      </c>
      <c r="K46" s="222">
        <f>IFERROR(VLOOKUP(A46,'Прайс-лист общий'!A:J,10,0),"")</f>
        <v>1128</v>
      </c>
      <c r="L46" s="216"/>
      <c r="M46" s="212">
        <f t="shared" si="0"/>
        <v>0</v>
      </c>
      <c r="N46" s="185">
        <f>IFERROR(VLOOKUP($A46,'Прайс-лист общий'!$A:K,11,0),"")</f>
        <v>20</v>
      </c>
      <c r="O46" s="186" t="str">
        <f>IFERROR(VLOOKUP($A46,'Прайс-лист общий'!$A:L,12,0),"")</f>
        <v>200*157*57</v>
      </c>
      <c r="P46" s="186">
        <f>IFERROR(VLOOKUP($A46,'Прайс-лист общий'!$A:M,13,0),"")</f>
        <v>0.89499999999999991</v>
      </c>
      <c r="Q46" s="186" t="str">
        <f>IFERROR(VLOOKUP($A46,'Прайс-лист общий'!$A:O,14,0),"")</f>
        <v>420*325*300</v>
      </c>
      <c r="R46" s="186">
        <f>IFERROR(VLOOKUP($A46,'Прайс-лист общий'!$A:O,15,0),"")</f>
        <v>18.399999999999999</v>
      </c>
    </row>
    <row r="47" spans="1:18" s="208" customFormat="1" ht="15" customHeight="1">
      <c r="A47" s="205" t="s">
        <v>4265</v>
      </c>
      <c r="B47" s="206"/>
      <c r="C47" s="182" t="str">
        <f>HYPERLINK(VLOOKUP(A47,Фото!C:D,2,0),VLOOKUP(A47,'Прайс-лист общий'!A:B,2,0))</f>
        <v>Ручка дверная "Кроне", матовый черный никель</v>
      </c>
      <c r="D47" s="183">
        <f>IFERROR(VLOOKUP($A47,'Прайс-лист общий'!A:C,3,0),"")</f>
        <v>4</v>
      </c>
      <c r="E47" s="184">
        <f>IFERROR(VLOOKUP($A47,'Прайс-лист общий'!$A:D,4,0),"")</f>
        <v>0</v>
      </c>
      <c r="F47" s="209">
        <f>IFERROR(VLOOKUP($A47,'Прайс-лист общий'!$A:E,5,0),"")</f>
        <v>2999</v>
      </c>
      <c r="G47" s="209">
        <f>IFERROR(VLOOKUP($A47,'Прайс-лист общий'!$A:F,6,0),"")</f>
        <v>1811</v>
      </c>
      <c r="H47" s="209">
        <f>IFERROR(VLOOKUP($A47,'Прайс-лист общий'!$A:G,7,0),"")</f>
        <v>1646</v>
      </c>
      <c r="I47" s="209">
        <f>IFERROR(VLOOKUP($A47,'Прайс-лист общий'!$A:H,8,0),"")</f>
        <v>1497</v>
      </c>
      <c r="J47" s="209">
        <f>IFERROR(VLOOKUP($A47,'Прайс-лист общий'!$A:I,9,0),"")</f>
        <v>1301</v>
      </c>
      <c r="K47" s="222">
        <f>IFERROR(VLOOKUP(A47,'Прайс-лист общий'!A:J,10,0),"")</f>
        <v>0</v>
      </c>
      <c r="L47" s="216"/>
      <c r="M47" s="212">
        <f t="shared" si="0"/>
        <v>0</v>
      </c>
      <c r="N47" s="185">
        <f>IFERROR(VLOOKUP($A47,'Прайс-лист общий'!$A:K,11,0),"")</f>
        <v>20</v>
      </c>
      <c r="O47" s="186" t="str">
        <f>IFERROR(VLOOKUP($A47,'Прайс-лист общий'!$A:L,12,0),"")</f>
        <v>200*157*57</v>
      </c>
      <c r="P47" s="186">
        <f>IFERROR(VLOOKUP($A47,'Прайс-лист общий'!$A:M,13,0),"")</f>
        <v>0.89499999999999991</v>
      </c>
      <c r="Q47" s="186" t="str">
        <f>IFERROR(VLOOKUP($A47,'Прайс-лист общий'!$A:O,14,0),"")</f>
        <v>420*325*300</v>
      </c>
      <c r="R47" s="186">
        <f>IFERROR(VLOOKUP($A47,'Прайс-лист общий'!$A:O,15,0),"")</f>
        <v>18.399999999999999</v>
      </c>
    </row>
    <row r="48" spans="1:18" s="208" customFormat="1" ht="15" customHeight="1">
      <c r="A48" s="205" t="s">
        <v>4266</v>
      </c>
      <c r="B48" s="206"/>
      <c r="C48" s="182" t="str">
        <f>HYPERLINK(VLOOKUP(A48,Фото!C:D,2,0),VLOOKUP(A48,'Прайс-лист общий'!A:B,2,0))</f>
        <v>Ручка дверная "Кроне", никель супер матовый</v>
      </c>
      <c r="D48" s="183">
        <f>IFERROR(VLOOKUP($A48,'Прайс-лист общий'!A:C,3,0),"")</f>
        <v>4</v>
      </c>
      <c r="E48" s="184">
        <f>IFERROR(VLOOKUP($A48,'Прайс-лист общий'!$A:D,4,0),"")</f>
        <v>0</v>
      </c>
      <c r="F48" s="209">
        <f>IFERROR(VLOOKUP($A48,'Прайс-лист общий'!$A:E,5,0),"")</f>
        <v>2999</v>
      </c>
      <c r="G48" s="209">
        <f>IFERROR(VLOOKUP($A48,'Прайс-лист общий'!$A:F,6,0),"")</f>
        <v>1811</v>
      </c>
      <c r="H48" s="209">
        <f>IFERROR(VLOOKUP($A48,'Прайс-лист общий'!$A:G,7,0),"")</f>
        <v>1646</v>
      </c>
      <c r="I48" s="209">
        <f>IFERROR(VLOOKUP($A48,'Прайс-лист общий'!$A:H,8,0),"")</f>
        <v>1497</v>
      </c>
      <c r="J48" s="209">
        <f>IFERROR(VLOOKUP($A48,'Прайс-лист общий'!$A:I,9,0),"")</f>
        <v>1301</v>
      </c>
      <c r="K48" s="222">
        <f>IFERROR(VLOOKUP(A48,'Прайс-лист общий'!A:J,10,0),"")</f>
        <v>0</v>
      </c>
      <c r="L48" s="216"/>
      <c r="M48" s="212">
        <f t="shared" si="0"/>
        <v>0</v>
      </c>
      <c r="N48" s="185">
        <f>IFERROR(VLOOKUP($A48,'Прайс-лист общий'!$A:K,11,0),"")</f>
        <v>20</v>
      </c>
      <c r="O48" s="186" t="str">
        <f>IFERROR(VLOOKUP($A48,'Прайс-лист общий'!$A:L,12,0),"")</f>
        <v>200*157*57</v>
      </c>
      <c r="P48" s="186">
        <f>IFERROR(VLOOKUP($A48,'Прайс-лист общий'!$A:M,13,0),"")</f>
        <v>0.89499999999999991</v>
      </c>
      <c r="Q48" s="186" t="str">
        <f>IFERROR(VLOOKUP($A48,'Прайс-лист общий'!$A:O,14,0),"")</f>
        <v>420*325*300</v>
      </c>
      <c r="R48" s="186">
        <f>IFERROR(VLOOKUP($A48,'Прайс-лист общий'!$A:O,15,0),"")</f>
        <v>18.399999999999999</v>
      </c>
    </row>
    <row r="49" spans="1:18" s="208" customFormat="1" ht="15" customHeight="1">
      <c r="A49" s="205" t="s">
        <v>4267</v>
      </c>
      <c r="B49" s="206"/>
      <c r="C49" s="182" t="str">
        <f>HYPERLINK(VLOOKUP(A49,Фото!C:D,2,0),VLOOKUP(A49,'Прайс-лист общий'!A:B,2,0))</f>
        <v>Ручка дверная "Кроне", никель матовый</v>
      </c>
      <c r="D49" s="183">
        <f>IFERROR(VLOOKUP($A49,'Прайс-лист общий'!A:C,3,0),"")</f>
        <v>4</v>
      </c>
      <c r="E49" s="184">
        <f>IFERROR(VLOOKUP($A49,'Прайс-лист общий'!$A:D,4,0),"")</f>
        <v>0</v>
      </c>
      <c r="F49" s="209">
        <f>IFERROR(VLOOKUP($A49,'Прайс-лист общий'!$A:E,5,0),"")</f>
        <v>2999</v>
      </c>
      <c r="G49" s="209">
        <f>IFERROR(VLOOKUP($A49,'Прайс-лист общий'!$A:F,6,0),"")</f>
        <v>1811</v>
      </c>
      <c r="H49" s="209">
        <f>IFERROR(VLOOKUP($A49,'Прайс-лист общий'!$A:G,7,0),"")</f>
        <v>1646</v>
      </c>
      <c r="I49" s="209">
        <f>IFERROR(VLOOKUP($A49,'Прайс-лист общий'!$A:H,8,0),"")</f>
        <v>1497</v>
      </c>
      <c r="J49" s="209">
        <f>IFERROR(VLOOKUP($A49,'Прайс-лист общий'!$A:I,9,0),"")</f>
        <v>1301</v>
      </c>
      <c r="K49" s="222">
        <f>IFERROR(VLOOKUP(A49,'Прайс-лист общий'!A:J,10,0),"")</f>
        <v>0</v>
      </c>
      <c r="L49" s="216"/>
      <c r="M49" s="212">
        <f t="shared" si="0"/>
        <v>0</v>
      </c>
      <c r="N49" s="185">
        <f>IFERROR(VLOOKUP($A49,'Прайс-лист общий'!$A:K,11,0),"")</f>
        <v>20</v>
      </c>
      <c r="O49" s="186" t="str">
        <f>IFERROR(VLOOKUP($A49,'Прайс-лист общий'!$A:L,12,0),"")</f>
        <v>200*157*57</v>
      </c>
      <c r="P49" s="186">
        <f>IFERROR(VLOOKUP($A49,'Прайс-лист общий'!$A:M,13,0),"")</f>
        <v>0.89499999999999991</v>
      </c>
      <c r="Q49" s="186" t="str">
        <f>IFERROR(VLOOKUP($A49,'Прайс-лист общий'!$A:O,14,0),"")</f>
        <v>420*325*300</v>
      </c>
      <c r="R49" s="186">
        <f>IFERROR(VLOOKUP($A49,'Прайс-лист общий'!$A:O,15,0),"")</f>
        <v>18.399999999999999</v>
      </c>
    </row>
    <row r="50" spans="1:18" s="208" customFormat="1" ht="15" customHeight="1">
      <c r="A50" s="193" t="s">
        <v>4268</v>
      </c>
      <c r="B50" s="195"/>
      <c r="C50" s="187" t="str">
        <f>HYPERLINK(VLOOKUP(A50,Фото!C:D,2,0),VLOOKUP(A50,'Прайс-лист общий'!A:B,2,0))</f>
        <v>Ручка дверная "Кроне", супер сатин хром</v>
      </c>
      <c r="D50" s="188">
        <f>IFERROR(VLOOKUP($A50,'Прайс-лист общий'!A:C,3,0),"")</f>
        <v>4</v>
      </c>
      <c r="E50" s="189">
        <f>IFERROR(VLOOKUP($A50,'Прайс-лист общий'!$A:D,4,0),"")</f>
        <v>0</v>
      </c>
      <c r="F50" s="210">
        <f>IFERROR(VLOOKUP($A50,'Прайс-лист общий'!$A:E,5,0),"")</f>
        <v>2999</v>
      </c>
      <c r="G50" s="210">
        <f>IFERROR(VLOOKUP($A50,'Прайс-лист общий'!$A:F,6,0),"")</f>
        <v>1811</v>
      </c>
      <c r="H50" s="210">
        <f>IFERROR(VLOOKUP($A50,'Прайс-лист общий'!$A:G,7,0),"")</f>
        <v>1646</v>
      </c>
      <c r="I50" s="210">
        <f>IFERROR(VLOOKUP($A50,'Прайс-лист общий'!$A:H,8,0),"")</f>
        <v>1497</v>
      </c>
      <c r="J50" s="210">
        <f>IFERROR(VLOOKUP($A50,'Прайс-лист общий'!$A:I,9,0),"")</f>
        <v>1301</v>
      </c>
      <c r="K50" s="220">
        <f>IFERROR(VLOOKUP(A50,'Прайс-лист общий'!A:J,10,0),"")</f>
        <v>1015</v>
      </c>
      <c r="L50" s="217"/>
      <c r="M50" s="213">
        <f t="shared" si="0"/>
        <v>0</v>
      </c>
      <c r="N50" s="190">
        <f>IFERROR(VLOOKUP($A50,'Прайс-лист общий'!$A:K,11,0),"")</f>
        <v>20</v>
      </c>
      <c r="O50" s="191" t="str">
        <f>IFERROR(VLOOKUP($A50,'Прайс-лист общий'!$A:L,12,0),"")</f>
        <v>200*157*57</v>
      </c>
      <c r="P50" s="191">
        <f>IFERROR(VLOOKUP($A50,'Прайс-лист общий'!$A:M,13,0),"")</f>
        <v>0.89499999999999991</v>
      </c>
      <c r="Q50" s="191" t="str">
        <f>IFERROR(VLOOKUP($A50,'Прайс-лист общий'!$A:O,14,0),"")</f>
        <v>420*325*300</v>
      </c>
      <c r="R50" s="191">
        <f>IFERROR(VLOOKUP($A50,'Прайс-лист общий'!$A:O,15,0),"")</f>
        <v>18.399999999999999</v>
      </c>
    </row>
    <row r="51" spans="1:18" s="208" customFormat="1" ht="15" customHeight="1">
      <c r="A51" s="223" t="s">
        <v>4269</v>
      </c>
      <c r="B51" s="206"/>
      <c r="C51" s="224" t="str">
        <f>HYPERLINK(VLOOKUP(A51,Фото!C:D,2,0),VLOOKUP(A51,'Прайс-лист общий'!A:B,2,0))</f>
        <v>Ручка дверная "Сорренто", черный</v>
      </c>
      <c r="D51" s="225">
        <f>IFERROR(VLOOKUP($A51,'Прайс-лист общий'!A:C,3,0),"")</f>
        <v>4</v>
      </c>
      <c r="E51" s="226">
        <f>IFERROR(VLOOKUP($A51,'Прайс-лист общий'!$A:D,4,0),"")</f>
        <v>0</v>
      </c>
      <c r="F51" s="227">
        <f>IFERROR(VLOOKUP($A51,'Прайс-лист общий'!$A:E,5,0),"")</f>
        <v>2821</v>
      </c>
      <c r="G51" s="227">
        <f>IFERROR(VLOOKUP($A51,'Прайс-лист общий'!$A:F,6,0),"")</f>
        <v>1704</v>
      </c>
      <c r="H51" s="227">
        <f>IFERROR(VLOOKUP($A51,'Прайс-лист общий'!$A:G,7,0),"")</f>
        <v>1549</v>
      </c>
      <c r="I51" s="227">
        <f>IFERROR(VLOOKUP($A51,'Прайс-лист общий'!$A:H,8,0),"")</f>
        <v>1408</v>
      </c>
      <c r="J51" s="227">
        <f>IFERROR(VLOOKUP($A51,'Прайс-лист общий'!$A:I,9,0),"")</f>
        <v>1224</v>
      </c>
      <c r="K51" s="228">
        <f>IFERROR(VLOOKUP(A51,'Прайс-лист общий'!A:J,10,0),"")</f>
        <v>0</v>
      </c>
      <c r="L51" s="229"/>
      <c r="M51" s="230">
        <f t="shared" si="0"/>
        <v>0</v>
      </c>
      <c r="N51" s="231">
        <f>IFERROR(VLOOKUP($A51,'Прайс-лист общий'!$A:K,11,0),"")</f>
        <v>20</v>
      </c>
      <c r="O51" s="232" t="str">
        <f>IFERROR(VLOOKUP($A51,'Прайс-лист общий'!$A:L,12,0),"")</f>
        <v>200*157*57</v>
      </c>
      <c r="P51" s="232">
        <f>IFERROR(VLOOKUP($A51,'Прайс-лист общий'!$A:M,13,0),"")</f>
        <v>0.9</v>
      </c>
      <c r="Q51" s="232" t="str">
        <f>IFERROR(VLOOKUP($A51,'Прайс-лист общий'!$A:O,14,0),"")</f>
        <v>420*325*300</v>
      </c>
      <c r="R51" s="232">
        <f>IFERROR(VLOOKUP($A51,'Прайс-лист общий'!$A:O,15,0),"")</f>
        <v>18.5</v>
      </c>
    </row>
    <row r="52" spans="1:18" s="208" customFormat="1" ht="15" customHeight="1">
      <c r="A52" s="205" t="s">
        <v>4270</v>
      </c>
      <c r="B52" s="206"/>
      <c r="C52" s="182" t="str">
        <f>HYPERLINK(VLOOKUP(A52,Фото!C:D,2,0),VLOOKUP(A52,'Прайс-лист общий'!A:B,2,0))</f>
        <v>Ручка дверная "Сорренто", хром блестящий</v>
      </c>
      <c r="D52" s="183">
        <f>IFERROR(VLOOKUP($A52,'Прайс-лист общий'!A:C,3,0),"")</f>
        <v>4</v>
      </c>
      <c r="E52" s="184">
        <f>IFERROR(VLOOKUP($A52,'Прайс-лист общий'!$A:D,4,0),"")</f>
        <v>0</v>
      </c>
      <c r="F52" s="209">
        <f>IFERROR(VLOOKUP($A52,'Прайс-лист общий'!$A:E,5,0),"")</f>
        <v>2821</v>
      </c>
      <c r="G52" s="209">
        <f>IFERROR(VLOOKUP($A52,'Прайс-лист общий'!$A:F,6,0),"")</f>
        <v>1704</v>
      </c>
      <c r="H52" s="209">
        <f>IFERROR(VLOOKUP($A52,'Прайс-лист общий'!$A:G,7,0),"")</f>
        <v>1549</v>
      </c>
      <c r="I52" s="209">
        <f>IFERROR(VLOOKUP($A52,'Прайс-лист общий'!$A:H,8,0),"")</f>
        <v>1408</v>
      </c>
      <c r="J52" s="209">
        <f>IFERROR(VLOOKUP($A52,'Прайс-лист общий'!$A:I,9,0),"")</f>
        <v>1224</v>
      </c>
      <c r="K52" s="222">
        <f>IFERROR(VLOOKUP(A52,'Прайс-лист общий'!A:J,10,0),"")</f>
        <v>1128</v>
      </c>
      <c r="L52" s="216"/>
      <c r="M52" s="212">
        <f t="shared" si="0"/>
        <v>0</v>
      </c>
      <c r="N52" s="185">
        <f>IFERROR(VLOOKUP($A52,'Прайс-лист общий'!$A:K,11,0),"")</f>
        <v>20</v>
      </c>
      <c r="O52" s="186" t="str">
        <f>IFERROR(VLOOKUP($A52,'Прайс-лист общий'!$A:L,12,0),"")</f>
        <v>200*157*57</v>
      </c>
      <c r="P52" s="186">
        <f>IFERROR(VLOOKUP($A52,'Прайс-лист общий'!$A:M,13,0),"")</f>
        <v>0.9</v>
      </c>
      <c r="Q52" s="186" t="str">
        <f>IFERROR(VLOOKUP($A52,'Прайс-лист общий'!$A:O,14,0),"")</f>
        <v>420*325*300</v>
      </c>
      <c r="R52" s="186">
        <f>IFERROR(VLOOKUP($A52,'Прайс-лист общий'!$A:O,15,0),"")</f>
        <v>18.5</v>
      </c>
    </row>
    <row r="53" spans="1:18" s="208" customFormat="1" ht="15" customHeight="1">
      <c r="A53" s="205" t="s">
        <v>4271</v>
      </c>
      <c r="B53" s="206"/>
      <c r="C53" s="182" t="str">
        <f>HYPERLINK(VLOOKUP(A53,Фото!C:D,2,0),VLOOKUP(A53,'Прайс-лист общий'!A:B,2,0))</f>
        <v>Ручка дверная "Сорренто", матовый черный никель</v>
      </c>
      <c r="D53" s="183">
        <f>IFERROR(VLOOKUP($A53,'Прайс-лист общий'!A:C,3,0),"")</f>
        <v>4</v>
      </c>
      <c r="E53" s="184">
        <f>IFERROR(VLOOKUP($A53,'Прайс-лист общий'!$A:D,4,0),"")</f>
        <v>0</v>
      </c>
      <c r="F53" s="209">
        <f>IFERROR(VLOOKUP($A53,'Прайс-лист общий'!$A:E,5,0),"")</f>
        <v>2821</v>
      </c>
      <c r="G53" s="209">
        <f>IFERROR(VLOOKUP($A53,'Прайс-лист общий'!$A:F,6,0),"")</f>
        <v>1704</v>
      </c>
      <c r="H53" s="209">
        <f>IFERROR(VLOOKUP($A53,'Прайс-лист общий'!$A:G,7,0),"")</f>
        <v>1549</v>
      </c>
      <c r="I53" s="209">
        <f>IFERROR(VLOOKUP($A53,'Прайс-лист общий'!$A:H,8,0),"")</f>
        <v>1408</v>
      </c>
      <c r="J53" s="209">
        <f>IFERROR(VLOOKUP($A53,'Прайс-лист общий'!$A:I,9,0),"")</f>
        <v>1224</v>
      </c>
      <c r="K53" s="222">
        <f>IFERROR(VLOOKUP(A53,'Прайс-лист общий'!A:J,10,0),"")</f>
        <v>0</v>
      </c>
      <c r="L53" s="216"/>
      <c r="M53" s="212">
        <f t="shared" si="0"/>
        <v>0</v>
      </c>
      <c r="N53" s="185">
        <f>IFERROR(VLOOKUP($A53,'Прайс-лист общий'!$A:K,11,0),"")</f>
        <v>20</v>
      </c>
      <c r="O53" s="186" t="str">
        <f>IFERROR(VLOOKUP($A53,'Прайс-лист общий'!$A:L,12,0),"")</f>
        <v>200*157*57</v>
      </c>
      <c r="P53" s="186">
        <f>IFERROR(VLOOKUP($A53,'Прайс-лист общий'!$A:M,13,0),"")</f>
        <v>0.9</v>
      </c>
      <c r="Q53" s="186" t="str">
        <f>IFERROR(VLOOKUP($A53,'Прайс-лист общий'!$A:O,14,0),"")</f>
        <v>420*325*300</v>
      </c>
      <c r="R53" s="186">
        <f>IFERROR(VLOOKUP($A53,'Прайс-лист общий'!$A:O,15,0),"")</f>
        <v>18.5</v>
      </c>
    </row>
    <row r="54" spans="1:18" s="208" customFormat="1" ht="15" customHeight="1">
      <c r="A54" s="205" t="s">
        <v>4272</v>
      </c>
      <c r="B54" s="206"/>
      <c r="C54" s="182" t="str">
        <f>HYPERLINK(VLOOKUP(A54,Фото!C:D,2,0),VLOOKUP(A54,'Прайс-лист общий'!A:B,2,0))</f>
        <v>Ручка дверная "Сорренто", никель супер матовый</v>
      </c>
      <c r="D54" s="183">
        <f>IFERROR(VLOOKUP($A54,'Прайс-лист общий'!A:C,3,0),"")</f>
        <v>4</v>
      </c>
      <c r="E54" s="184">
        <f>IFERROR(VLOOKUP($A54,'Прайс-лист общий'!$A:D,4,0),"")</f>
        <v>0</v>
      </c>
      <c r="F54" s="209">
        <f>IFERROR(VLOOKUP($A54,'Прайс-лист общий'!$A:E,5,0),"")</f>
        <v>2821</v>
      </c>
      <c r="G54" s="209">
        <f>IFERROR(VLOOKUP($A54,'Прайс-лист общий'!$A:F,6,0),"")</f>
        <v>1704</v>
      </c>
      <c r="H54" s="209">
        <f>IFERROR(VLOOKUP($A54,'Прайс-лист общий'!$A:G,7,0),"")</f>
        <v>1549</v>
      </c>
      <c r="I54" s="209">
        <f>IFERROR(VLOOKUP($A54,'Прайс-лист общий'!$A:H,8,0),"")</f>
        <v>1408</v>
      </c>
      <c r="J54" s="209">
        <f>IFERROR(VLOOKUP($A54,'Прайс-лист общий'!$A:I,9,0),"")</f>
        <v>1224</v>
      </c>
      <c r="K54" s="222">
        <f>IFERROR(VLOOKUP(A54,'Прайс-лист общий'!A:J,10,0),"")</f>
        <v>0</v>
      </c>
      <c r="L54" s="216"/>
      <c r="M54" s="212">
        <f t="shared" si="0"/>
        <v>0</v>
      </c>
      <c r="N54" s="185">
        <f>IFERROR(VLOOKUP($A54,'Прайс-лист общий'!$A:K,11,0),"")</f>
        <v>20</v>
      </c>
      <c r="O54" s="186" t="str">
        <f>IFERROR(VLOOKUP($A54,'Прайс-лист общий'!$A:L,12,0),"")</f>
        <v>200*157*57</v>
      </c>
      <c r="P54" s="186">
        <f>IFERROR(VLOOKUP($A54,'Прайс-лист общий'!$A:M,13,0),"")</f>
        <v>0.9</v>
      </c>
      <c r="Q54" s="186" t="str">
        <f>IFERROR(VLOOKUP($A54,'Прайс-лист общий'!$A:O,14,0),"")</f>
        <v>420*325*300</v>
      </c>
      <c r="R54" s="186">
        <f>IFERROR(VLOOKUP($A54,'Прайс-лист общий'!$A:O,15,0),"")</f>
        <v>18.5</v>
      </c>
    </row>
    <row r="55" spans="1:18" s="208" customFormat="1" ht="15" customHeight="1">
      <c r="A55" s="205" t="s">
        <v>4273</v>
      </c>
      <c r="B55" s="206"/>
      <c r="C55" s="182" t="str">
        <f>HYPERLINK(VLOOKUP(A55,Фото!C:D,2,0),VLOOKUP(A55,'Прайс-лист общий'!A:B,2,0))</f>
        <v>Ручка дверная "Сорренто", никель матовый</v>
      </c>
      <c r="D55" s="183">
        <f>IFERROR(VLOOKUP($A55,'Прайс-лист общий'!A:C,3,0),"")</f>
        <v>4</v>
      </c>
      <c r="E55" s="184">
        <f>IFERROR(VLOOKUP($A55,'Прайс-лист общий'!$A:D,4,0),"")</f>
        <v>0</v>
      </c>
      <c r="F55" s="209">
        <f>IFERROR(VLOOKUP($A55,'Прайс-лист общий'!$A:E,5,0),"")</f>
        <v>2821</v>
      </c>
      <c r="G55" s="209">
        <f>IFERROR(VLOOKUP($A55,'Прайс-лист общий'!$A:F,6,0),"")</f>
        <v>1704</v>
      </c>
      <c r="H55" s="209">
        <f>IFERROR(VLOOKUP($A55,'Прайс-лист общий'!$A:G,7,0),"")</f>
        <v>1549</v>
      </c>
      <c r="I55" s="209">
        <f>IFERROR(VLOOKUP($A55,'Прайс-лист общий'!$A:H,8,0),"")</f>
        <v>1408</v>
      </c>
      <c r="J55" s="209">
        <f>IFERROR(VLOOKUP($A55,'Прайс-лист общий'!$A:I,9,0),"")</f>
        <v>1224</v>
      </c>
      <c r="K55" s="222">
        <f>IFERROR(VLOOKUP(A55,'Прайс-лист общий'!A:J,10,0),"")</f>
        <v>0</v>
      </c>
      <c r="L55" s="216"/>
      <c r="M55" s="212">
        <f t="shared" si="0"/>
        <v>0</v>
      </c>
      <c r="N55" s="185">
        <f>IFERROR(VLOOKUP($A55,'Прайс-лист общий'!$A:K,11,0),"")</f>
        <v>20</v>
      </c>
      <c r="O55" s="186" t="str">
        <f>IFERROR(VLOOKUP($A55,'Прайс-лист общий'!$A:L,12,0),"")</f>
        <v>200*157*57</v>
      </c>
      <c r="P55" s="186">
        <f>IFERROR(VLOOKUP($A55,'Прайс-лист общий'!$A:M,13,0),"")</f>
        <v>0.9</v>
      </c>
      <c r="Q55" s="186" t="str">
        <f>IFERROR(VLOOKUP($A55,'Прайс-лист общий'!$A:O,14,0),"")</f>
        <v>420*325*300</v>
      </c>
      <c r="R55" s="186">
        <f>IFERROR(VLOOKUP($A55,'Прайс-лист общий'!$A:O,15,0),"")</f>
        <v>18.5</v>
      </c>
    </row>
    <row r="56" spans="1:18" s="208" customFormat="1" ht="15" customHeight="1">
      <c r="A56" s="205" t="s">
        <v>4274</v>
      </c>
      <c r="B56" s="206"/>
      <c r="C56" s="182" t="str">
        <f>HYPERLINK(VLOOKUP(A56,Фото!C:D,2,0),VLOOKUP(A56,'Прайс-лист общий'!A:B,2,0))</f>
        <v>Ручка дверная "Сорренто", супер сатин хром</v>
      </c>
      <c r="D56" s="183">
        <f>IFERROR(VLOOKUP($A56,'Прайс-лист общий'!A:C,3,0),"")</f>
        <v>4</v>
      </c>
      <c r="E56" s="184">
        <f>IFERROR(VLOOKUP($A56,'Прайс-лист общий'!$A:D,4,0),"")</f>
        <v>0</v>
      </c>
      <c r="F56" s="209">
        <f>IFERROR(VLOOKUP($A56,'Прайс-лист общий'!$A:E,5,0),"")</f>
        <v>2821</v>
      </c>
      <c r="G56" s="209">
        <f>IFERROR(VLOOKUP($A56,'Прайс-лист общий'!$A:F,6,0),"")</f>
        <v>1704</v>
      </c>
      <c r="H56" s="209">
        <f>IFERROR(VLOOKUP($A56,'Прайс-лист общий'!$A:G,7,0),"")</f>
        <v>1549</v>
      </c>
      <c r="I56" s="209">
        <f>IFERROR(VLOOKUP($A56,'Прайс-лист общий'!$A:H,8,0),"")</f>
        <v>1408</v>
      </c>
      <c r="J56" s="209">
        <f>IFERROR(VLOOKUP($A56,'Прайс-лист общий'!$A:I,9,0),"")</f>
        <v>1224</v>
      </c>
      <c r="K56" s="222">
        <f>IFERROR(VLOOKUP(A56,'Прайс-лист общий'!A:J,10,0),"")</f>
        <v>0</v>
      </c>
      <c r="L56" s="216"/>
      <c r="M56" s="212">
        <f t="shared" si="0"/>
        <v>0</v>
      </c>
      <c r="N56" s="185">
        <f>IFERROR(VLOOKUP($A56,'Прайс-лист общий'!$A:K,11,0),"")</f>
        <v>20</v>
      </c>
      <c r="O56" s="186" t="str">
        <f>IFERROR(VLOOKUP($A56,'Прайс-лист общий'!$A:L,12,0),"")</f>
        <v>200*157*57</v>
      </c>
      <c r="P56" s="186">
        <f>IFERROR(VLOOKUP($A56,'Прайс-лист общий'!$A:M,13,0),"")</f>
        <v>0.9</v>
      </c>
      <c r="Q56" s="186" t="str">
        <f>IFERROR(VLOOKUP($A56,'Прайс-лист общий'!$A:O,14,0),"")</f>
        <v>420*325*300</v>
      </c>
      <c r="R56" s="186">
        <f>IFERROR(VLOOKUP($A56,'Прайс-лист общий'!$A:O,15,0),"")</f>
        <v>18.5</v>
      </c>
    </row>
    <row r="57" spans="1:18" s="208" customFormat="1" ht="15" customHeight="1">
      <c r="A57" s="193" t="s">
        <v>4854</v>
      </c>
      <c r="B57" s="195"/>
      <c r="C57" s="187" t="str">
        <f>HYPERLINK(VLOOKUP(A57,Фото!C:D,2,0),VLOOKUP(A57,'Прайс-лист общий'!A:B,2,0))</f>
        <v>Ручка дверная "Сорренто", золото матовое сатинированное</v>
      </c>
      <c r="D57" s="188">
        <f>IFERROR(VLOOKUP($A57,'Прайс-лист общий'!A:C,3,0),"")</f>
        <v>4</v>
      </c>
      <c r="E57" s="189">
        <f>IFERROR(VLOOKUP($A57,'Прайс-лист общий'!$A:D,4,0),"")</f>
        <v>0</v>
      </c>
      <c r="F57" s="210">
        <f>IFERROR(VLOOKUP($A57,'Прайс-лист общий'!$A:E,5,0),"")</f>
        <v>2821</v>
      </c>
      <c r="G57" s="210">
        <f>IFERROR(VLOOKUP($A57,'Прайс-лист общий'!$A:F,6,0),"")</f>
        <v>1704</v>
      </c>
      <c r="H57" s="210">
        <f>IFERROR(VLOOKUP($A57,'Прайс-лист общий'!$A:G,7,0),"")</f>
        <v>1549</v>
      </c>
      <c r="I57" s="210">
        <f>IFERROR(VLOOKUP($A57,'Прайс-лист общий'!$A:H,8,0),"")</f>
        <v>1408</v>
      </c>
      <c r="J57" s="210">
        <f>IFERROR(VLOOKUP($A57,'Прайс-лист общий'!$A:I,9,0),"")</f>
        <v>1224</v>
      </c>
      <c r="K57" s="220">
        <f>IFERROR(VLOOKUP(A57,'Прайс-лист общий'!A:J,10,0),"")</f>
        <v>0</v>
      </c>
      <c r="L57" s="217"/>
      <c r="M57" s="213">
        <f t="shared" si="0"/>
        <v>0</v>
      </c>
      <c r="N57" s="190">
        <f>IFERROR(VLOOKUP($A57,'Прайс-лист общий'!$A:K,11,0),"")</f>
        <v>20</v>
      </c>
      <c r="O57" s="191" t="str">
        <f>IFERROR(VLOOKUP($A57,'Прайс-лист общий'!$A:L,12,0),"")</f>
        <v>200*157*57</v>
      </c>
      <c r="P57" s="191">
        <f>IFERROR(VLOOKUP($A57,'Прайс-лист общий'!$A:M,13,0),"")</f>
        <v>0.9</v>
      </c>
      <c r="Q57" s="191" t="str">
        <f>IFERROR(VLOOKUP($A57,'Прайс-лист общий'!$A:O,14,0),"")</f>
        <v>420*325*300</v>
      </c>
      <c r="R57" s="191">
        <f>IFERROR(VLOOKUP($A57,'Прайс-лист общий'!$A:O,15,0),"")</f>
        <v>18.5</v>
      </c>
    </row>
    <row r="58" spans="1:18" s="208" customFormat="1" ht="15" customHeight="1">
      <c r="A58" s="223" t="s">
        <v>4275</v>
      </c>
      <c r="B58" s="206"/>
      <c r="C58" s="224" t="str">
        <f>HYPERLINK(VLOOKUP(A58,Фото!C:D,2,0),VLOOKUP(A58,'Прайс-лист общий'!A:B,2,0))</f>
        <v>Ручка дверная "Латина", черный</v>
      </c>
      <c r="D58" s="225">
        <f>IFERROR(VLOOKUP($A58,'Прайс-лист общий'!A:C,3,0),"")</f>
        <v>4</v>
      </c>
      <c r="E58" s="226">
        <f>IFERROR(VLOOKUP($A58,'Прайс-лист общий'!$A:D,4,0),"")</f>
        <v>0</v>
      </c>
      <c r="F58" s="227">
        <f>IFERROR(VLOOKUP($A58,'Прайс-лист общий'!$A:E,5,0),"")</f>
        <v>2832</v>
      </c>
      <c r="G58" s="227">
        <f>IFERROR(VLOOKUP($A58,'Прайс-лист общий'!$A:F,6,0),"")</f>
        <v>1710</v>
      </c>
      <c r="H58" s="227">
        <f>IFERROR(VLOOKUP($A58,'Прайс-лист общий'!$A:G,7,0),"")</f>
        <v>1554</v>
      </c>
      <c r="I58" s="227">
        <f>IFERROR(VLOOKUP($A58,'Прайс-лист общий'!$A:H,8,0),"")</f>
        <v>1413</v>
      </c>
      <c r="J58" s="227">
        <f>IFERROR(VLOOKUP($A58,'Прайс-лист общий'!$A:I,9,0),"")</f>
        <v>1229</v>
      </c>
      <c r="K58" s="228">
        <f>IFERROR(VLOOKUP(A58,'Прайс-лист общий'!A:J,10,0),"")</f>
        <v>0</v>
      </c>
      <c r="L58" s="229"/>
      <c r="M58" s="230">
        <f t="shared" si="0"/>
        <v>0</v>
      </c>
      <c r="N58" s="231">
        <f>IFERROR(VLOOKUP($A58,'Прайс-лист общий'!$A:K,11,0),"")</f>
        <v>20</v>
      </c>
      <c r="O58" s="232" t="str">
        <f>IFERROR(VLOOKUP($A58,'Прайс-лист общий'!$A:L,12,0),"")</f>
        <v>200*157*57</v>
      </c>
      <c r="P58" s="232">
        <f>IFERROR(VLOOKUP($A58,'Прайс-лист общий'!$A:M,13,0),"")</f>
        <v>0.82499999999999996</v>
      </c>
      <c r="Q58" s="232" t="str">
        <f>IFERROR(VLOOKUP($A58,'Прайс-лист общий'!$A:O,14,0),"")</f>
        <v>420*325*300</v>
      </c>
      <c r="R58" s="232">
        <f>IFERROR(VLOOKUP($A58,'Прайс-лист общий'!$A:O,15,0),"")</f>
        <v>17</v>
      </c>
    </row>
    <row r="59" spans="1:18" s="208" customFormat="1" ht="15" customHeight="1">
      <c r="A59" s="205" t="s">
        <v>4276</v>
      </c>
      <c r="B59" s="206"/>
      <c r="C59" s="182" t="str">
        <f>HYPERLINK(VLOOKUP(A59,Фото!C:D,2,0),VLOOKUP(A59,'Прайс-лист общий'!A:B,2,0))</f>
        <v>Ручка дверная "Латина", хром блестящий</v>
      </c>
      <c r="D59" s="183">
        <f>IFERROR(VLOOKUP($A59,'Прайс-лист общий'!A:C,3,0),"")</f>
        <v>4</v>
      </c>
      <c r="E59" s="184">
        <f>IFERROR(VLOOKUP($A59,'Прайс-лист общий'!$A:D,4,0),"")</f>
        <v>0</v>
      </c>
      <c r="F59" s="209">
        <f>IFERROR(VLOOKUP($A59,'Прайс-лист общий'!$A:E,5,0),"")</f>
        <v>2832</v>
      </c>
      <c r="G59" s="209">
        <f>IFERROR(VLOOKUP($A59,'Прайс-лист общий'!$A:F,6,0),"")</f>
        <v>1710</v>
      </c>
      <c r="H59" s="209">
        <f>IFERROR(VLOOKUP($A59,'Прайс-лист общий'!$A:G,7,0),"")</f>
        <v>1554</v>
      </c>
      <c r="I59" s="209">
        <f>IFERROR(VLOOKUP($A59,'Прайс-лист общий'!$A:H,8,0),"")</f>
        <v>1413</v>
      </c>
      <c r="J59" s="209">
        <f>IFERROR(VLOOKUP($A59,'Прайс-лист общий'!$A:I,9,0),"")</f>
        <v>1229</v>
      </c>
      <c r="K59" s="222">
        <f>IFERROR(VLOOKUP(A59,'Прайс-лист общий'!A:J,10,0),"")</f>
        <v>1128</v>
      </c>
      <c r="L59" s="216"/>
      <c r="M59" s="212">
        <f t="shared" si="0"/>
        <v>0</v>
      </c>
      <c r="N59" s="185">
        <f>IFERROR(VLOOKUP($A59,'Прайс-лист общий'!$A:K,11,0),"")</f>
        <v>20</v>
      </c>
      <c r="O59" s="186" t="str">
        <f>IFERROR(VLOOKUP($A59,'Прайс-лист общий'!$A:L,12,0),"")</f>
        <v>200*157*57</v>
      </c>
      <c r="P59" s="186">
        <f>IFERROR(VLOOKUP($A59,'Прайс-лист общий'!$A:M,13,0),"")</f>
        <v>0.82499999999999996</v>
      </c>
      <c r="Q59" s="186" t="str">
        <f>IFERROR(VLOOKUP($A59,'Прайс-лист общий'!$A:O,14,0),"")</f>
        <v>420*325*300</v>
      </c>
      <c r="R59" s="186">
        <f>IFERROR(VLOOKUP($A59,'Прайс-лист общий'!$A:O,15,0),"")</f>
        <v>17</v>
      </c>
    </row>
    <row r="60" spans="1:18" s="208" customFormat="1" ht="15" customHeight="1">
      <c r="A60" s="205" t="s">
        <v>4277</v>
      </c>
      <c r="B60" s="206"/>
      <c r="C60" s="182" t="str">
        <f>HYPERLINK(VLOOKUP(A60,Фото!C:D,2,0),VLOOKUP(A60,'Прайс-лист общий'!A:B,2,0))</f>
        <v>Ручка дверная "Латина", матовый черный никель</v>
      </c>
      <c r="D60" s="183">
        <f>IFERROR(VLOOKUP($A60,'Прайс-лист общий'!A:C,3,0),"")</f>
        <v>4</v>
      </c>
      <c r="E60" s="184">
        <f>IFERROR(VLOOKUP($A60,'Прайс-лист общий'!$A:D,4,0),"")</f>
        <v>0</v>
      </c>
      <c r="F60" s="209">
        <f>IFERROR(VLOOKUP($A60,'Прайс-лист общий'!$A:E,5,0),"")</f>
        <v>2832</v>
      </c>
      <c r="G60" s="209">
        <f>IFERROR(VLOOKUP($A60,'Прайс-лист общий'!$A:F,6,0),"")</f>
        <v>1710</v>
      </c>
      <c r="H60" s="209">
        <f>IFERROR(VLOOKUP($A60,'Прайс-лист общий'!$A:G,7,0),"")</f>
        <v>1554</v>
      </c>
      <c r="I60" s="209">
        <f>IFERROR(VLOOKUP($A60,'Прайс-лист общий'!$A:H,8,0),"")</f>
        <v>1413</v>
      </c>
      <c r="J60" s="209">
        <f>IFERROR(VLOOKUP($A60,'Прайс-лист общий'!$A:I,9,0),"")</f>
        <v>1229</v>
      </c>
      <c r="K60" s="222">
        <f>IFERROR(VLOOKUP(A60,'Прайс-лист общий'!A:J,10,0),"")</f>
        <v>0</v>
      </c>
      <c r="L60" s="216"/>
      <c r="M60" s="212">
        <f t="shared" si="0"/>
        <v>0</v>
      </c>
      <c r="N60" s="185">
        <f>IFERROR(VLOOKUP($A60,'Прайс-лист общий'!$A:K,11,0),"")</f>
        <v>20</v>
      </c>
      <c r="O60" s="186" t="str">
        <f>IFERROR(VLOOKUP($A60,'Прайс-лист общий'!$A:L,12,0),"")</f>
        <v>200*157*57</v>
      </c>
      <c r="P60" s="186">
        <f>IFERROR(VLOOKUP($A60,'Прайс-лист общий'!$A:M,13,0),"")</f>
        <v>0.82499999999999996</v>
      </c>
      <c r="Q60" s="186" t="str">
        <f>IFERROR(VLOOKUP($A60,'Прайс-лист общий'!$A:O,14,0),"")</f>
        <v>420*325*300</v>
      </c>
      <c r="R60" s="186">
        <f>IFERROR(VLOOKUP($A60,'Прайс-лист общий'!$A:O,15,0),"")</f>
        <v>17</v>
      </c>
    </row>
    <row r="61" spans="1:18" s="208" customFormat="1" ht="15" customHeight="1">
      <c r="A61" s="205" t="s">
        <v>4278</v>
      </c>
      <c r="B61" s="206"/>
      <c r="C61" s="182" t="str">
        <f>HYPERLINK(VLOOKUP(A61,Фото!C:D,2,0),VLOOKUP(A61,'Прайс-лист общий'!A:B,2,0))</f>
        <v>Ручка дверная "Латина", никель супер матовый</v>
      </c>
      <c r="D61" s="183">
        <f>IFERROR(VLOOKUP($A61,'Прайс-лист общий'!A:C,3,0),"")</f>
        <v>4</v>
      </c>
      <c r="E61" s="184">
        <f>IFERROR(VLOOKUP($A61,'Прайс-лист общий'!$A:D,4,0),"")</f>
        <v>0</v>
      </c>
      <c r="F61" s="209">
        <f>IFERROR(VLOOKUP($A61,'Прайс-лист общий'!$A:E,5,0),"")</f>
        <v>2832</v>
      </c>
      <c r="G61" s="209">
        <f>IFERROR(VLOOKUP($A61,'Прайс-лист общий'!$A:F,6,0),"")</f>
        <v>1710</v>
      </c>
      <c r="H61" s="209">
        <f>IFERROR(VLOOKUP($A61,'Прайс-лист общий'!$A:G,7,0),"")</f>
        <v>1554</v>
      </c>
      <c r="I61" s="209">
        <f>IFERROR(VLOOKUP($A61,'Прайс-лист общий'!$A:H,8,0),"")</f>
        <v>1413</v>
      </c>
      <c r="J61" s="209">
        <f>IFERROR(VLOOKUP($A61,'Прайс-лист общий'!$A:I,9,0),"")</f>
        <v>1229</v>
      </c>
      <c r="K61" s="222">
        <f>IFERROR(VLOOKUP(A61,'Прайс-лист общий'!A:J,10,0),"")</f>
        <v>0</v>
      </c>
      <c r="L61" s="216"/>
      <c r="M61" s="212">
        <f t="shared" si="0"/>
        <v>0</v>
      </c>
      <c r="N61" s="185">
        <f>IFERROR(VLOOKUP($A61,'Прайс-лист общий'!$A:K,11,0),"")</f>
        <v>20</v>
      </c>
      <c r="O61" s="186" t="str">
        <f>IFERROR(VLOOKUP($A61,'Прайс-лист общий'!$A:L,12,0),"")</f>
        <v>200*157*57</v>
      </c>
      <c r="P61" s="186">
        <f>IFERROR(VLOOKUP($A61,'Прайс-лист общий'!$A:M,13,0),"")</f>
        <v>0.82499999999999996</v>
      </c>
      <c r="Q61" s="186" t="str">
        <f>IFERROR(VLOOKUP($A61,'Прайс-лист общий'!$A:O,14,0),"")</f>
        <v>420*325*300</v>
      </c>
      <c r="R61" s="186">
        <f>IFERROR(VLOOKUP($A61,'Прайс-лист общий'!$A:O,15,0),"")</f>
        <v>17</v>
      </c>
    </row>
    <row r="62" spans="1:18" s="208" customFormat="1" ht="15" customHeight="1">
      <c r="A62" s="205" t="s">
        <v>4279</v>
      </c>
      <c r="B62" s="206"/>
      <c r="C62" s="182" t="str">
        <f>HYPERLINK(VLOOKUP(A62,Фото!C:D,2,0),VLOOKUP(A62,'Прайс-лист общий'!A:B,2,0))</f>
        <v>Ручка дверная "Латина", никель матовый</v>
      </c>
      <c r="D62" s="183">
        <f>IFERROR(VLOOKUP($A62,'Прайс-лист общий'!A:C,3,0),"")</f>
        <v>4</v>
      </c>
      <c r="E62" s="184">
        <f>IFERROR(VLOOKUP($A62,'Прайс-лист общий'!$A:D,4,0),"")</f>
        <v>0</v>
      </c>
      <c r="F62" s="209">
        <f>IFERROR(VLOOKUP($A62,'Прайс-лист общий'!$A:E,5,0),"")</f>
        <v>2832</v>
      </c>
      <c r="G62" s="209">
        <f>IFERROR(VLOOKUP($A62,'Прайс-лист общий'!$A:F,6,0),"")</f>
        <v>1710</v>
      </c>
      <c r="H62" s="209">
        <f>IFERROR(VLOOKUP($A62,'Прайс-лист общий'!$A:G,7,0),"")</f>
        <v>1554</v>
      </c>
      <c r="I62" s="209">
        <f>IFERROR(VLOOKUP($A62,'Прайс-лист общий'!$A:H,8,0),"")</f>
        <v>1413</v>
      </c>
      <c r="J62" s="209">
        <f>IFERROR(VLOOKUP($A62,'Прайс-лист общий'!$A:I,9,0),"")</f>
        <v>1229</v>
      </c>
      <c r="K62" s="222">
        <f>IFERROR(VLOOKUP(A62,'Прайс-лист общий'!A:J,10,0),"")</f>
        <v>1128</v>
      </c>
      <c r="L62" s="216"/>
      <c r="M62" s="212">
        <f t="shared" si="0"/>
        <v>0</v>
      </c>
      <c r="N62" s="185">
        <f>IFERROR(VLOOKUP($A62,'Прайс-лист общий'!$A:K,11,0),"")</f>
        <v>20</v>
      </c>
      <c r="O62" s="186" t="str">
        <f>IFERROR(VLOOKUP($A62,'Прайс-лист общий'!$A:L,12,0),"")</f>
        <v>200*157*57</v>
      </c>
      <c r="P62" s="186">
        <f>IFERROR(VLOOKUP($A62,'Прайс-лист общий'!$A:M,13,0),"")</f>
        <v>0.82499999999999996</v>
      </c>
      <c r="Q62" s="186" t="str">
        <f>IFERROR(VLOOKUP($A62,'Прайс-лист общий'!$A:O,14,0),"")</f>
        <v>420*325*300</v>
      </c>
      <c r="R62" s="186">
        <f>IFERROR(VLOOKUP($A62,'Прайс-лист общий'!$A:O,15,0),"")</f>
        <v>17</v>
      </c>
    </row>
    <row r="63" spans="1:18" s="208" customFormat="1" ht="15" customHeight="1">
      <c r="A63" s="205" t="s">
        <v>4280</v>
      </c>
      <c r="B63" s="206"/>
      <c r="C63" s="182" t="str">
        <f>HYPERLINK(VLOOKUP(A63,Фото!C:D,2,0),VLOOKUP(A63,'Прайс-лист общий'!A:B,2,0))</f>
        <v>Ручка дверная "Латина", супер сатин хром</v>
      </c>
      <c r="D63" s="183">
        <f>IFERROR(VLOOKUP($A63,'Прайс-лист общий'!A:C,3,0),"")</f>
        <v>4</v>
      </c>
      <c r="E63" s="184">
        <f>IFERROR(VLOOKUP($A63,'Прайс-лист общий'!$A:D,4,0),"")</f>
        <v>0</v>
      </c>
      <c r="F63" s="209">
        <f>IFERROR(VLOOKUP($A63,'Прайс-лист общий'!$A:E,5,0),"")</f>
        <v>2832</v>
      </c>
      <c r="G63" s="209">
        <f>IFERROR(VLOOKUP($A63,'Прайс-лист общий'!$A:F,6,0),"")</f>
        <v>1710</v>
      </c>
      <c r="H63" s="209">
        <f>IFERROR(VLOOKUP($A63,'Прайс-лист общий'!$A:G,7,0),"")</f>
        <v>1554</v>
      </c>
      <c r="I63" s="209">
        <f>IFERROR(VLOOKUP($A63,'Прайс-лист общий'!$A:H,8,0),"")</f>
        <v>1413</v>
      </c>
      <c r="J63" s="209">
        <f>IFERROR(VLOOKUP($A63,'Прайс-лист общий'!$A:I,9,0),"")</f>
        <v>1229</v>
      </c>
      <c r="K63" s="222">
        <f>IFERROR(VLOOKUP(A63,'Прайс-лист общий'!A:J,10,0),"")</f>
        <v>0</v>
      </c>
      <c r="L63" s="216"/>
      <c r="M63" s="212">
        <f t="shared" si="0"/>
        <v>0</v>
      </c>
      <c r="N63" s="185">
        <f>IFERROR(VLOOKUP($A63,'Прайс-лист общий'!$A:K,11,0),"")</f>
        <v>20</v>
      </c>
      <c r="O63" s="186" t="str">
        <f>IFERROR(VLOOKUP($A63,'Прайс-лист общий'!$A:L,12,0),"")</f>
        <v>200*157*57</v>
      </c>
      <c r="P63" s="186">
        <f>IFERROR(VLOOKUP($A63,'Прайс-лист общий'!$A:M,13,0),"")</f>
        <v>0.82499999999999996</v>
      </c>
      <c r="Q63" s="186" t="str">
        <f>IFERROR(VLOOKUP($A63,'Прайс-лист общий'!$A:O,14,0),"")</f>
        <v>420*325*300</v>
      </c>
      <c r="R63" s="186">
        <f>IFERROR(VLOOKUP($A63,'Прайс-лист общий'!$A:O,15,0),"")</f>
        <v>17</v>
      </c>
    </row>
    <row r="64" spans="1:18" s="208" customFormat="1" ht="15" customHeight="1">
      <c r="A64" s="193" t="s">
        <v>4712</v>
      </c>
      <c r="B64" s="195"/>
      <c r="C64" s="187" t="str">
        <f>HYPERLINK(VLOOKUP(A64,Фото!C:D,2,0),VLOOKUP(A64,'Прайс-лист общий'!A:B,2,0))</f>
        <v>Ручка дверная "Латина", золото матовое сатинированное</v>
      </c>
      <c r="D64" s="188">
        <f>IFERROR(VLOOKUP($A64,'Прайс-лист общий'!A:C,3,0),"")</f>
        <v>4</v>
      </c>
      <c r="E64" s="189">
        <f>IFERROR(VLOOKUP($A64,'Прайс-лист общий'!$A:D,4,0),"")</f>
        <v>0</v>
      </c>
      <c r="F64" s="210">
        <f>IFERROR(VLOOKUP($A64,'Прайс-лист общий'!$A:E,5,0),"")</f>
        <v>2832</v>
      </c>
      <c r="G64" s="210">
        <f>IFERROR(VLOOKUP($A64,'Прайс-лист общий'!$A:F,6,0),"")</f>
        <v>1710</v>
      </c>
      <c r="H64" s="210">
        <f>IFERROR(VLOOKUP($A64,'Прайс-лист общий'!$A:G,7,0),"")</f>
        <v>1554</v>
      </c>
      <c r="I64" s="210">
        <f>IFERROR(VLOOKUP($A64,'Прайс-лист общий'!$A:H,8,0),"")</f>
        <v>1413</v>
      </c>
      <c r="J64" s="210">
        <f>IFERROR(VLOOKUP($A64,'Прайс-лист общий'!$A:I,9,0),"")</f>
        <v>1229</v>
      </c>
      <c r="K64" s="220">
        <f>IFERROR(VLOOKUP(A64,'Прайс-лист общий'!A:J,10,0),"")</f>
        <v>0</v>
      </c>
      <c r="L64" s="217"/>
      <c r="M64" s="213">
        <f t="shared" si="0"/>
        <v>0</v>
      </c>
      <c r="N64" s="190">
        <f>IFERROR(VLOOKUP($A64,'Прайс-лист общий'!$A:K,11,0),"")</f>
        <v>20</v>
      </c>
      <c r="O64" s="191" t="str">
        <f>IFERROR(VLOOKUP($A64,'Прайс-лист общий'!$A:L,12,0),"")</f>
        <v>200*157*57</v>
      </c>
      <c r="P64" s="191">
        <f>IFERROR(VLOOKUP($A64,'Прайс-лист общий'!$A:M,13,0),"")</f>
        <v>0.82499999999999996</v>
      </c>
      <c r="Q64" s="191" t="str">
        <f>IFERROR(VLOOKUP($A64,'Прайс-лист общий'!$A:O,14,0),"")</f>
        <v>420*325*300</v>
      </c>
      <c r="R64" s="191">
        <f>IFERROR(VLOOKUP($A64,'Прайс-лист общий'!$A:O,15,0),"")</f>
        <v>17</v>
      </c>
    </row>
    <row r="65" spans="1:18" s="208" customFormat="1" ht="15" customHeight="1">
      <c r="A65" s="223" t="s">
        <v>4281</v>
      </c>
      <c r="B65" s="206"/>
      <c r="C65" s="224" t="str">
        <f>HYPERLINK(VLOOKUP(A65,Фото!C:D,2,0),VLOOKUP(A65,'Прайс-лист общий'!A:B,2,0))</f>
        <v>Ручка дверная "Корсико", черный</v>
      </c>
      <c r="D65" s="225">
        <f>IFERROR(VLOOKUP($A65,'Прайс-лист общий'!A:C,3,0),"")</f>
        <v>4</v>
      </c>
      <c r="E65" s="226">
        <f>IFERROR(VLOOKUP($A65,'Прайс-лист общий'!$A:D,4,0),"")</f>
        <v>0</v>
      </c>
      <c r="F65" s="227">
        <f>IFERROR(VLOOKUP($A65,'Прайс-лист общий'!$A:E,5,0),"")</f>
        <v>2961</v>
      </c>
      <c r="G65" s="227">
        <f>IFERROR(VLOOKUP($A65,'Прайс-лист общий'!$A:F,6,0),"")</f>
        <v>1788</v>
      </c>
      <c r="H65" s="227">
        <f>IFERROR(VLOOKUP($A65,'Прайс-лист общий'!$A:G,7,0),"")</f>
        <v>1626</v>
      </c>
      <c r="I65" s="227">
        <f>IFERROR(VLOOKUP($A65,'Прайс-лист общий'!$A:H,8,0),"")</f>
        <v>1478</v>
      </c>
      <c r="J65" s="227">
        <f>IFERROR(VLOOKUP($A65,'Прайс-лист общий'!$A:I,9,0),"")</f>
        <v>1285</v>
      </c>
      <c r="K65" s="228">
        <f>IFERROR(VLOOKUP(A65,'Прайс-лист общий'!A:J,10,0),"")</f>
        <v>0</v>
      </c>
      <c r="L65" s="229"/>
      <c r="M65" s="230">
        <f t="shared" si="0"/>
        <v>0</v>
      </c>
      <c r="N65" s="231">
        <f>IFERROR(VLOOKUP($A65,'Прайс-лист общий'!$A:K,11,0),"")</f>
        <v>20</v>
      </c>
      <c r="O65" s="232" t="str">
        <f>IFERROR(VLOOKUP($A65,'Прайс-лист общий'!$A:L,12,0),"")</f>
        <v>200*157*57</v>
      </c>
      <c r="P65" s="232">
        <f>IFERROR(VLOOKUP($A65,'Прайс-лист общий'!$A:M,13,0),"")</f>
        <v>0.88500000000000001</v>
      </c>
      <c r="Q65" s="232" t="str">
        <f>IFERROR(VLOOKUP($A65,'Прайс-лист общий'!$A:O,14,0),"")</f>
        <v>420*325*300</v>
      </c>
      <c r="R65" s="232">
        <f>IFERROR(VLOOKUP($A65,'Прайс-лист общий'!$A:O,15,0),"")</f>
        <v>18.2</v>
      </c>
    </row>
    <row r="66" spans="1:18" s="208" customFormat="1" ht="15" customHeight="1">
      <c r="A66" s="205" t="s">
        <v>4282</v>
      </c>
      <c r="B66" s="206"/>
      <c r="C66" s="182" t="str">
        <f>HYPERLINK(VLOOKUP(A66,Фото!C:D,2,0),VLOOKUP(A66,'Прайс-лист общий'!A:B,2,0))</f>
        <v>Ручка дверная "Корсико", хром блестящий</v>
      </c>
      <c r="D66" s="183">
        <f>IFERROR(VLOOKUP($A66,'Прайс-лист общий'!A:C,3,0),"")</f>
        <v>4</v>
      </c>
      <c r="E66" s="184">
        <f>IFERROR(VLOOKUP($A66,'Прайс-лист общий'!$A:D,4,0),"")</f>
        <v>0</v>
      </c>
      <c r="F66" s="209">
        <f>IFERROR(VLOOKUP($A66,'Прайс-лист общий'!$A:E,5,0),"")</f>
        <v>2961</v>
      </c>
      <c r="G66" s="209">
        <f>IFERROR(VLOOKUP($A66,'Прайс-лист общий'!$A:F,6,0),"")</f>
        <v>1788</v>
      </c>
      <c r="H66" s="209">
        <f>IFERROR(VLOOKUP($A66,'Прайс-лист общий'!$A:G,7,0),"")</f>
        <v>1626</v>
      </c>
      <c r="I66" s="209">
        <f>IFERROR(VLOOKUP($A66,'Прайс-лист общий'!$A:H,8,0),"")</f>
        <v>1478</v>
      </c>
      <c r="J66" s="209">
        <f>IFERROR(VLOOKUP($A66,'Прайс-лист общий'!$A:I,9,0),"")</f>
        <v>1285</v>
      </c>
      <c r="K66" s="222">
        <f>IFERROR(VLOOKUP(A66,'Прайс-лист общий'!A:J,10,0),"")</f>
        <v>1128</v>
      </c>
      <c r="L66" s="216"/>
      <c r="M66" s="212">
        <f t="shared" si="0"/>
        <v>0</v>
      </c>
      <c r="N66" s="185">
        <f>IFERROR(VLOOKUP($A66,'Прайс-лист общий'!$A:K,11,0),"")</f>
        <v>20</v>
      </c>
      <c r="O66" s="186" t="str">
        <f>IFERROR(VLOOKUP($A66,'Прайс-лист общий'!$A:L,12,0),"")</f>
        <v>200*157*57</v>
      </c>
      <c r="P66" s="186">
        <f>IFERROR(VLOOKUP($A66,'Прайс-лист общий'!$A:M,13,0),"")</f>
        <v>0.88500000000000001</v>
      </c>
      <c r="Q66" s="186" t="str">
        <f>IFERROR(VLOOKUP($A66,'Прайс-лист общий'!$A:O,14,0),"")</f>
        <v>420*325*300</v>
      </c>
      <c r="R66" s="186">
        <f>IFERROR(VLOOKUP($A66,'Прайс-лист общий'!$A:O,15,0),"")</f>
        <v>18.2</v>
      </c>
    </row>
    <row r="67" spans="1:18" s="208" customFormat="1" ht="15" customHeight="1">
      <c r="A67" s="205" t="s">
        <v>4283</v>
      </c>
      <c r="B67" s="206"/>
      <c r="C67" s="182" t="str">
        <f>HYPERLINK(VLOOKUP(A67,Фото!C:D,2,0),VLOOKUP(A67,'Прайс-лист общий'!A:B,2,0))</f>
        <v>Ручка дверная "Корсико", матовый черный никель</v>
      </c>
      <c r="D67" s="183">
        <f>IFERROR(VLOOKUP($A67,'Прайс-лист общий'!A:C,3,0),"")</f>
        <v>4</v>
      </c>
      <c r="E67" s="184">
        <f>IFERROR(VLOOKUP($A67,'Прайс-лист общий'!$A:D,4,0),"")</f>
        <v>0</v>
      </c>
      <c r="F67" s="209">
        <f>IFERROR(VLOOKUP($A67,'Прайс-лист общий'!$A:E,5,0),"")</f>
        <v>2961</v>
      </c>
      <c r="G67" s="209">
        <f>IFERROR(VLOOKUP($A67,'Прайс-лист общий'!$A:F,6,0),"")</f>
        <v>1788</v>
      </c>
      <c r="H67" s="209">
        <f>IFERROR(VLOOKUP($A67,'Прайс-лист общий'!$A:G,7,0),"")</f>
        <v>1626</v>
      </c>
      <c r="I67" s="209">
        <f>IFERROR(VLOOKUP($A67,'Прайс-лист общий'!$A:H,8,0),"")</f>
        <v>1478</v>
      </c>
      <c r="J67" s="209">
        <f>IFERROR(VLOOKUP($A67,'Прайс-лист общий'!$A:I,9,0),"")</f>
        <v>1285</v>
      </c>
      <c r="K67" s="222">
        <f>IFERROR(VLOOKUP(A67,'Прайс-лист общий'!A:J,10,0),"")</f>
        <v>0</v>
      </c>
      <c r="L67" s="216"/>
      <c r="M67" s="212">
        <f t="shared" si="0"/>
        <v>0</v>
      </c>
      <c r="N67" s="185">
        <f>IFERROR(VLOOKUP($A67,'Прайс-лист общий'!$A:K,11,0),"")</f>
        <v>20</v>
      </c>
      <c r="O67" s="186" t="str">
        <f>IFERROR(VLOOKUP($A67,'Прайс-лист общий'!$A:L,12,0),"")</f>
        <v>200*157*57</v>
      </c>
      <c r="P67" s="186">
        <f>IFERROR(VLOOKUP($A67,'Прайс-лист общий'!$A:M,13,0),"")</f>
        <v>0.88500000000000001</v>
      </c>
      <c r="Q67" s="186" t="str">
        <f>IFERROR(VLOOKUP($A67,'Прайс-лист общий'!$A:O,14,0),"")</f>
        <v>420*325*300</v>
      </c>
      <c r="R67" s="186">
        <f>IFERROR(VLOOKUP($A67,'Прайс-лист общий'!$A:O,15,0),"")</f>
        <v>18.2</v>
      </c>
    </row>
    <row r="68" spans="1:18" s="208" customFormat="1" ht="15" customHeight="1">
      <c r="A68" s="205" t="s">
        <v>4284</v>
      </c>
      <c r="B68" s="206"/>
      <c r="C68" s="182" t="str">
        <f>HYPERLINK(VLOOKUP(A68,Фото!C:D,2,0),VLOOKUP(A68,'Прайс-лист общий'!A:B,2,0))</f>
        <v>Ручка дверная "Корсико", никель супер матовый</v>
      </c>
      <c r="D68" s="183">
        <f>IFERROR(VLOOKUP($A68,'Прайс-лист общий'!A:C,3,0),"")</f>
        <v>4</v>
      </c>
      <c r="E68" s="184">
        <f>IFERROR(VLOOKUP($A68,'Прайс-лист общий'!$A:D,4,0),"")</f>
        <v>0</v>
      </c>
      <c r="F68" s="209">
        <f>IFERROR(VLOOKUP($A68,'Прайс-лист общий'!$A:E,5,0),"")</f>
        <v>2961</v>
      </c>
      <c r="G68" s="209">
        <f>IFERROR(VLOOKUP($A68,'Прайс-лист общий'!$A:F,6,0),"")</f>
        <v>1788</v>
      </c>
      <c r="H68" s="209">
        <f>IFERROR(VLOOKUP($A68,'Прайс-лист общий'!$A:G,7,0),"")</f>
        <v>1626</v>
      </c>
      <c r="I68" s="209">
        <f>IFERROR(VLOOKUP($A68,'Прайс-лист общий'!$A:H,8,0),"")</f>
        <v>1478</v>
      </c>
      <c r="J68" s="209">
        <f>IFERROR(VLOOKUP($A68,'Прайс-лист общий'!$A:I,9,0),"")</f>
        <v>1285</v>
      </c>
      <c r="K68" s="222">
        <f>IFERROR(VLOOKUP(A68,'Прайс-лист общий'!A:J,10,0),"")</f>
        <v>0</v>
      </c>
      <c r="L68" s="216"/>
      <c r="M68" s="212">
        <f t="shared" ref="M68:M131" si="1">IF(K68&lt;&gt;$K$1,K68*L68,IF($J$1=$G$2,G68*L68,IF($J$1=$H$2,H68*L68,IF($J$1=$I$2,I68*L68,IF($J$1=$J$2,J68*L68,"Выберите колонку")))))</f>
        <v>0</v>
      </c>
      <c r="N68" s="185">
        <f>IFERROR(VLOOKUP($A68,'Прайс-лист общий'!$A:K,11,0),"")</f>
        <v>20</v>
      </c>
      <c r="O68" s="186" t="str">
        <f>IFERROR(VLOOKUP($A68,'Прайс-лист общий'!$A:L,12,0),"")</f>
        <v>200*157*57</v>
      </c>
      <c r="P68" s="186">
        <f>IFERROR(VLOOKUP($A68,'Прайс-лист общий'!$A:M,13,0),"")</f>
        <v>0.88500000000000001</v>
      </c>
      <c r="Q68" s="186" t="str">
        <f>IFERROR(VLOOKUP($A68,'Прайс-лист общий'!$A:O,14,0),"")</f>
        <v>420*325*300</v>
      </c>
      <c r="R68" s="186">
        <f>IFERROR(VLOOKUP($A68,'Прайс-лист общий'!$A:O,15,0),"")</f>
        <v>18.2</v>
      </c>
    </row>
    <row r="69" spans="1:18" s="208" customFormat="1" ht="15" customHeight="1">
      <c r="A69" s="205" t="s">
        <v>4285</v>
      </c>
      <c r="B69" s="206"/>
      <c r="C69" s="182" t="str">
        <f>HYPERLINK(VLOOKUP(A69,Фото!C:D,2,0),VLOOKUP(A69,'Прайс-лист общий'!A:B,2,0))</f>
        <v>Ручка дверная "Корсико", никель матовый</v>
      </c>
      <c r="D69" s="183">
        <f>IFERROR(VLOOKUP($A69,'Прайс-лист общий'!A:C,3,0),"")</f>
        <v>4</v>
      </c>
      <c r="E69" s="184">
        <f>IFERROR(VLOOKUP($A69,'Прайс-лист общий'!$A:D,4,0),"")</f>
        <v>0</v>
      </c>
      <c r="F69" s="209">
        <f>IFERROR(VLOOKUP($A69,'Прайс-лист общий'!$A:E,5,0),"")</f>
        <v>2961</v>
      </c>
      <c r="G69" s="209">
        <f>IFERROR(VLOOKUP($A69,'Прайс-лист общий'!$A:F,6,0),"")</f>
        <v>1788</v>
      </c>
      <c r="H69" s="209">
        <f>IFERROR(VLOOKUP($A69,'Прайс-лист общий'!$A:G,7,0),"")</f>
        <v>1626</v>
      </c>
      <c r="I69" s="209">
        <f>IFERROR(VLOOKUP($A69,'Прайс-лист общий'!$A:H,8,0),"")</f>
        <v>1478</v>
      </c>
      <c r="J69" s="209">
        <f>IFERROR(VLOOKUP($A69,'Прайс-лист общий'!$A:I,9,0),"")</f>
        <v>1285</v>
      </c>
      <c r="K69" s="222">
        <f>IFERROR(VLOOKUP(A69,'Прайс-лист общий'!A:J,10,0),"")</f>
        <v>0</v>
      </c>
      <c r="L69" s="216"/>
      <c r="M69" s="212">
        <f t="shared" si="1"/>
        <v>0</v>
      </c>
      <c r="N69" s="185">
        <f>IFERROR(VLOOKUP($A69,'Прайс-лист общий'!$A:K,11,0),"")</f>
        <v>20</v>
      </c>
      <c r="O69" s="186" t="str">
        <f>IFERROR(VLOOKUP($A69,'Прайс-лист общий'!$A:L,12,0),"")</f>
        <v>200*157*57</v>
      </c>
      <c r="P69" s="186">
        <f>IFERROR(VLOOKUP($A69,'Прайс-лист общий'!$A:M,13,0),"")</f>
        <v>0.88500000000000001</v>
      </c>
      <c r="Q69" s="186" t="str">
        <f>IFERROR(VLOOKUP($A69,'Прайс-лист общий'!$A:O,14,0),"")</f>
        <v>420*325*300</v>
      </c>
      <c r="R69" s="186">
        <f>IFERROR(VLOOKUP($A69,'Прайс-лист общий'!$A:O,15,0),"")</f>
        <v>18.2</v>
      </c>
    </row>
    <row r="70" spans="1:18" s="208" customFormat="1" ht="15" customHeight="1">
      <c r="A70" s="205" t="s">
        <v>4286</v>
      </c>
      <c r="B70" s="206"/>
      <c r="C70" s="182" t="str">
        <f>HYPERLINK(VLOOKUP(A70,Фото!C:D,2,0),VLOOKUP(A70,'Прайс-лист общий'!A:B,2,0))</f>
        <v>Ручка дверная "Корсико", супер сатин хром</v>
      </c>
      <c r="D70" s="183">
        <f>IFERROR(VLOOKUP($A70,'Прайс-лист общий'!A:C,3,0),"")</f>
        <v>4</v>
      </c>
      <c r="E70" s="184">
        <f>IFERROR(VLOOKUP($A70,'Прайс-лист общий'!$A:D,4,0),"")</f>
        <v>0</v>
      </c>
      <c r="F70" s="209">
        <f>IFERROR(VLOOKUP($A70,'Прайс-лист общий'!$A:E,5,0),"")</f>
        <v>2961</v>
      </c>
      <c r="G70" s="209">
        <f>IFERROR(VLOOKUP($A70,'Прайс-лист общий'!$A:F,6,0),"")</f>
        <v>1788</v>
      </c>
      <c r="H70" s="209">
        <f>IFERROR(VLOOKUP($A70,'Прайс-лист общий'!$A:G,7,0),"")</f>
        <v>1626</v>
      </c>
      <c r="I70" s="209">
        <f>IFERROR(VLOOKUP($A70,'Прайс-лист общий'!$A:H,8,0),"")</f>
        <v>1478</v>
      </c>
      <c r="J70" s="209">
        <f>IFERROR(VLOOKUP($A70,'Прайс-лист общий'!$A:I,9,0),"")</f>
        <v>1285</v>
      </c>
      <c r="K70" s="222">
        <f>IFERROR(VLOOKUP(A70,'Прайс-лист общий'!A:J,10,0),"")</f>
        <v>0</v>
      </c>
      <c r="L70" s="216"/>
      <c r="M70" s="212">
        <f t="shared" si="1"/>
        <v>0</v>
      </c>
      <c r="N70" s="185">
        <f>IFERROR(VLOOKUP($A70,'Прайс-лист общий'!$A:K,11,0),"")</f>
        <v>20</v>
      </c>
      <c r="O70" s="186" t="str">
        <f>IFERROR(VLOOKUP($A70,'Прайс-лист общий'!$A:L,12,0),"")</f>
        <v>200*157*57</v>
      </c>
      <c r="P70" s="186">
        <f>IFERROR(VLOOKUP($A70,'Прайс-лист общий'!$A:M,13,0),"")</f>
        <v>0.88500000000000001</v>
      </c>
      <c r="Q70" s="186" t="str">
        <f>IFERROR(VLOOKUP($A70,'Прайс-лист общий'!$A:O,14,0),"")</f>
        <v>420*325*300</v>
      </c>
      <c r="R70" s="186">
        <f>IFERROR(VLOOKUP($A70,'Прайс-лист общий'!$A:O,15,0),"")</f>
        <v>18.2</v>
      </c>
    </row>
    <row r="71" spans="1:18" s="208" customFormat="1" ht="15" customHeight="1">
      <c r="A71" s="193" t="s">
        <v>4855</v>
      </c>
      <c r="B71" s="195"/>
      <c r="C71" s="187" t="str">
        <f>HYPERLINK(VLOOKUP(A71,Фото!C:D,2,0),VLOOKUP(A71,'Прайс-лист общий'!A:B,2,0))</f>
        <v>Ручка дверная "Корсико", золото матовое сатинированное</v>
      </c>
      <c r="D71" s="188">
        <f>IFERROR(VLOOKUP($A71,'Прайс-лист общий'!A:C,3,0),"")</f>
        <v>4</v>
      </c>
      <c r="E71" s="189">
        <f>IFERROR(VLOOKUP($A71,'Прайс-лист общий'!$A:D,4,0),"")</f>
        <v>0</v>
      </c>
      <c r="F71" s="210">
        <f>IFERROR(VLOOKUP($A71,'Прайс-лист общий'!$A:E,5,0),"")</f>
        <v>2961</v>
      </c>
      <c r="G71" s="210">
        <f>IFERROR(VLOOKUP($A71,'Прайс-лист общий'!$A:F,6,0),"")</f>
        <v>1788</v>
      </c>
      <c r="H71" s="210">
        <f>IFERROR(VLOOKUP($A71,'Прайс-лист общий'!$A:G,7,0),"")</f>
        <v>1626</v>
      </c>
      <c r="I71" s="210">
        <f>IFERROR(VLOOKUP($A71,'Прайс-лист общий'!$A:H,8,0),"")</f>
        <v>1478</v>
      </c>
      <c r="J71" s="210">
        <f>IFERROR(VLOOKUP($A71,'Прайс-лист общий'!$A:I,9,0),"")</f>
        <v>1285</v>
      </c>
      <c r="K71" s="220">
        <f>IFERROR(VLOOKUP(A71,'Прайс-лист общий'!A:J,10,0),"")</f>
        <v>0</v>
      </c>
      <c r="L71" s="217"/>
      <c r="M71" s="213">
        <f t="shared" si="1"/>
        <v>0</v>
      </c>
      <c r="N71" s="190">
        <f>IFERROR(VLOOKUP($A71,'Прайс-лист общий'!$A:K,11,0),"")</f>
        <v>20</v>
      </c>
      <c r="O71" s="191" t="str">
        <f>IFERROR(VLOOKUP($A71,'Прайс-лист общий'!$A:L,12,0),"")</f>
        <v>200*157*57</v>
      </c>
      <c r="P71" s="191">
        <f>IFERROR(VLOOKUP($A71,'Прайс-лист общий'!$A:M,13,0),"")</f>
        <v>0.88500000000000001</v>
      </c>
      <c r="Q71" s="191" t="str">
        <f>IFERROR(VLOOKUP($A71,'Прайс-лист общий'!$A:O,14,0),"")</f>
        <v>420*325*300</v>
      </c>
      <c r="R71" s="191">
        <f>IFERROR(VLOOKUP($A71,'Прайс-лист общий'!$A:O,15,0),"")</f>
        <v>18.2</v>
      </c>
    </row>
    <row r="72" spans="1:18" s="208" customFormat="1" ht="15" customHeight="1">
      <c r="A72" s="223" t="s">
        <v>4287</v>
      </c>
      <c r="B72" s="206"/>
      <c r="C72" s="224" t="str">
        <f>HYPERLINK(VLOOKUP(A72,Фото!C:D,2,0),VLOOKUP(A72,'Прайс-лист общий'!A:B,2,0))</f>
        <v>Ручка дверная "Турин", черный</v>
      </c>
      <c r="D72" s="225">
        <f>IFERROR(VLOOKUP($A72,'Прайс-лист общий'!A:C,3,0),"")</f>
        <v>4</v>
      </c>
      <c r="E72" s="226">
        <f>IFERROR(VLOOKUP($A72,'Прайс-лист общий'!$A:D,4,0),"")</f>
        <v>0</v>
      </c>
      <c r="F72" s="227">
        <f>IFERROR(VLOOKUP($A72,'Прайс-лист общий'!$A:E,5,0),"")</f>
        <v>2958</v>
      </c>
      <c r="G72" s="227">
        <f>IFERROR(VLOOKUP($A72,'Прайс-лист общий'!$A:F,6,0),"")</f>
        <v>1786</v>
      </c>
      <c r="H72" s="227">
        <f>IFERROR(VLOOKUP($A72,'Прайс-лист общий'!$A:G,7,0),"")</f>
        <v>1624</v>
      </c>
      <c r="I72" s="227">
        <f>IFERROR(VLOOKUP($A72,'Прайс-лист общий'!$A:H,8,0),"")</f>
        <v>1476</v>
      </c>
      <c r="J72" s="227">
        <f>IFERROR(VLOOKUP($A72,'Прайс-лист общий'!$A:I,9,0),"")</f>
        <v>1284</v>
      </c>
      <c r="K72" s="228">
        <f>IFERROR(VLOOKUP(A72,'Прайс-лист общий'!A:J,10,0),"")</f>
        <v>0</v>
      </c>
      <c r="L72" s="229"/>
      <c r="M72" s="230">
        <f t="shared" si="1"/>
        <v>0</v>
      </c>
      <c r="N72" s="231">
        <f>IFERROR(VLOOKUP($A72,'Прайс-лист общий'!$A:K,11,0),"")</f>
        <v>20</v>
      </c>
      <c r="O72" s="232" t="str">
        <f>IFERROR(VLOOKUP($A72,'Прайс-лист общий'!$A:L,12,0),"")</f>
        <v>200*157*57</v>
      </c>
      <c r="P72" s="232">
        <f>IFERROR(VLOOKUP($A72,'Прайс-лист общий'!$A:M,13,0),"")</f>
        <v>0.88000000000000012</v>
      </c>
      <c r="Q72" s="232" t="str">
        <f>IFERROR(VLOOKUP($A72,'Прайс-лист общий'!$A:O,14,0),"")</f>
        <v>420*325*300</v>
      </c>
      <c r="R72" s="232">
        <f>IFERROR(VLOOKUP($A72,'Прайс-лист общий'!$A:O,15,0),"")</f>
        <v>18.100000000000001</v>
      </c>
    </row>
    <row r="73" spans="1:18" s="208" customFormat="1" ht="15" customHeight="1">
      <c r="A73" s="205" t="s">
        <v>4288</v>
      </c>
      <c r="B73" s="206"/>
      <c r="C73" s="182" t="str">
        <f>HYPERLINK(VLOOKUP(A73,Фото!C:D,2,0),VLOOKUP(A73,'Прайс-лист общий'!A:B,2,0))</f>
        <v>Ручка дверная "Турин", хром блестящий</v>
      </c>
      <c r="D73" s="183">
        <f>IFERROR(VLOOKUP($A73,'Прайс-лист общий'!A:C,3,0),"")</f>
        <v>4</v>
      </c>
      <c r="E73" s="184">
        <f>IFERROR(VLOOKUP($A73,'Прайс-лист общий'!$A:D,4,0),"")</f>
        <v>0</v>
      </c>
      <c r="F73" s="209">
        <f>IFERROR(VLOOKUP($A73,'Прайс-лист общий'!$A:E,5,0),"")</f>
        <v>2958</v>
      </c>
      <c r="G73" s="209">
        <f>IFERROR(VLOOKUP($A73,'Прайс-лист общий'!$A:F,6,0),"")</f>
        <v>1786</v>
      </c>
      <c r="H73" s="209">
        <f>IFERROR(VLOOKUP($A73,'Прайс-лист общий'!$A:G,7,0),"")</f>
        <v>1624</v>
      </c>
      <c r="I73" s="209">
        <f>IFERROR(VLOOKUP($A73,'Прайс-лист общий'!$A:H,8,0),"")</f>
        <v>1476</v>
      </c>
      <c r="J73" s="209">
        <f>IFERROR(VLOOKUP($A73,'Прайс-лист общий'!$A:I,9,0),"")</f>
        <v>1284</v>
      </c>
      <c r="K73" s="222">
        <f>IFERROR(VLOOKUP(A73,'Прайс-лист общий'!A:J,10,0),"")</f>
        <v>0</v>
      </c>
      <c r="L73" s="216"/>
      <c r="M73" s="212">
        <f t="shared" si="1"/>
        <v>0</v>
      </c>
      <c r="N73" s="185">
        <f>IFERROR(VLOOKUP($A73,'Прайс-лист общий'!$A:K,11,0),"")</f>
        <v>20</v>
      </c>
      <c r="O73" s="186" t="str">
        <f>IFERROR(VLOOKUP($A73,'Прайс-лист общий'!$A:L,12,0),"")</f>
        <v>200*157*57</v>
      </c>
      <c r="P73" s="186">
        <f>IFERROR(VLOOKUP($A73,'Прайс-лист общий'!$A:M,13,0),"")</f>
        <v>0.88000000000000012</v>
      </c>
      <c r="Q73" s="186" t="str">
        <f>IFERROR(VLOOKUP($A73,'Прайс-лист общий'!$A:O,14,0),"")</f>
        <v>420*325*300</v>
      </c>
      <c r="R73" s="186">
        <f>IFERROR(VLOOKUP($A73,'Прайс-лист общий'!$A:O,15,0),"")</f>
        <v>18.100000000000001</v>
      </c>
    </row>
    <row r="74" spans="1:18" s="208" customFormat="1" ht="15" customHeight="1">
      <c r="A74" s="205" t="s">
        <v>4289</v>
      </c>
      <c r="B74" s="206"/>
      <c r="C74" s="182" t="str">
        <f>HYPERLINK(VLOOKUP(A74,Фото!C:D,2,0),VLOOKUP(A74,'Прайс-лист общий'!A:B,2,0))</f>
        <v>Ручка дверная "Турин", матовый черный никель</v>
      </c>
      <c r="D74" s="183">
        <f>IFERROR(VLOOKUP($A74,'Прайс-лист общий'!A:C,3,0),"")</f>
        <v>4</v>
      </c>
      <c r="E74" s="184">
        <f>IFERROR(VLOOKUP($A74,'Прайс-лист общий'!$A:D,4,0),"")</f>
        <v>0</v>
      </c>
      <c r="F74" s="209">
        <f>IFERROR(VLOOKUP($A74,'Прайс-лист общий'!$A:E,5,0),"")</f>
        <v>2958</v>
      </c>
      <c r="G74" s="209">
        <f>IFERROR(VLOOKUP($A74,'Прайс-лист общий'!$A:F,6,0),"")</f>
        <v>1786</v>
      </c>
      <c r="H74" s="209">
        <f>IFERROR(VLOOKUP($A74,'Прайс-лист общий'!$A:G,7,0),"")</f>
        <v>1624</v>
      </c>
      <c r="I74" s="209">
        <f>IFERROR(VLOOKUP($A74,'Прайс-лист общий'!$A:H,8,0),"")</f>
        <v>1476</v>
      </c>
      <c r="J74" s="209">
        <f>IFERROR(VLOOKUP($A74,'Прайс-лист общий'!$A:I,9,0),"")</f>
        <v>1284</v>
      </c>
      <c r="K74" s="222">
        <f>IFERROR(VLOOKUP(A74,'Прайс-лист общий'!A:J,10,0),"")</f>
        <v>0</v>
      </c>
      <c r="L74" s="216"/>
      <c r="M74" s="212">
        <f t="shared" si="1"/>
        <v>0</v>
      </c>
      <c r="N74" s="185">
        <f>IFERROR(VLOOKUP($A74,'Прайс-лист общий'!$A:K,11,0),"")</f>
        <v>20</v>
      </c>
      <c r="O74" s="186" t="str">
        <f>IFERROR(VLOOKUP($A74,'Прайс-лист общий'!$A:L,12,0),"")</f>
        <v>200*157*57</v>
      </c>
      <c r="P74" s="186">
        <f>IFERROR(VLOOKUP($A74,'Прайс-лист общий'!$A:M,13,0),"")</f>
        <v>0.88000000000000012</v>
      </c>
      <c r="Q74" s="186" t="str">
        <f>IFERROR(VLOOKUP($A74,'Прайс-лист общий'!$A:O,14,0),"")</f>
        <v>420*325*300</v>
      </c>
      <c r="R74" s="186">
        <f>IFERROR(VLOOKUP($A74,'Прайс-лист общий'!$A:O,15,0),"")</f>
        <v>18.100000000000001</v>
      </c>
    </row>
    <row r="75" spans="1:18" s="208" customFormat="1" ht="15" customHeight="1">
      <c r="A75" s="205" t="s">
        <v>4290</v>
      </c>
      <c r="B75" s="206"/>
      <c r="C75" s="182" t="str">
        <f>HYPERLINK(VLOOKUP(A75,Фото!C:D,2,0),VLOOKUP(A75,'Прайс-лист общий'!A:B,2,0))</f>
        <v>Ручка дверная "Турин", никель супер матовый</v>
      </c>
      <c r="D75" s="183">
        <f>IFERROR(VLOOKUP($A75,'Прайс-лист общий'!A:C,3,0),"")</f>
        <v>4</v>
      </c>
      <c r="E75" s="184">
        <f>IFERROR(VLOOKUP($A75,'Прайс-лист общий'!$A:D,4,0),"")</f>
        <v>0</v>
      </c>
      <c r="F75" s="209">
        <f>IFERROR(VLOOKUP($A75,'Прайс-лист общий'!$A:E,5,0),"")</f>
        <v>2958</v>
      </c>
      <c r="G75" s="209">
        <f>IFERROR(VLOOKUP($A75,'Прайс-лист общий'!$A:F,6,0),"")</f>
        <v>1786</v>
      </c>
      <c r="H75" s="209">
        <f>IFERROR(VLOOKUP($A75,'Прайс-лист общий'!$A:G,7,0),"")</f>
        <v>1624</v>
      </c>
      <c r="I75" s="209">
        <f>IFERROR(VLOOKUP($A75,'Прайс-лист общий'!$A:H,8,0),"")</f>
        <v>1476</v>
      </c>
      <c r="J75" s="209">
        <f>IFERROR(VLOOKUP($A75,'Прайс-лист общий'!$A:I,9,0),"")</f>
        <v>1284</v>
      </c>
      <c r="K75" s="222">
        <f>IFERROR(VLOOKUP(A75,'Прайс-лист общий'!A:J,10,0),"")</f>
        <v>0</v>
      </c>
      <c r="L75" s="216"/>
      <c r="M75" s="212">
        <f t="shared" si="1"/>
        <v>0</v>
      </c>
      <c r="N75" s="185">
        <f>IFERROR(VLOOKUP($A75,'Прайс-лист общий'!$A:K,11,0),"")</f>
        <v>20</v>
      </c>
      <c r="O75" s="186" t="str">
        <f>IFERROR(VLOOKUP($A75,'Прайс-лист общий'!$A:L,12,0),"")</f>
        <v>200*157*57</v>
      </c>
      <c r="P75" s="186">
        <f>IFERROR(VLOOKUP($A75,'Прайс-лист общий'!$A:M,13,0),"")</f>
        <v>0.88000000000000012</v>
      </c>
      <c r="Q75" s="186" t="str">
        <f>IFERROR(VLOOKUP($A75,'Прайс-лист общий'!$A:O,14,0),"")</f>
        <v>420*325*300</v>
      </c>
      <c r="R75" s="186">
        <f>IFERROR(VLOOKUP($A75,'Прайс-лист общий'!$A:O,15,0),"")</f>
        <v>18.100000000000001</v>
      </c>
    </row>
    <row r="76" spans="1:18" s="208" customFormat="1" ht="15" customHeight="1">
      <c r="A76" s="205" t="s">
        <v>4291</v>
      </c>
      <c r="B76" s="206"/>
      <c r="C76" s="182" t="str">
        <f>HYPERLINK(VLOOKUP(A76,Фото!C:D,2,0),VLOOKUP(A76,'Прайс-лист общий'!A:B,2,0))</f>
        <v>Ручка дверная "Турин", никель матовый</v>
      </c>
      <c r="D76" s="183">
        <f>IFERROR(VLOOKUP($A76,'Прайс-лист общий'!A:C,3,0),"")</f>
        <v>4</v>
      </c>
      <c r="E76" s="184">
        <f>IFERROR(VLOOKUP($A76,'Прайс-лист общий'!$A:D,4,0),"")</f>
        <v>0</v>
      </c>
      <c r="F76" s="209">
        <f>IFERROR(VLOOKUP($A76,'Прайс-лист общий'!$A:E,5,0),"")</f>
        <v>2958</v>
      </c>
      <c r="G76" s="209">
        <f>IFERROR(VLOOKUP($A76,'Прайс-лист общий'!$A:F,6,0),"")</f>
        <v>1786</v>
      </c>
      <c r="H76" s="209">
        <f>IFERROR(VLOOKUP($A76,'Прайс-лист общий'!$A:G,7,0),"")</f>
        <v>1624</v>
      </c>
      <c r="I76" s="209">
        <f>IFERROR(VLOOKUP($A76,'Прайс-лист общий'!$A:H,8,0),"")</f>
        <v>1476</v>
      </c>
      <c r="J76" s="209">
        <f>IFERROR(VLOOKUP($A76,'Прайс-лист общий'!$A:I,9,0),"")</f>
        <v>1284</v>
      </c>
      <c r="K76" s="222">
        <f>IFERROR(VLOOKUP(A76,'Прайс-лист общий'!A:J,10,0),"")</f>
        <v>0</v>
      </c>
      <c r="L76" s="216"/>
      <c r="M76" s="212">
        <f t="shared" si="1"/>
        <v>0</v>
      </c>
      <c r="N76" s="185">
        <f>IFERROR(VLOOKUP($A76,'Прайс-лист общий'!$A:K,11,0),"")</f>
        <v>20</v>
      </c>
      <c r="O76" s="186" t="str">
        <f>IFERROR(VLOOKUP($A76,'Прайс-лист общий'!$A:L,12,0),"")</f>
        <v>200*157*57</v>
      </c>
      <c r="P76" s="186">
        <f>IFERROR(VLOOKUP($A76,'Прайс-лист общий'!$A:M,13,0),"")</f>
        <v>0.88000000000000012</v>
      </c>
      <c r="Q76" s="186" t="str">
        <f>IFERROR(VLOOKUP($A76,'Прайс-лист общий'!$A:O,14,0),"")</f>
        <v>420*325*300</v>
      </c>
      <c r="R76" s="186">
        <f>IFERROR(VLOOKUP($A76,'Прайс-лист общий'!$A:O,15,0),"")</f>
        <v>18.100000000000001</v>
      </c>
    </row>
    <row r="77" spans="1:18" s="208" customFormat="1" ht="15" customHeight="1">
      <c r="A77" s="193" t="s">
        <v>4292</v>
      </c>
      <c r="B77" s="195"/>
      <c r="C77" s="187" t="str">
        <f>HYPERLINK(VLOOKUP(A77,Фото!C:D,2,0),VLOOKUP(A77,'Прайс-лист общий'!A:B,2,0))</f>
        <v>Ручка дверная "Турин", супер сатин хром</v>
      </c>
      <c r="D77" s="188">
        <f>IFERROR(VLOOKUP($A77,'Прайс-лист общий'!A:C,3,0),"")</f>
        <v>4</v>
      </c>
      <c r="E77" s="189">
        <f>IFERROR(VLOOKUP($A77,'Прайс-лист общий'!$A:D,4,0),"")</f>
        <v>0</v>
      </c>
      <c r="F77" s="210">
        <f>IFERROR(VLOOKUP($A77,'Прайс-лист общий'!$A:E,5,0),"")</f>
        <v>2958</v>
      </c>
      <c r="G77" s="210">
        <f>IFERROR(VLOOKUP($A77,'Прайс-лист общий'!$A:F,6,0),"")</f>
        <v>1786</v>
      </c>
      <c r="H77" s="210">
        <f>IFERROR(VLOOKUP($A77,'Прайс-лист общий'!$A:G,7,0),"")</f>
        <v>1624</v>
      </c>
      <c r="I77" s="210">
        <f>IFERROR(VLOOKUP($A77,'Прайс-лист общий'!$A:H,8,0),"")</f>
        <v>1476</v>
      </c>
      <c r="J77" s="210">
        <f>IFERROR(VLOOKUP($A77,'Прайс-лист общий'!$A:I,9,0),"")</f>
        <v>1284</v>
      </c>
      <c r="K77" s="220">
        <f>IFERROR(VLOOKUP(A77,'Прайс-лист общий'!A:J,10,0),"")</f>
        <v>1015</v>
      </c>
      <c r="L77" s="217"/>
      <c r="M77" s="213">
        <f t="shared" si="1"/>
        <v>0</v>
      </c>
      <c r="N77" s="190">
        <f>IFERROR(VLOOKUP($A77,'Прайс-лист общий'!$A:K,11,0),"")</f>
        <v>20</v>
      </c>
      <c r="O77" s="191" t="str">
        <f>IFERROR(VLOOKUP($A77,'Прайс-лист общий'!$A:L,12,0),"")</f>
        <v>200*157*57</v>
      </c>
      <c r="P77" s="191">
        <f>IFERROR(VLOOKUP($A77,'Прайс-лист общий'!$A:M,13,0),"")</f>
        <v>0.88000000000000012</v>
      </c>
      <c r="Q77" s="191" t="str">
        <f>IFERROR(VLOOKUP($A77,'Прайс-лист общий'!$A:O,14,0),"")</f>
        <v>420*325*300</v>
      </c>
      <c r="R77" s="191">
        <f>IFERROR(VLOOKUP($A77,'Прайс-лист общий'!$A:O,15,0),"")</f>
        <v>18.100000000000001</v>
      </c>
    </row>
    <row r="78" spans="1:18" s="208" customFormat="1" ht="15" customHeight="1">
      <c r="A78" s="223" t="s">
        <v>4293</v>
      </c>
      <c r="B78" s="206"/>
      <c r="C78" s="224" t="str">
        <f>HYPERLINK(VLOOKUP(A78,Фото!C:D,2,0),VLOOKUP(A78,'Прайс-лист общий'!A:B,2,0))</f>
        <v>Ручка дверная "Румо", черный</v>
      </c>
      <c r="D78" s="225">
        <f>IFERROR(VLOOKUP($A78,'Прайс-лист общий'!A:C,3,0),"")</f>
        <v>4</v>
      </c>
      <c r="E78" s="226">
        <f>IFERROR(VLOOKUP($A78,'Прайс-лист общий'!$A:D,4,0),"")</f>
        <v>0</v>
      </c>
      <c r="F78" s="227">
        <f>IFERROR(VLOOKUP($A78,'Прайс-лист общий'!$A:E,5,0),"")</f>
        <v>2792</v>
      </c>
      <c r="G78" s="227">
        <f>IFERROR(VLOOKUP($A78,'Прайс-лист общий'!$A:F,6,0),"")</f>
        <v>1686</v>
      </c>
      <c r="H78" s="227">
        <f>IFERROR(VLOOKUP($A78,'Прайс-лист общий'!$A:G,7,0),"")</f>
        <v>1532</v>
      </c>
      <c r="I78" s="227">
        <f>IFERROR(VLOOKUP($A78,'Прайс-лист общий'!$A:H,8,0),"")</f>
        <v>1393</v>
      </c>
      <c r="J78" s="227">
        <f>IFERROR(VLOOKUP($A78,'Прайс-лист общий'!$A:I,9,0),"")</f>
        <v>1211</v>
      </c>
      <c r="K78" s="228">
        <f>IFERROR(VLOOKUP(A78,'Прайс-лист общий'!A:J,10,0),"")</f>
        <v>0</v>
      </c>
      <c r="L78" s="229"/>
      <c r="M78" s="230">
        <f t="shared" si="1"/>
        <v>0</v>
      </c>
      <c r="N78" s="231">
        <f>IFERROR(VLOOKUP($A78,'Прайс-лист общий'!$A:K,11,0),"")</f>
        <v>20</v>
      </c>
      <c r="O78" s="232" t="str">
        <f>IFERROR(VLOOKUP($A78,'Прайс-лист общий'!$A:L,12,0),"")</f>
        <v>200*157*57</v>
      </c>
      <c r="P78" s="232">
        <f>IFERROR(VLOOKUP($A78,'Прайс-лист общий'!$A:M,13,0),"")</f>
        <v>0.79499999999999993</v>
      </c>
      <c r="Q78" s="232" t="str">
        <f>IFERROR(VLOOKUP($A78,'Прайс-лист общий'!$A:O,14,0),"")</f>
        <v>420*325*300</v>
      </c>
      <c r="R78" s="232">
        <f>IFERROR(VLOOKUP($A78,'Прайс-лист общий'!$A:O,15,0),"")</f>
        <v>16.399999999999999</v>
      </c>
    </row>
    <row r="79" spans="1:18" s="208" customFormat="1" ht="15" customHeight="1">
      <c r="A79" s="205" t="s">
        <v>4294</v>
      </c>
      <c r="B79" s="206"/>
      <c r="C79" s="182" t="str">
        <f>HYPERLINK(VLOOKUP(A79,Фото!C:D,2,0),VLOOKUP(A79,'Прайс-лист общий'!A:B,2,0))</f>
        <v>Ручка дверная "Румо", хром блестящий</v>
      </c>
      <c r="D79" s="183">
        <f>IFERROR(VLOOKUP($A79,'Прайс-лист общий'!A:C,3,0),"")</f>
        <v>4</v>
      </c>
      <c r="E79" s="184">
        <f>IFERROR(VLOOKUP($A79,'Прайс-лист общий'!$A:D,4,0),"")</f>
        <v>0</v>
      </c>
      <c r="F79" s="209">
        <f>IFERROR(VLOOKUP($A79,'Прайс-лист общий'!$A:E,5,0),"")</f>
        <v>2792</v>
      </c>
      <c r="G79" s="209">
        <f>IFERROR(VLOOKUP($A79,'Прайс-лист общий'!$A:F,6,0),"")</f>
        <v>1686</v>
      </c>
      <c r="H79" s="209">
        <f>IFERROR(VLOOKUP($A79,'Прайс-лист общий'!$A:G,7,0),"")</f>
        <v>1532</v>
      </c>
      <c r="I79" s="209">
        <f>IFERROR(VLOOKUP($A79,'Прайс-лист общий'!$A:H,8,0),"")</f>
        <v>1393</v>
      </c>
      <c r="J79" s="209">
        <f>IFERROR(VLOOKUP($A79,'Прайс-лист общий'!$A:I,9,0),"")</f>
        <v>1211</v>
      </c>
      <c r="K79" s="222">
        <f>IFERROR(VLOOKUP(A79,'Прайс-лист общий'!A:J,10,0),"")</f>
        <v>1128</v>
      </c>
      <c r="L79" s="216"/>
      <c r="M79" s="212">
        <f t="shared" si="1"/>
        <v>0</v>
      </c>
      <c r="N79" s="185">
        <f>IFERROR(VLOOKUP($A79,'Прайс-лист общий'!$A:K,11,0),"")</f>
        <v>20</v>
      </c>
      <c r="O79" s="186" t="str">
        <f>IFERROR(VLOOKUP($A79,'Прайс-лист общий'!$A:L,12,0),"")</f>
        <v>200*157*57</v>
      </c>
      <c r="P79" s="186">
        <f>IFERROR(VLOOKUP($A79,'Прайс-лист общий'!$A:M,13,0),"")</f>
        <v>0.79499999999999993</v>
      </c>
      <c r="Q79" s="186" t="str">
        <f>IFERROR(VLOOKUP($A79,'Прайс-лист общий'!$A:O,14,0),"")</f>
        <v>420*325*300</v>
      </c>
      <c r="R79" s="186">
        <f>IFERROR(VLOOKUP($A79,'Прайс-лист общий'!$A:O,15,0),"")</f>
        <v>16.399999999999999</v>
      </c>
    </row>
    <row r="80" spans="1:18" s="208" customFormat="1" ht="15" customHeight="1">
      <c r="A80" s="205" t="s">
        <v>4295</v>
      </c>
      <c r="B80" s="206"/>
      <c r="C80" s="182" t="str">
        <f>HYPERLINK(VLOOKUP(A80,Фото!C:D,2,0),VLOOKUP(A80,'Прайс-лист общий'!A:B,2,0))</f>
        <v>Ручка дверная "Румо", матовый черный никель</v>
      </c>
      <c r="D80" s="183">
        <f>IFERROR(VLOOKUP($A80,'Прайс-лист общий'!A:C,3,0),"")</f>
        <v>4</v>
      </c>
      <c r="E80" s="184">
        <f>IFERROR(VLOOKUP($A80,'Прайс-лист общий'!$A:D,4,0),"")</f>
        <v>0</v>
      </c>
      <c r="F80" s="209">
        <f>IFERROR(VLOOKUP($A80,'Прайс-лист общий'!$A:E,5,0),"")</f>
        <v>2792</v>
      </c>
      <c r="G80" s="209">
        <f>IFERROR(VLOOKUP($A80,'Прайс-лист общий'!$A:F,6,0),"")</f>
        <v>1686</v>
      </c>
      <c r="H80" s="209">
        <f>IFERROR(VLOOKUP($A80,'Прайс-лист общий'!$A:G,7,0),"")</f>
        <v>1532</v>
      </c>
      <c r="I80" s="209">
        <f>IFERROR(VLOOKUP($A80,'Прайс-лист общий'!$A:H,8,0),"")</f>
        <v>1393</v>
      </c>
      <c r="J80" s="209">
        <f>IFERROR(VLOOKUP($A80,'Прайс-лист общий'!$A:I,9,0),"")</f>
        <v>1211</v>
      </c>
      <c r="K80" s="222">
        <f>IFERROR(VLOOKUP(A80,'Прайс-лист общий'!A:J,10,0),"")</f>
        <v>1128</v>
      </c>
      <c r="L80" s="216"/>
      <c r="M80" s="212">
        <f t="shared" si="1"/>
        <v>0</v>
      </c>
      <c r="N80" s="185">
        <f>IFERROR(VLOOKUP($A80,'Прайс-лист общий'!$A:K,11,0),"")</f>
        <v>20</v>
      </c>
      <c r="O80" s="186" t="str">
        <f>IFERROR(VLOOKUP($A80,'Прайс-лист общий'!$A:L,12,0),"")</f>
        <v>200*157*57</v>
      </c>
      <c r="P80" s="186">
        <f>IFERROR(VLOOKUP($A80,'Прайс-лист общий'!$A:M,13,0),"")</f>
        <v>0.79499999999999993</v>
      </c>
      <c r="Q80" s="186" t="str">
        <f>IFERROR(VLOOKUP($A80,'Прайс-лист общий'!$A:O,14,0),"")</f>
        <v>420*325*300</v>
      </c>
      <c r="R80" s="186">
        <f>IFERROR(VLOOKUP($A80,'Прайс-лист общий'!$A:O,15,0),"")</f>
        <v>16.399999999999999</v>
      </c>
    </row>
    <row r="81" spans="1:18" s="208" customFormat="1" ht="15" customHeight="1">
      <c r="A81" s="205" t="s">
        <v>4296</v>
      </c>
      <c r="B81" s="206"/>
      <c r="C81" s="182" t="str">
        <f>HYPERLINK(VLOOKUP(A81,Фото!C:D,2,0),VLOOKUP(A81,'Прайс-лист общий'!A:B,2,0))</f>
        <v>Ручка дверная "Румо", никель супер матовый</v>
      </c>
      <c r="D81" s="183">
        <f>IFERROR(VLOOKUP($A81,'Прайс-лист общий'!A:C,3,0),"")</f>
        <v>4</v>
      </c>
      <c r="E81" s="184">
        <f>IFERROR(VLOOKUP($A81,'Прайс-лист общий'!$A:D,4,0),"")</f>
        <v>0</v>
      </c>
      <c r="F81" s="209">
        <f>IFERROR(VLOOKUP($A81,'Прайс-лист общий'!$A:E,5,0),"")</f>
        <v>2792</v>
      </c>
      <c r="G81" s="209">
        <f>IFERROR(VLOOKUP($A81,'Прайс-лист общий'!$A:F,6,0),"")</f>
        <v>1686</v>
      </c>
      <c r="H81" s="209">
        <f>IFERROR(VLOOKUP($A81,'Прайс-лист общий'!$A:G,7,0),"")</f>
        <v>1532</v>
      </c>
      <c r="I81" s="209">
        <f>IFERROR(VLOOKUP($A81,'Прайс-лист общий'!$A:H,8,0),"")</f>
        <v>1393</v>
      </c>
      <c r="J81" s="209">
        <f>IFERROR(VLOOKUP($A81,'Прайс-лист общий'!$A:I,9,0),"")</f>
        <v>1211</v>
      </c>
      <c r="K81" s="222">
        <f>IFERROR(VLOOKUP(A81,'Прайс-лист общий'!A:J,10,0),"")</f>
        <v>0</v>
      </c>
      <c r="L81" s="216"/>
      <c r="M81" s="212">
        <f t="shared" si="1"/>
        <v>0</v>
      </c>
      <c r="N81" s="185">
        <f>IFERROR(VLOOKUP($A81,'Прайс-лист общий'!$A:K,11,0),"")</f>
        <v>20</v>
      </c>
      <c r="O81" s="186" t="str">
        <f>IFERROR(VLOOKUP($A81,'Прайс-лист общий'!$A:L,12,0),"")</f>
        <v>200*157*57</v>
      </c>
      <c r="P81" s="186">
        <f>IFERROR(VLOOKUP($A81,'Прайс-лист общий'!$A:M,13,0),"")</f>
        <v>0.79499999999999993</v>
      </c>
      <c r="Q81" s="186" t="str">
        <f>IFERROR(VLOOKUP($A81,'Прайс-лист общий'!$A:O,14,0),"")</f>
        <v>420*325*300</v>
      </c>
      <c r="R81" s="186">
        <f>IFERROR(VLOOKUP($A81,'Прайс-лист общий'!$A:O,15,0),"")</f>
        <v>16.399999999999999</v>
      </c>
    </row>
    <row r="82" spans="1:18" s="208" customFormat="1" ht="15" customHeight="1">
      <c r="A82" s="205" t="s">
        <v>4297</v>
      </c>
      <c r="B82" s="206"/>
      <c r="C82" s="182" t="str">
        <f>HYPERLINK(VLOOKUP(A82,Фото!C:D,2,0),VLOOKUP(A82,'Прайс-лист общий'!A:B,2,0))</f>
        <v>Ручка дверная "Румо", никель матовый</v>
      </c>
      <c r="D82" s="183">
        <f>IFERROR(VLOOKUP($A82,'Прайс-лист общий'!A:C,3,0),"")</f>
        <v>4</v>
      </c>
      <c r="E82" s="184">
        <f>IFERROR(VLOOKUP($A82,'Прайс-лист общий'!$A:D,4,0),"")</f>
        <v>0</v>
      </c>
      <c r="F82" s="209">
        <f>IFERROR(VLOOKUP($A82,'Прайс-лист общий'!$A:E,5,0),"")</f>
        <v>2792</v>
      </c>
      <c r="G82" s="209">
        <f>IFERROR(VLOOKUP($A82,'Прайс-лист общий'!$A:F,6,0),"")</f>
        <v>1686</v>
      </c>
      <c r="H82" s="209">
        <f>IFERROR(VLOOKUP($A82,'Прайс-лист общий'!$A:G,7,0),"")</f>
        <v>1532</v>
      </c>
      <c r="I82" s="209">
        <f>IFERROR(VLOOKUP($A82,'Прайс-лист общий'!$A:H,8,0),"")</f>
        <v>1393</v>
      </c>
      <c r="J82" s="209">
        <f>IFERROR(VLOOKUP($A82,'Прайс-лист общий'!$A:I,9,0),"")</f>
        <v>1211</v>
      </c>
      <c r="K82" s="222">
        <f>IFERROR(VLOOKUP(A82,'Прайс-лист общий'!A:J,10,0),"")</f>
        <v>0</v>
      </c>
      <c r="L82" s="216"/>
      <c r="M82" s="212">
        <f t="shared" si="1"/>
        <v>0</v>
      </c>
      <c r="N82" s="185">
        <f>IFERROR(VLOOKUP($A82,'Прайс-лист общий'!$A:K,11,0),"")</f>
        <v>20</v>
      </c>
      <c r="O82" s="186" t="str">
        <f>IFERROR(VLOOKUP($A82,'Прайс-лист общий'!$A:L,12,0),"")</f>
        <v>200*157*57</v>
      </c>
      <c r="P82" s="186">
        <f>IFERROR(VLOOKUP($A82,'Прайс-лист общий'!$A:M,13,0),"")</f>
        <v>0.79499999999999993</v>
      </c>
      <c r="Q82" s="186" t="str">
        <f>IFERROR(VLOOKUP($A82,'Прайс-лист общий'!$A:O,14,0),"")</f>
        <v>420*325*300</v>
      </c>
      <c r="R82" s="186">
        <f>IFERROR(VLOOKUP($A82,'Прайс-лист общий'!$A:O,15,0),"")</f>
        <v>16.399999999999999</v>
      </c>
    </row>
    <row r="83" spans="1:18" s="208" customFormat="1" ht="15" customHeight="1">
      <c r="A83" s="193" t="s">
        <v>4298</v>
      </c>
      <c r="B83" s="195"/>
      <c r="C83" s="187" t="str">
        <f>HYPERLINK(VLOOKUP(A83,Фото!C:D,2,0),VLOOKUP(A83,'Прайс-лист общий'!A:B,2,0))</f>
        <v>Ручка дверная "Румо", супер сатин хром</v>
      </c>
      <c r="D83" s="188">
        <f>IFERROR(VLOOKUP($A83,'Прайс-лист общий'!A:C,3,0),"")</f>
        <v>4</v>
      </c>
      <c r="E83" s="189">
        <f>IFERROR(VLOOKUP($A83,'Прайс-лист общий'!$A:D,4,0),"")</f>
        <v>0</v>
      </c>
      <c r="F83" s="210">
        <f>IFERROR(VLOOKUP($A83,'Прайс-лист общий'!$A:E,5,0),"")</f>
        <v>2792</v>
      </c>
      <c r="G83" s="210">
        <f>IFERROR(VLOOKUP($A83,'Прайс-лист общий'!$A:F,6,0),"")</f>
        <v>1686</v>
      </c>
      <c r="H83" s="210">
        <f>IFERROR(VLOOKUP($A83,'Прайс-лист общий'!$A:G,7,0),"")</f>
        <v>1532</v>
      </c>
      <c r="I83" s="210">
        <f>IFERROR(VLOOKUP($A83,'Прайс-лист общий'!$A:H,8,0),"")</f>
        <v>1393</v>
      </c>
      <c r="J83" s="210">
        <f>IFERROR(VLOOKUP($A83,'Прайс-лист общий'!$A:I,9,0),"")</f>
        <v>1211</v>
      </c>
      <c r="K83" s="220">
        <f>IFERROR(VLOOKUP(A83,'Прайс-лист общий'!A:J,10,0),"")</f>
        <v>0</v>
      </c>
      <c r="L83" s="217"/>
      <c r="M83" s="213">
        <f t="shared" si="1"/>
        <v>0</v>
      </c>
      <c r="N83" s="190">
        <f>IFERROR(VLOOKUP($A83,'Прайс-лист общий'!$A:K,11,0),"")</f>
        <v>20</v>
      </c>
      <c r="O83" s="191" t="str">
        <f>IFERROR(VLOOKUP($A83,'Прайс-лист общий'!$A:L,12,0),"")</f>
        <v>200*157*57</v>
      </c>
      <c r="P83" s="191">
        <f>IFERROR(VLOOKUP($A83,'Прайс-лист общий'!$A:M,13,0),"")</f>
        <v>0.79499999999999993</v>
      </c>
      <c r="Q83" s="191" t="str">
        <f>IFERROR(VLOOKUP($A83,'Прайс-лист общий'!$A:O,14,0),"")</f>
        <v>420*325*300</v>
      </c>
      <c r="R83" s="191">
        <f>IFERROR(VLOOKUP($A83,'Прайс-лист общий'!$A:O,15,0),"")</f>
        <v>16.399999999999999</v>
      </c>
    </row>
    <row r="84" spans="1:18" s="208" customFormat="1" ht="15" customHeight="1">
      <c r="A84" s="205" t="s">
        <v>4307</v>
      </c>
      <c r="B84" s="206"/>
      <c r="C84" s="182" t="str">
        <f>HYPERLINK(VLOOKUP(A84,Фото!C:D,2,0),VLOOKUP(A84,'Прайс-лист общий'!A:B,2,0))</f>
        <v>Завертка к ручкам РЕНЦ, черный</v>
      </c>
      <c r="D84" s="178">
        <f>IFERROR(VLOOKUP($A84,'Прайс-лист общий'!A:C,3,0),"")</f>
        <v>4</v>
      </c>
      <c r="E84" s="179">
        <f>IFERROR(VLOOKUP($A84,'Прайс-лист общий'!$A:D,4,0),"")</f>
        <v>0</v>
      </c>
      <c r="F84" s="211">
        <f>IFERROR(VLOOKUP($A84,'Прайс-лист общий'!$A:E,5,0),"")</f>
        <v>1167</v>
      </c>
      <c r="G84" s="211">
        <f>IFERROR(VLOOKUP($A84,'Прайс-лист общий'!$A:F,6,0),"")</f>
        <v>705</v>
      </c>
      <c r="H84" s="211">
        <f>IFERROR(VLOOKUP($A84,'Прайс-лист общий'!$A:G,7,0),"")</f>
        <v>641</v>
      </c>
      <c r="I84" s="211">
        <f>IFERROR(VLOOKUP($A84,'Прайс-лист общий'!$A:H,8,0),"")</f>
        <v>583</v>
      </c>
      <c r="J84" s="211">
        <f>IFERROR(VLOOKUP($A84,'Прайс-лист общий'!$A:I,9,0),"")</f>
        <v>506</v>
      </c>
      <c r="K84" s="221">
        <f>IFERROR(VLOOKUP(A84,'Прайс-лист общий'!A:J,10,0),"")</f>
        <v>0</v>
      </c>
      <c r="L84" s="216"/>
      <c r="M84" s="212">
        <f t="shared" si="1"/>
        <v>0</v>
      </c>
      <c r="N84" s="185">
        <f>IFERROR(VLOOKUP($A84,'Прайс-лист общий'!$A:K,11,0),"")</f>
        <v>100</v>
      </c>
      <c r="O84" s="186" t="str">
        <f>IFERROR(VLOOKUP($A84,'Прайс-лист общий'!$A:L,12,0),"")</f>
        <v>185*157*58</v>
      </c>
      <c r="P84" s="186">
        <f>IFERROR(VLOOKUP($A84,'Прайс-лист общий'!$A:M,13,0),"")</f>
        <v>0.245</v>
      </c>
      <c r="Q84" s="186" t="str">
        <f>IFERROR(VLOOKUP($A84,'Прайс-лист общий'!$A:O,14,0),"")</f>
        <v>380*325*303</v>
      </c>
      <c r="R84" s="186">
        <f>IFERROR(VLOOKUP($A84,'Прайс-лист общий'!$A:O,15,0),"")</f>
        <v>25</v>
      </c>
    </row>
    <row r="85" spans="1:18" s="208" customFormat="1" ht="15" customHeight="1">
      <c r="A85" s="205" t="s">
        <v>4308</v>
      </c>
      <c r="B85" s="206"/>
      <c r="C85" s="182" t="str">
        <f>HYPERLINK(VLOOKUP(A85,Фото!C:D,2,0),VLOOKUP(A85,'Прайс-лист общий'!A:B,2,0))</f>
        <v>Завертка к ручкам РЕНЦ, хром блестящий</v>
      </c>
      <c r="D85" s="183">
        <f>IFERROR(VLOOKUP($A85,'Прайс-лист общий'!A:C,3,0),"")</f>
        <v>4</v>
      </c>
      <c r="E85" s="184">
        <f>IFERROR(VLOOKUP($A85,'Прайс-лист общий'!$A:D,4,0),"")</f>
        <v>0</v>
      </c>
      <c r="F85" s="209">
        <f>IFERROR(VLOOKUP($A85,'Прайс-лист общий'!$A:E,5,0),"")</f>
        <v>1167</v>
      </c>
      <c r="G85" s="209">
        <f>IFERROR(VLOOKUP($A85,'Прайс-лист общий'!$A:F,6,0),"")</f>
        <v>705</v>
      </c>
      <c r="H85" s="209">
        <f>IFERROR(VLOOKUP($A85,'Прайс-лист общий'!$A:G,7,0),"")</f>
        <v>641</v>
      </c>
      <c r="I85" s="209">
        <f>IFERROR(VLOOKUP($A85,'Прайс-лист общий'!$A:H,8,0),"")</f>
        <v>583</v>
      </c>
      <c r="J85" s="209">
        <f>IFERROR(VLOOKUP($A85,'Прайс-лист общий'!$A:I,9,0),"")</f>
        <v>506</v>
      </c>
      <c r="K85" s="222">
        <f>IFERROR(VLOOKUP(A85,'Прайс-лист общий'!A:J,10,0),"")</f>
        <v>0</v>
      </c>
      <c r="L85" s="216"/>
      <c r="M85" s="212">
        <f t="shared" si="1"/>
        <v>0</v>
      </c>
      <c r="N85" s="185">
        <f>IFERROR(VLOOKUP($A85,'Прайс-лист общий'!$A:K,11,0),"")</f>
        <v>100</v>
      </c>
      <c r="O85" s="186" t="str">
        <f>IFERROR(VLOOKUP($A85,'Прайс-лист общий'!$A:L,12,0),"")</f>
        <v>185*157*58</v>
      </c>
      <c r="P85" s="186">
        <f>IFERROR(VLOOKUP($A85,'Прайс-лист общий'!$A:M,13,0),"")</f>
        <v>0.245</v>
      </c>
      <c r="Q85" s="186" t="str">
        <f>IFERROR(VLOOKUP($A85,'Прайс-лист общий'!$A:O,14,0),"")</f>
        <v>380*325*303</v>
      </c>
      <c r="R85" s="186">
        <f>IFERROR(VLOOKUP($A85,'Прайс-лист общий'!$A:O,15,0),"")</f>
        <v>25</v>
      </c>
    </row>
    <row r="86" spans="1:18" s="208" customFormat="1" ht="15" customHeight="1">
      <c r="A86" s="205" t="s">
        <v>4309</v>
      </c>
      <c r="B86" s="206"/>
      <c r="C86" s="182" t="str">
        <f>HYPERLINK(VLOOKUP(A86,Фото!C:D,2,0),VLOOKUP(A86,'Прайс-лист общий'!A:B,2,0))</f>
        <v>Завертка к ручкам РЕНЦ, матовый черный никель</v>
      </c>
      <c r="D86" s="183">
        <f>IFERROR(VLOOKUP($A86,'Прайс-лист общий'!A:C,3,0),"")</f>
        <v>4</v>
      </c>
      <c r="E86" s="184">
        <f>IFERROR(VLOOKUP($A86,'Прайс-лист общий'!$A:D,4,0),"")</f>
        <v>0</v>
      </c>
      <c r="F86" s="209">
        <f>IFERROR(VLOOKUP($A86,'Прайс-лист общий'!$A:E,5,0),"")</f>
        <v>1167</v>
      </c>
      <c r="G86" s="209">
        <f>IFERROR(VLOOKUP($A86,'Прайс-лист общий'!$A:F,6,0),"")</f>
        <v>705</v>
      </c>
      <c r="H86" s="209">
        <f>IFERROR(VLOOKUP($A86,'Прайс-лист общий'!$A:G,7,0),"")</f>
        <v>641</v>
      </c>
      <c r="I86" s="209">
        <f>IFERROR(VLOOKUP($A86,'Прайс-лист общий'!$A:H,8,0),"")</f>
        <v>583</v>
      </c>
      <c r="J86" s="209">
        <f>IFERROR(VLOOKUP($A86,'Прайс-лист общий'!$A:I,9,0),"")</f>
        <v>506</v>
      </c>
      <c r="K86" s="222">
        <f>IFERROR(VLOOKUP(A86,'Прайс-лист общий'!A:J,10,0),"")</f>
        <v>0</v>
      </c>
      <c r="L86" s="216"/>
      <c r="M86" s="212">
        <f t="shared" si="1"/>
        <v>0</v>
      </c>
      <c r="N86" s="185">
        <f>IFERROR(VLOOKUP($A86,'Прайс-лист общий'!$A:K,11,0),"")</f>
        <v>100</v>
      </c>
      <c r="O86" s="186" t="str">
        <f>IFERROR(VLOOKUP($A86,'Прайс-лист общий'!$A:L,12,0),"")</f>
        <v>185*157*60</v>
      </c>
      <c r="P86" s="186">
        <f>IFERROR(VLOOKUP($A86,'Прайс-лист общий'!$A:M,13,0),"")</f>
        <v>0.245</v>
      </c>
      <c r="Q86" s="186" t="str">
        <f>IFERROR(VLOOKUP($A86,'Прайс-лист общий'!$A:O,14,0),"")</f>
        <v>380*325*303</v>
      </c>
      <c r="R86" s="186">
        <f>IFERROR(VLOOKUP($A86,'Прайс-лист общий'!$A:O,15,0),"")</f>
        <v>25</v>
      </c>
    </row>
    <row r="87" spans="1:18" s="208" customFormat="1" ht="15" customHeight="1">
      <c r="A87" s="205" t="s">
        <v>4310</v>
      </c>
      <c r="B87" s="206"/>
      <c r="C87" s="182" t="str">
        <f>HYPERLINK(VLOOKUP(A87,Фото!C:D,2,0),VLOOKUP(A87,'Прайс-лист общий'!A:B,2,0))</f>
        <v>Завертка к ручкам РЕНЦ, никель супер матовый</v>
      </c>
      <c r="D87" s="183">
        <f>IFERROR(VLOOKUP($A87,'Прайс-лист общий'!A:C,3,0),"")</f>
        <v>4</v>
      </c>
      <c r="E87" s="184">
        <f>IFERROR(VLOOKUP($A87,'Прайс-лист общий'!$A:D,4,0),"")</f>
        <v>0</v>
      </c>
      <c r="F87" s="209">
        <f>IFERROR(VLOOKUP($A87,'Прайс-лист общий'!$A:E,5,0),"")</f>
        <v>1167</v>
      </c>
      <c r="G87" s="209">
        <f>IFERROR(VLOOKUP($A87,'Прайс-лист общий'!$A:F,6,0),"")</f>
        <v>705</v>
      </c>
      <c r="H87" s="209">
        <f>IFERROR(VLOOKUP($A87,'Прайс-лист общий'!$A:G,7,0),"")</f>
        <v>641</v>
      </c>
      <c r="I87" s="209">
        <f>IFERROR(VLOOKUP($A87,'Прайс-лист общий'!$A:H,8,0),"")</f>
        <v>583</v>
      </c>
      <c r="J87" s="209">
        <f>IFERROR(VLOOKUP($A87,'Прайс-лист общий'!$A:I,9,0),"")</f>
        <v>506</v>
      </c>
      <c r="K87" s="222">
        <f>IFERROR(VLOOKUP(A87,'Прайс-лист общий'!A:J,10,0),"")</f>
        <v>0</v>
      </c>
      <c r="L87" s="216"/>
      <c r="M87" s="212">
        <f t="shared" si="1"/>
        <v>0</v>
      </c>
      <c r="N87" s="185">
        <f>IFERROR(VLOOKUP($A87,'Прайс-лист общий'!$A:K,11,0),"")</f>
        <v>100</v>
      </c>
      <c r="O87" s="186" t="str">
        <f>IFERROR(VLOOKUP($A87,'Прайс-лист общий'!$A:L,12,0),"")</f>
        <v>185*157*58</v>
      </c>
      <c r="P87" s="186">
        <f>IFERROR(VLOOKUP($A87,'Прайс-лист общий'!$A:M,13,0),"")</f>
        <v>0.245</v>
      </c>
      <c r="Q87" s="186" t="str">
        <f>IFERROR(VLOOKUP($A87,'Прайс-лист общий'!$A:O,14,0),"")</f>
        <v>380*325*303</v>
      </c>
      <c r="R87" s="186">
        <f>IFERROR(VLOOKUP($A87,'Прайс-лист общий'!$A:O,15,0),"")</f>
        <v>25</v>
      </c>
    </row>
    <row r="88" spans="1:18" s="208" customFormat="1" ht="15" customHeight="1">
      <c r="A88" s="205" t="s">
        <v>4311</v>
      </c>
      <c r="B88" s="206"/>
      <c r="C88" s="182" t="str">
        <f>HYPERLINK(VLOOKUP(A88,Фото!C:D,2,0),VLOOKUP(A88,'Прайс-лист общий'!A:B,2,0))</f>
        <v>Завертка к ручкам РЕНЦ, никель матовый</v>
      </c>
      <c r="D88" s="183">
        <f>IFERROR(VLOOKUP($A88,'Прайс-лист общий'!A:C,3,0),"")</f>
        <v>4</v>
      </c>
      <c r="E88" s="184">
        <f>IFERROR(VLOOKUP($A88,'Прайс-лист общий'!$A:D,4,0),"")</f>
        <v>0</v>
      </c>
      <c r="F88" s="209">
        <f>IFERROR(VLOOKUP($A88,'Прайс-лист общий'!$A:E,5,0),"")</f>
        <v>1167</v>
      </c>
      <c r="G88" s="209">
        <f>IFERROR(VLOOKUP($A88,'Прайс-лист общий'!$A:F,6,0),"")</f>
        <v>705</v>
      </c>
      <c r="H88" s="209">
        <f>IFERROR(VLOOKUP($A88,'Прайс-лист общий'!$A:G,7,0),"")</f>
        <v>641</v>
      </c>
      <c r="I88" s="209">
        <f>IFERROR(VLOOKUP($A88,'Прайс-лист общий'!$A:H,8,0),"")</f>
        <v>583</v>
      </c>
      <c r="J88" s="209">
        <f>IFERROR(VLOOKUP($A88,'Прайс-лист общий'!$A:I,9,0),"")</f>
        <v>506</v>
      </c>
      <c r="K88" s="222">
        <f>IFERROR(VLOOKUP(A88,'Прайс-лист общий'!A:J,10,0),"")</f>
        <v>0</v>
      </c>
      <c r="L88" s="216"/>
      <c r="M88" s="212">
        <f t="shared" si="1"/>
        <v>0</v>
      </c>
      <c r="N88" s="185">
        <f>IFERROR(VLOOKUP($A88,'Прайс-лист общий'!$A:K,11,0),"")</f>
        <v>100</v>
      </c>
      <c r="O88" s="186" t="str">
        <f>IFERROR(VLOOKUP($A88,'Прайс-лист общий'!$A:L,12,0),"")</f>
        <v>185*157*58</v>
      </c>
      <c r="P88" s="186">
        <f>IFERROR(VLOOKUP($A88,'Прайс-лист общий'!$A:M,13,0),"")</f>
        <v>0.245</v>
      </c>
      <c r="Q88" s="186" t="str">
        <f>IFERROR(VLOOKUP($A88,'Прайс-лист общий'!$A:O,14,0),"")</f>
        <v>380*325*303</v>
      </c>
      <c r="R88" s="186">
        <f>IFERROR(VLOOKUP($A88,'Прайс-лист общий'!$A:O,15,0),"")</f>
        <v>25</v>
      </c>
    </row>
    <row r="89" spans="1:18" s="208" customFormat="1" ht="15" customHeight="1">
      <c r="A89" s="205" t="s">
        <v>4312</v>
      </c>
      <c r="B89" s="206"/>
      <c r="C89" s="182" t="str">
        <f>HYPERLINK(VLOOKUP(A89,Фото!C:D,2,0),VLOOKUP(A89,'Прайс-лист общий'!A:B,2,0))</f>
        <v>Завертка к ручкам РЕНЦ, супер сатин хром</v>
      </c>
      <c r="D89" s="183">
        <f>IFERROR(VLOOKUP($A89,'Прайс-лист общий'!A:C,3,0),"")</f>
        <v>4</v>
      </c>
      <c r="E89" s="184">
        <f>IFERROR(VLOOKUP($A89,'Прайс-лист общий'!$A:D,4,0),"")</f>
        <v>0</v>
      </c>
      <c r="F89" s="209">
        <f>IFERROR(VLOOKUP($A89,'Прайс-лист общий'!$A:E,5,0),"")</f>
        <v>1167</v>
      </c>
      <c r="G89" s="209">
        <f>IFERROR(VLOOKUP($A89,'Прайс-лист общий'!$A:F,6,0),"")</f>
        <v>705</v>
      </c>
      <c r="H89" s="209">
        <f>IFERROR(VLOOKUP($A89,'Прайс-лист общий'!$A:G,7,0),"")</f>
        <v>641</v>
      </c>
      <c r="I89" s="209">
        <f>IFERROR(VLOOKUP($A89,'Прайс-лист общий'!$A:H,8,0),"")</f>
        <v>583</v>
      </c>
      <c r="J89" s="209">
        <f>IFERROR(VLOOKUP($A89,'Прайс-лист общий'!$A:I,9,0),"")</f>
        <v>506</v>
      </c>
      <c r="K89" s="222">
        <f>IFERROR(VLOOKUP(A89,'Прайс-лист общий'!A:J,10,0),"")</f>
        <v>0</v>
      </c>
      <c r="L89" s="216"/>
      <c r="M89" s="212">
        <f t="shared" si="1"/>
        <v>0</v>
      </c>
      <c r="N89" s="185">
        <f>IFERROR(VLOOKUP($A89,'Прайс-лист общий'!$A:K,11,0),"")</f>
        <v>100</v>
      </c>
      <c r="O89" s="186" t="str">
        <f>IFERROR(VLOOKUP($A89,'Прайс-лист общий'!$A:L,12,0),"")</f>
        <v>185*157*58</v>
      </c>
      <c r="P89" s="186">
        <f>IFERROR(VLOOKUP($A89,'Прайс-лист общий'!$A:M,13,0),"")</f>
        <v>0.245</v>
      </c>
      <c r="Q89" s="186" t="str">
        <f>IFERROR(VLOOKUP($A89,'Прайс-лист общий'!$A:O,14,0),"")</f>
        <v>380*325*303</v>
      </c>
      <c r="R89" s="186">
        <f>IFERROR(VLOOKUP($A89,'Прайс-лист общий'!$A:O,15,0),"")</f>
        <v>25</v>
      </c>
    </row>
    <row r="90" spans="1:18" s="208" customFormat="1" ht="15" customHeight="1">
      <c r="A90" s="193" t="s">
        <v>4715</v>
      </c>
      <c r="B90" s="195"/>
      <c r="C90" s="187" t="str">
        <f>HYPERLINK(VLOOKUP(A90,Фото!C:D,2,0),VLOOKUP(A90,'Прайс-лист общий'!A:B,2,0))</f>
        <v>Завертка к ручкам РЕНЦ, золото матовое сатинированное</v>
      </c>
      <c r="D90" s="188">
        <f>IFERROR(VLOOKUP($A90,'Прайс-лист общий'!A:C,3,0),"")</f>
        <v>4</v>
      </c>
      <c r="E90" s="189">
        <f>IFERROR(VLOOKUP($A90,'Прайс-лист общий'!$A:D,4,0),"")</f>
        <v>0</v>
      </c>
      <c r="F90" s="210">
        <f>IFERROR(VLOOKUP($A90,'Прайс-лист общий'!$A:E,5,0),"")</f>
        <v>1167</v>
      </c>
      <c r="G90" s="210">
        <f>IFERROR(VLOOKUP($A90,'Прайс-лист общий'!$A:F,6,0),"")</f>
        <v>705</v>
      </c>
      <c r="H90" s="210">
        <f>IFERROR(VLOOKUP($A90,'Прайс-лист общий'!$A:G,7,0),"")</f>
        <v>641</v>
      </c>
      <c r="I90" s="210">
        <f>IFERROR(VLOOKUP($A90,'Прайс-лист общий'!$A:H,8,0),"")</f>
        <v>583</v>
      </c>
      <c r="J90" s="210">
        <f>IFERROR(VLOOKUP($A90,'Прайс-лист общий'!$A:I,9,0),"")</f>
        <v>506</v>
      </c>
      <c r="K90" s="220">
        <f>IFERROR(VLOOKUP(A90,'Прайс-лист общий'!A:J,10,0),"")</f>
        <v>0</v>
      </c>
      <c r="L90" s="217"/>
      <c r="M90" s="213">
        <f t="shared" si="1"/>
        <v>0</v>
      </c>
      <c r="N90" s="190">
        <f>IFERROR(VLOOKUP($A90,'Прайс-лист общий'!$A:K,11,0),"")</f>
        <v>100</v>
      </c>
      <c r="O90" s="191" t="str">
        <f>IFERROR(VLOOKUP($A90,'Прайс-лист общий'!$A:L,12,0),"")</f>
        <v>185*157*58</v>
      </c>
      <c r="P90" s="191">
        <f>IFERROR(VLOOKUP($A90,'Прайс-лист общий'!$A:M,13,0),"")</f>
        <v>0.245</v>
      </c>
      <c r="Q90" s="191" t="str">
        <f>IFERROR(VLOOKUP($A90,'Прайс-лист общий'!$A:O,14,0),"")</f>
        <v>380*325*303</v>
      </c>
      <c r="R90" s="191">
        <f>IFERROR(VLOOKUP($A90,'Прайс-лист общий'!$A:O,15,0),"")</f>
        <v>25</v>
      </c>
    </row>
    <row r="91" spans="1:18" s="208" customFormat="1" ht="15" customHeight="1">
      <c r="A91" s="205" t="s">
        <v>4325</v>
      </c>
      <c r="B91" s="206"/>
      <c r="C91" s="182" t="str">
        <f>HYPERLINK(VLOOKUP(A91,Фото!C:D,2,0),VLOOKUP(A91,'Прайс-лист общий'!A:B,2,0))</f>
        <v>Накладка на цилиндр РЕНЦ, черный</v>
      </c>
      <c r="D91" s="178">
        <f>IFERROR(VLOOKUP($A91,'Прайс-лист общий'!A:C,3,0),"")</f>
        <v>4</v>
      </c>
      <c r="E91" s="179">
        <f>IFERROR(VLOOKUP($A91,'Прайс-лист общий'!$A:D,4,0),"")</f>
        <v>0</v>
      </c>
      <c r="F91" s="211">
        <f>IFERROR(VLOOKUP($A91,'Прайс-лист общий'!$A:E,5,0),"")</f>
        <v>904</v>
      </c>
      <c r="G91" s="211">
        <f>IFERROR(VLOOKUP($A91,'Прайс-лист общий'!$A:F,6,0),"")</f>
        <v>546</v>
      </c>
      <c r="H91" s="211">
        <f>IFERROR(VLOOKUP($A91,'Прайс-лист общий'!$A:G,7,0),"")</f>
        <v>496</v>
      </c>
      <c r="I91" s="211">
        <f>IFERROR(VLOOKUP($A91,'Прайс-лист общий'!$A:H,8,0),"")</f>
        <v>451</v>
      </c>
      <c r="J91" s="211">
        <f>IFERROR(VLOOKUP($A91,'Прайс-лист общий'!$A:I,9,0),"")</f>
        <v>392</v>
      </c>
      <c r="K91" s="221">
        <f>IFERROR(VLOOKUP(A91,'Прайс-лист общий'!A:J,10,0),"")</f>
        <v>0</v>
      </c>
      <c r="L91" s="216"/>
      <c r="M91" s="212">
        <f t="shared" si="1"/>
        <v>0</v>
      </c>
      <c r="N91" s="185">
        <f>IFERROR(VLOOKUP($A91,'Прайс-лист общий'!$A:K,11,0),"")</f>
        <v>100</v>
      </c>
      <c r="O91" s="186" t="str">
        <f>IFERROR(VLOOKUP($A91,'Прайс-лист общий'!$A:L,12,0),"")</f>
        <v>185*157*58</v>
      </c>
      <c r="P91" s="186">
        <f>IFERROR(VLOOKUP($A91,'Прайс-лист общий'!$A:M,13,0),"")</f>
        <v>0.12</v>
      </c>
      <c r="Q91" s="186" t="str">
        <f>IFERROR(VLOOKUP($A91,'Прайс-лист общий'!$A:O,14,0),"")</f>
        <v>380*325*303</v>
      </c>
      <c r="R91" s="186">
        <f>IFERROR(VLOOKUP($A91,'Прайс-лист общий'!$A:O,15,0),"")</f>
        <v>12.5</v>
      </c>
    </row>
    <row r="92" spans="1:18" s="208" customFormat="1" ht="15" customHeight="1">
      <c r="A92" s="205" t="s">
        <v>4326</v>
      </c>
      <c r="B92" s="206"/>
      <c r="C92" s="182" t="str">
        <f>HYPERLINK(VLOOKUP(A92,Фото!C:D,2,0),VLOOKUP(A92,'Прайс-лист общий'!A:B,2,0))</f>
        <v>Накладка на цилиндр РЕНЦ, хром блестящий</v>
      </c>
      <c r="D92" s="183">
        <f>IFERROR(VLOOKUP($A92,'Прайс-лист общий'!A:C,3,0),"")</f>
        <v>4</v>
      </c>
      <c r="E92" s="184">
        <f>IFERROR(VLOOKUP($A92,'Прайс-лист общий'!$A:D,4,0),"")</f>
        <v>0</v>
      </c>
      <c r="F92" s="209">
        <f>IFERROR(VLOOKUP($A92,'Прайс-лист общий'!$A:E,5,0),"")</f>
        <v>904</v>
      </c>
      <c r="G92" s="209">
        <f>IFERROR(VLOOKUP($A92,'Прайс-лист общий'!$A:F,6,0),"")</f>
        <v>546</v>
      </c>
      <c r="H92" s="209">
        <f>IFERROR(VLOOKUP($A92,'Прайс-лист общий'!$A:G,7,0),"")</f>
        <v>496</v>
      </c>
      <c r="I92" s="209">
        <f>IFERROR(VLOOKUP($A92,'Прайс-лист общий'!$A:H,8,0),"")</f>
        <v>451</v>
      </c>
      <c r="J92" s="209">
        <f>IFERROR(VLOOKUP($A92,'Прайс-лист общий'!$A:I,9,0),"")</f>
        <v>392</v>
      </c>
      <c r="K92" s="222">
        <f>IFERROR(VLOOKUP(A92,'Прайс-лист общий'!A:J,10,0),"")</f>
        <v>0</v>
      </c>
      <c r="L92" s="216"/>
      <c r="M92" s="212">
        <f t="shared" si="1"/>
        <v>0</v>
      </c>
      <c r="N92" s="185">
        <f>IFERROR(VLOOKUP($A92,'Прайс-лист общий'!$A:K,11,0),"")</f>
        <v>100</v>
      </c>
      <c r="O92" s="186" t="str">
        <f>IFERROR(VLOOKUP($A92,'Прайс-лист общий'!$A:L,12,0),"")</f>
        <v>185*157*58</v>
      </c>
      <c r="P92" s="186">
        <f>IFERROR(VLOOKUP($A92,'Прайс-лист общий'!$A:M,13,0),"")</f>
        <v>0.12</v>
      </c>
      <c r="Q92" s="186" t="str">
        <f>IFERROR(VLOOKUP($A92,'Прайс-лист общий'!$A:O,14,0),"")</f>
        <v>380*325*303</v>
      </c>
      <c r="R92" s="186">
        <f>IFERROR(VLOOKUP($A92,'Прайс-лист общий'!$A:O,15,0),"")</f>
        <v>12.5</v>
      </c>
    </row>
    <row r="93" spans="1:18" s="208" customFormat="1" ht="15" customHeight="1">
      <c r="A93" s="205" t="s">
        <v>4327</v>
      </c>
      <c r="B93" s="206"/>
      <c r="C93" s="182" t="str">
        <f>HYPERLINK(VLOOKUP(A93,Фото!C:D,2,0),VLOOKUP(A93,'Прайс-лист общий'!A:B,2,0))</f>
        <v>Накладка на цилиндр РЕНЦ, матовый черный никель</v>
      </c>
      <c r="D93" s="183">
        <f>IFERROR(VLOOKUP($A93,'Прайс-лист общий'!A:C,3,0),"")</f>
        <v>4</v>
      </c>
      <c r="E93" s="184">
        <f>IFERROR(VLOOKUP($A93,'Прайс-лист общий'!$A:D,4,0),"")</f>
        <v>0</v>
      </c>
      <c r="F93" s="209">
        <f>IFERROR(VLOOKUP($A93,'Прайс-лист общий'!$A:E,5,0),"")</f>
        <v>904</v>
      </c>
      <c r="G93" s="209">
        <f>IFERROR(VLOOKUP($A93,'Прайс-лист общий'!$A:F,6,0),"")</f>
        <v>546</v>
      </c>
      <c r="H93" s="209">
        <f>IFERROR(VLOOKUP($A93,'Прайс-лист общий'!$A:G,7,0),"")</f>
        <v>496</v>
      </c>
      <c r="I93" s="209">
        <f>IFERROR(VLOOKUP($A93,'Прайс-лист общий'!$A:H,8,0),"")</f>
        <v>451</v>
      </c>
      <c r="J93" s="209">
        <f>IFERROR(VLOOKUP($A93,'Прайс-лист общий'!$A:I,9,0),"")</f>
        <v>392</v>
      </c>
      <c r="K93" s="222">
        <f>IFERROR(VLOOKUP(A93,'Прайс-лист общий'!A:J,10,0),"")</f>
        <v>0</v>
      </c>
      <c r="L93" s="216"/>
      <c r="M93" s="212">
        <f t="shared" si="1"/>
        <v>0</v>
      </c>
      <c r="N93" s="185">
        <f>IFERROR(VLOOKUP($A93,'Прайс-лист общий'!$A:K,11,0),"")</f>
        <v>100</v>
      </c>
      <c r="O93" s="186" t="str">
        <f>IFERROR(VLOOKUP($A93,'Прайс-лист общий'!$A:L,12,0),"")</f>
        <v>185*157*60</v>
      </c>
      <c r="P93" s="186">
        <f>IFERROR(VLOOKUP($A93,'Прайс-лист общий'!$A:M,13,0),"")</f>
        <v>0.12</v>
      </c>
      <c r="Q93" s="186" t="str">
        <f>IFERROR(VLOOKUP($A93,'Прайс-лист общий'!$A:O,14,0),"")</f>
        <v>380*325*303</v>
      </c>
      <c r="R93" s="186">
        <f>IFERROR(VLOOKUP($A93,'Прайс-лист общий'!$A:O,15,0),"")</f>
        <v>12.5</v>
      </c>
    </row>
    <row r="94" spans="1:18" s="208" customFormat="1" ht="15" customHeight="1">
      <c r="A94" s="205" t="s">
        <v>4328</v>
      </c>
      <c r="B94" s="206"/>
      <c r="C94" s="182" t="str">
        <f>HYPERLINK(VLOOKUP(A94,Фото!C:D,2,0),VLOOKUP(A94,'Прайс-лист общий'!A:B,2,0))</f>
        <v>Накладка на цилиндр РЕНЦ, никель супер матовый</v>
      </c>
      <c r="D94" s="183">
        <f>IFERROR(VLOOKUP($A94,'Прайс-лист общий'!A:C,3,0),"")</f>
        <v>4</v>
      </c>
      <c r="E94" s="184">
        <f>IFERROR(VLOOKUP($A94,'Прайс-лист общий'!$A:D,4,0),"")</f>
        <v>0</v>
      </c>
      <c r="F94" s="209">
        <f>IFERROR(VLOOKUP($A94,'Прайс-лист общий'!$A:E,5,0),"")</f>
        <v>904</v>
      </c>
      <c r="G94" s="209">
        <f>IFERROR(VLOOKUP($A94,'Прайс-лист общий'!$A:F,6,0),"")</f>
        <v>546</v>
      </c>
      <c r="H94" s="209">
        <f>IFERROR(VLOOKUP($A94,'Прайс-лист общий'!$A:G,7,0),"")</f>
        <v>496</v>
      </c>
      <c r="I94" s="209">
        <f>IFERROR(VLOOKUP($A94,'Прайс-лист общий'!$A:H,8,0),"")</f>
        <v>451</v>
      </c>
      <c r="J94" s="209">
        <f>IFERROR(VLOOKUP($A94,'Прайс-лист общий'!$A:I,9,0),"")</f>
        <v>392</v>
      </c>
      <c r="K94" s="222">
        <f>IFERROR(VLOOKUP(A94,'Прайс-лист общий'!A:J,10,0),"")</f>
        <v>0</v>
      </c>
      <c r="L94" s="216"/>
      <c r="M94" s="212">
        <f t="shared" si="1"/>
        <v>0</v>
      </c>
      <c r="N94" s="185">
        <f>IFERROR(VLOOKUP($A94,'Прайс-лист общий'!$A:K,11,0),"")</f>
        <v>100</v>
      </c>
      <c r="O94" s="186" t="str">
        <f>IFERROR(VLOOKUP($A94,'Прайс-лист общий'!$A:L,12,0),"")</f>
        <v>185*157*58</v>
      </c>
      <c r="P94" s="186">
        <f>IFERROR(VLOOKUP($A94,'Прайс-лист общий'!$A:M,13,0),"")</f>
        <v>0.12</v>
      </c>
      <c r="Q94" s="186" t="str">
        <f>IFERROR(VLOOKUP($A94,'Прайс-лист общий'!$A:O,14,0),"")</f>
        <v>380*325*303</v>
      </c>
      <c r="R94" s="186">
        <f>IFERROR(VLOOKUP($A94,'Прайс-лист общий'!$A:O,15,0),"")</f>
        <v>12.5</v>
      </c>
    </row>
    <row r="95" spans="1:18" s="208" customFormat="1" ht="15" customHeight="1">
      <c r="A95" s="205" t="s">
        <v>4329</v>
      </c>
      <c r="B95" s="206"/>
      <c r="C95" s="182" t="str">
        <f>HYPERLINK(VLOOKUP(A95,Фото!C:D,2,0),VLOOKUP(A95,'Прайс-лист общий'!A:B,2,0))</f>
        <v>Накладка на цилиндр РЕНЦ, никель матовый</v>
      </c>
      <c r="D95" s="183">
        <f>IFERROR(VLOOKUP($A95,'Прайс-лист общий'!A:C,3,0),"")</f>
        <v>4</v>
      </c>
      <c r="E95" s="184">
        <f>IFERROR(VLOOKUP($A95,'Прайс-лист общий'!$A:D,4,0),"")</f>
        <v>0</v>
      </c>
      <c r="F95" s="209">
        <f>IFERROR(VLOOKUP($A95,'Прайс-лист общий'!$A:E,5,0),"")</f>
        <v>904</v>
      </c>
      <c r="G95" s="209">
        <f>IFERROR(VLOOKUP($A95,'Прайс-лист общий'!$A:F,6,0),"")</f>
        <v>546</v>
      </c>
      <c r="H95" s="209">
        <f>IFERROR(VLOOKUP($A95,'Прайс-лист общий'!$A:G,7,0),"")</f>
        <v>496</v>
      </c>
      <c r="I95" s="209">
        <f>IFERROR(VLOOKUP($A95,'Прайс-лист общий'!$A:H,8,0),"")</f>
        <v>451</v>
      </c>
      <c r="J95" s="209">
        <f>IFERROR(VLOOKUP($A95,'Прайс-лист общий'!$A:I,9,0),"")</f>
        <v>392</v>
      </c>
      <c r="K95" s="222">
        <f>IFERROR(VLOOKUP(A95,'Прайс-лист общий'!A:J,10,0),"")</f>
        <v>0</v>
      </c>
      <c r="L95" s="216"/>
      <c r="M95" s="212">
        <f t="shared" si="1"/>
        <v>0</v>
      </c>
      <c r="N95" s="185">
        <f>IFERROR(VLOOKUP($A95,'Прайс-лист общий'!$A:K,11,0),"")</f>
        <v>100</v>
      </c>
      <c r="O95" s="186" t="str">
        <f>IFERROR(VLOOKUP($A95,'Прайс-лист общий'!$A:L,12,0),"")</f>
        <v>185*157*58</v>
      </c>
      <c r="P95" s="186">
        <f>IFERROR(VLOOKUP($A95,'Прайс-лист общий'!$A:M,13,0),"")</f>
        <v>0.12</v>
      </c>
      <c r="Q95" s="186" t="str">
        <f>IFERROR(VLOOKUP($A95,'Прайс-лист общий'!$A:O,14,0),"")</f>
        <v>380*325*303</v>
      </c>
      <c r="R95" s="186">
        <f>IFERROR(VLOOKUP($A95,'Прайс-лист общий'!$A:O,15,0),"")</f>
        <v>12.5</v>
      </c>
    </row>
    <row r="96" spans="1:18" s="208" customFormat="1" ht="15" customHeight="1">
      <c r="A96" s="205" t="s">
        <v>4330</v>
      </c>
      <c r="B96" s="206"/>
      <c r="C96" s="182" t="str">
        <f>HYPERLINK(VLOOKUP(A96,Фото!C:D,2,0),VLOOKUP(A96,'Прайс-лист общий'!A:B,2,0))</f>
        <v>Накладка на цилиндр РЕНЦ, супер сатин хром</v>
      </c>
      <c r="D96" s="183">
        <f>IFERROR(VLOOKUP($A96,'Прайс-лист общий'!A:C,3,0),"")</f>
        <v>4</v>
      </c>
      <c r="E96" s="184">
        <f>IFERROR(VLOOKUP($A96,'Прайс-лист общий'!$A:D,4,0),"")</f>
        <v>0</v>
      </c>
      <c r="F96" s="209">
        <f>IFERROR(VLOOKUP($A96,'Прайс-лист общий'!$A:E,5,0),"")</f>
        <v>904</v>
      </c>
      <c r="G96" s="209">
        <f>IFERROR(VLOOKUP($A96,'Прайс-лист общий'!$A:F,6,0),"")</f>
        <v>546</v>
      </c>
      <c r="H96" s="209">
        <f>IFERROR(VLOOKUP($A96,'Прайс-лист общий'!$A:G,7,0),"")</f>
        <v>496</v>
      </c>
      <c r="I96" s="209">
        <f>IFERROR(VLOOKUP($A96,'Прайс-лист общий'!$A:H,8,0),"")</f>
        <v>451</v>
      </c>
      <c r="J96" s="209">
        <f>IFERROR(VLOOKUP($A96,'Прайс-лист общий'!$A:I,9,0),"")</f>
        <v>392</v>
      </c>
      <c r="K96" s="222">
        <f>IFERROR(VLOOKUP(A96,'Прайс-лист общий'!A:J,10,0),"")</f>
        <v>0</v>
      </c>
      <c r="L96" s="216"/>
      <c r="M96" s="212">
        <f t="shared" si="1"/>
        <v>0</v>
      </c>
      <c r="N96" s="185">
        <f>IFERROR(VLOOKUP($A96,'Прайс-лист общий'!$A:K,11,0),"")</f>
        <v>100</v>
      </c>
      <c r="O96" s="186" t="str">
        <f>IFERROR(VLOOKUP($A96,'Прайс-лист общий'!$A:L,12,0),"")</f>
        <v>185*157*58</v>
      </c>
      <c r="P96" s="186">
        <f>IFERROR(VLOOKUP($A96,'Прайс-лист общий'!$A:M,13,0),"")</f>
        <v>0.12</v>
      </c>
      <c r="Q96" s="186" t="str">
        <f>IFERROR(VLOOKUP($A96,'Прайс-лист общий'!$A:O,14,0),"")</f>
        <v>380*325*303</v>
      </c>
      <c r="R96" s="186">
        <f>IFERROR(VLOOKUP($A96,'Прайс-лист общий'!$A:O,15,0),"")</f>
        <v>12.5</v>
      </c>
    </row>
    <row r="97" spans="1:18" s="208" customFormat="1" ht="15" customHeight="1">
      <c r="A97" s="193" t="s">
        <v>4716</v>
      </c>
      <c r="B97" s="195"/>
      <c r="C97" s="187" t="str">
        <f>HYPERLINK(VLOOKUP(A97,Фото!C:D,2,0),VLOOKUP(A97,'Прайс-лист общий'!A:B,2,0))</f>
        <v>Накладка на цилиндр РЕНЦ, золото матовое сатинированное</v>
      </c>
      <c r="D97" s="188">
        <f>IFERROR(VLOOKUP($A97,'Прайс-лист общий'!A:C,3,0),"")</f>
        <v>4</v>
      </c>
      <c r="E97" s="189">
        <f>IFERROR(VLOOKUP($A97,'Прайс-лист общий'!$A:D,4,0),"")</f>
        <v>0</v>
      </c>
      <c r="F97" s="210">
        <f>IFERROR(VLOOKUP($A97,'Прайс-лист общий'!$A:E,5,0),"")</f>
        <v>904</v>
      </c>
      <c r="G97" s="210">
        <f>IFERROR(VLOOKUP($A97,'Прайс-лист общий'!$A:F,6,0),"")</f>
        <v>546</v>
      </c>
      <c r="H97" s="210">
        <f>IFERROR(VLOOKUP($A97,'Прайс-лист общий'!$A:G,7,0),"")</f>
        <v>496</v>
      </c>
      <c r="I97" s="210">
        <f>IFERROR(VLOOKUP($A97,'Прайс-лист общий'!$A:H,8,0),"")</f>
        <v>451</v>
      </c>
      <c r="J97" s="210">
        <f>IFERROR(VLOOKUP($A97,'Прайс-лист общий'!$A:I,9,0),"")</f>
        <v>392</v>
      </c>
      <c r="K97" s="220">
        <f>IFERROR(VLOOKUP(A97,'Прайс-лист общий'!A:J,10,0),"")</f>
        <v>0</v>
      </c>
      <c r="L97" s="217"/>
      <c r="M97" s="213">
        <f t="shared" si="1"/>
        <v>0</v>
      </c>
      <c r="N97" s="190">
        <f>IFERROR(VLOOKUP($A97,'Прайс-лист общий'!$A:K,11,0),"")</f>
        <v>100</v>
      </c>
      <c r="O97" s="191" t="str">
        <f>IFERROR(VLOOKUP($A97,'Прайс-лист общий'!$A:L,12,0),"")</f>
        <v>185*157*58</v>
      </c>
      <c r="P97" s="191">
        <f>IFERROR(VLOOKUP($A97,'Прайс-лист общий'!$A:M,13,0),"")</f>
        <v>0.12</v>
      </c>
      <c r="Q97" s="191" t="str">
        <f>IFERROR(VLOOKUP($A97,'Прайс-лист общий'!$A:O,14,0),"")</f>
        <v>380*325*303</v>
      </c>
      <c r="R97" s="191">
        <f>IFERROR(VLOOKUP($A97,'Прайс-лист общий'!$A:O,15,0),"")</f>
        <v>12.5</v>
      </c>
    </row>
    <row r="98" spans="1:18" s="208" customFormat="1" ht="15" customHeight="1">
      <c r="A98" s="205" t="s">
        <v>4255</v>
      </c>
      <c r="B98" s="194"/>
      <c r="C98" s="182" t="str">
        <f>HYPERLINK(VLOOKUP(A98,Фото!C:D,2,0),VLOOKUP(A98,'Прайс-лист общий'!A:B,2,0))</f>
        <v>Ручка дверная "Асти", черный</v>
      </c>
      <c r="D98" s="183">
        <f>IFERROR(VLOOKUP($A98,'Прайс-лист общий'!A:C,3,0),"")</f>
        <v>4</v>
      </c>
      <c r="E98" s="184">
        <f>IFERROR(VLOOKUP($A98,'Прайс-лист общий'!$A:D,4,0),"")</f>
        <v>0</v>
      </c>
      <c r="F98" s="209">
        <f>IFERROR(VLOOKUP($A98,'Прайс-лист общий'!$A:E,5,0),"")</f>
        <v>3043</v>
      </c>
      <c r="G98" s="209">
        <f>IFERROR(VLOOKUP($A98,'Прайс-лист общий'!$A:F,6,0),"")</f>
        <v>1837</v>
      </c>
      <c r="H98" s="209">
        <f>IFERROR(VLOOKUP($A98,'Прайс-лист общий'!$A:G,7,0),"")</f>
        <v>1670</v>
      </c>
      <c r="I98" s="209">
        <f>IFERROR(VLOOKUP($A98,'Прайс-лист общий'!$A:H,8,0),"")</f>
        <v>1519</v>
      </c>
      <c r="J98" s="209">
        <f>IFERROR(VLOOKUP($A98,'Прайс-лист общий'!$A:I,9,0),"")</f>
        <v>1321</v>
      </c>
      <c r="K98" s="222">
        <f>IFERROR(VLOOKUP(A98,'Прайс-лист общий'!A:J,10,0),"")</f>
        <v>1128</v>
      </c>
      <c r="L98" s="216"/>
      <c r="M98" s="212">
        <f t="shared" si="1"/>
        <v>0</v>
      </c>
      <c r="N98" s="185">
        <f>IFERROR(VLOOKUP($A98,'Прайс-лист общий'!$A:K,11,0),"")</f>
        <v>20</v>
      </c>
      <c r="O98" s="186" t="str">
        <f>IFERROR(VLOOKUP($A98,'Прайс-лист общий'!$A:L,12,0),"")</f>
        <v>200*157*57</v>
      </c>
      <c r="P98" s="186">
        <f>IFERROR(VLOOKUP($A98,'Прайс-лист общий'!$A:M,13,0),"")</f>
        <v>0.75</v>
      </c>
      <c r="Q98" s="186" t="str">
        <f>IFERROR(VLOOKUP($A98,'Прайс-лист общий'!$A:O,14,0),"")</f>
        <v>420*325*300</v>
      </c>
      <c r="R98" s="186">
        <f>IFERROR(VLOOKUP($A98,'Прайс-лист общий'!$A:O,15,0),"")</f>
        <v>15.5</v>
      </c>
    </row>
    <row r="99" spans="1:18" s="208" customFormat="1" ht="15" customHeight="1">
      <c r="A99" s="205" t="s">
        <v>4256</v>
      </c>
      <c r="B99" s="206"/>
      <c r="C99" s="182" t="str">
        <f>HYPERLINK(VLOOKUP(A99,Фото!C:D,2,0),VLOOKUP(A99,'Прайс-лист общий'!A:B,2,0))</f>
        <v>Ручка дверная "Асти", хром блестящий</v>
      </c>
      <c r="D99" s="183">
        <f>IFERROR(VLOOKUP($A99,'Прайс-лист общий'!A:C,3,0),"")</f>
        <v>4</v>
      </c>
      <c r="E99" s="184">
        <f>IFERROR(VLOOKUP($A99,'Прайс-лист общий'!$A:D,4,0),"")</f>
        <v>0</v>
      </c>
      <c r="F99" s="209">
        <f>IFERROR(VLOOKUP($A99,'Прайс-лист общий'!$A:E,5,0),"")</f>
        <v>3043</v>
      </c>
      <c r="G99" s="209">
        <f>IFERROR(VLOOKUP($A99,'Прайс-лист общий'!$A:F,6,0),"")</f>
        <v>1837</v>
      </c>
      <c r="H99" s="209">
        <f>IFERROR(VLOOKUP($A99,'Прайс-лист общий'!$A:G,7,0),"")</f>
        <v>1670</v>
      </c>
      <c r="I99" s="209">
        <f>IFERROR(VLOOKUP($A99,'Прайс-лист общий'!$A:H,8,0),"")</f>
        <v>1519</v>
      </c>
      <c r="J99" s="209">
        <f>IFERROR(VLOOKUP($A99,'Прайс-лист общий'!$A:I,9,0),"")</f>
        <v>1321</v>
      </c>
      <c r="K99" s="222">
        <f>IFERROR(VLOOKUP(A99,'Прайс-лист общий'!A:J,10,0),"")</f>
        <v>887</v>
      </c>
      <c r="L99" s="216"/>
      <c r="M99" s="212">
        <f t="shared" si="1"/>
        <v>0</v>
      </c>
      <c r="N99" s="185">
        <f>IFERROR(VLOOKUP($A99,'Прайс-лист общий'!$A:K,11,0),"")</f>
        <v>20</v>
      </c>
      <c r="O99" s="186" t="str">
        <f>IFERROR(VLOOKUP($A99,'Прайс-лист общий'!$A:L,12,0),"")</f>
        <v>200*157*57</v>
      </c>
      <c r="P99" s="186">
        <f>IFERROR(VLOOKUP($A99,'Прайс-лист общий'!$A:M,13,0),"")</f>
        <v>0.75</v>
      </c>
      <c r="Q99" s="186" t="str">
        <f>IFERROR(VLOOKUP($A99,'Прайс-лист общий'!$A:O,14,0),"")</f>
        <v>420*325*300</v>
      </c>
      <c r="R99" s="186">
        <f>IFERROR(VLOOKUP($A99,'Прайс-лист общий'!$A:O,15,0),"")</f>
        <v>15.5</v>
      </c>
    </row>
    <row r="100" spans="1:18" s="208" customFormat="1" ht="15" customHeight="1">
      <c r="A100" s="193" t="s">
        <v>4711</v>
      </c>
      <c r="B100" s="195"/>
      <c r="C100" s="187" t="str">
        <f>HYPERLINK(VLOOKUP(A100,Фото!C:D,2,0),VLOOKUP(A100,'Прайс-лист общий'!A:B,2,0))</f>
        <v>Ручка дверная "Асти", золото матовое сатинированное</v>
      </c>
      <c r="D100" s="188">
        <f>IFERROR(VLOOKUP($A100,'Прайс-лист общий'!A:C,3,0),"")</f>
        <v>4</v>
      </c>
      <c r="E100" s="189">
        <f>IFERROR(VLOOKUP($A100,'Прайс-лист общий'!$A:D,4,0),"")</f>
        <v>0</v>
      </c>
      <c r="F100" s="210">
        <f>IFERROR(VLOOKUP($A100,'Прайс-лист общий'!$A:E,5,0),"")</f>
        <v>3043</v>
      </c>
      <c r="G100" s="210">
        <f>IFERROR(VLOOKUP($A100,'Прайс-лист общий'!$A:F,6,0),"")</f>
        <v>1837</v>
      </c>
      <c r="H100" s="210">
        <f>IFERROR(VLOOKUP($A100,'Прайс-лист общий'!$A:G,7,0),"")</f>
        <v>1670</v>
      </c>
      <c r="I100" s="210">
        <f>IFERROR(VLOOKUP($A100,'Прайс-лист общий'!$A:H,8,0),"")</f>
        <v>1519</v>
      </c>
      <c r="J100" s="210">
        <f>IFERROR(VLOOKUP($A100,'Прайс-лист общий'!$A:I,9,0),"")</f>
        <v>1321</v>
      </c>
      <c r="K100" s="220">
        <f>IFERROR(VLOOKUP(A100,'Прайс-лист общий'!A:J,10,0),"")</f>
        <v>0</v>
      </c>
      <c r="L100" s="217"/>
      <c r="M100" s="213">
        <f t="shared" si="1"/>
        <v>0</v>
      </c>
      <c r="N100" s="190">
        <f>IFERROR(VLOOKUP($A100,'Прайс-лист общий'!$A:K,11,0),"")</f>
        <v>20</v>
      </c>
      <c r="O100" s="191" t="str">
        <f>IFERROR(VLOOKUP($A100,'Прайс-лист общий'!$A:L,12,0),"")</f>
        <v>200*157*57</v>
      </c>
      <c r="P100" s="191">
        <f>IFERROR(VLOOKUP($A100,'Прайс-лист общий'!$A:M,13,0),"")</f>
        <v>0.75</v>
      </c>
      <c r="Q100" s="191" t="str">
        <f>IFERROR(VLOOKUP($A100,'Прайс-лист общий'!$A:O,14,0),"")</f>
        <v>420*325*300</v>
      </c>
      <c r="R100" s="191">
        <f>IFERROR(VLOOKUP($A100,'Прайс-лист общий'!$A:O,15,0),"")</f>
        <v>15.5</v>
      </c>
    </row>
    <row r="101" spans="1:18" s="208" customFormat="1" ht="15" customHeight="1">
      <c r="A101" s="223" t="s">
        <v>4257</v>
      </c>
      <c r="B101" s="206"/>
      <c r="C101" s="224" t="str">
        <f>HYPERLINK(VLOOKUP(A101,Фото!C:D,2,0),VLOOKUP(A101,'Прайс-лист общий'!A:B,2,0))</f>
        <v>Ручка дверная "Мерано", черный</v>
      </c>
      <c r="D101" s="225">
        <f>IFERROR(VLOOKUP($A101,'Прайс-лист общий'!A:C,3,0),"")</f>
        <v>4</v>
      </c>
      <c r="E101" s="226">
        <f>IFERROR(VLOOKUP($A101,'Прайс-лист общий'!$A:D,4,0),"")</f>
        <v>0</v>
      </c>
      <c r="F101" s="227">
        <f>IFERROR(VLOOKUP($A101,'Прайс-лист общий'!$A:E,5,0),"")</f>
        <v>3239</v>
      </c>
      <c r="G101" s="227">
        <f>IFERROR(VLOOKUP($A101,'Прайс-лист общий'!$A:F,6,0),"")</f>
        <v>1956</v>
      </c>
      <c r="H101" s="227">
        <f>IFERROR(VLOOKUP($A101,'Прайс-лист общий'!$A:G,7,0),"")</f>
        <v>1778</v>
      </c>
      <c r="I101" s="227">
        <f>IFERROR(VLOOKUP($A101,'Прайс-лист общий'!$A:H,8,0),"")</f>
        <v>1617</v>
      </c>
      <c r="J101" s="227">
        <f>IFERROR(VLOOKUP($A101,'Прайс-лист общий'!$A:I,9,0),"")</f>
        <v>1406</v>
      </c>
      <c r="K101" s="228">
        <f>IFERROR(VLOOKUP(A101,'Прайс-лист общий'!A:J,10,0),"")</f>
        <v>0</v>
      </c>
      <c r="L101" s="229"/>
      <c r="M101" s="230">
        <f t="shared" si="1"/>
        <v>0</v>
      </c>
      <c r="N101" s="231">
        <f>IFERROR(VLOOKUP($A101,'Прайс-лист общий'!$A:K,11,0),"")</f>
        <v>20</v>
      </c>
      <c r="O101" s="232" t="str">
        <f>IFERROR(VLOOKUP($A101,'Прайс-лист общий'!$A:L,12,0),"")</f>
        <v>200*157*57</v>
      </c>
      <c r="P101" s="232">
        <f>IFERROR(VLOOKUP($A101,'Прайс-лист общий'!$A:M,13,0),"")</f>
        <v>1.06</v>
      </c>
      <c r="Q101" s="232" t="str">
        <f>IFERROR(VLOOKUP($A101,'Прайс-лист общий'!$A:O,14,0),"")</f>
        <v>420*325*300</v>
      </c>
      <c r="R101" s="232">
        <f>IFERROR(VLOOKUP($A101,'Прайс-лист общий'!$A:O,15,0),"")</f>
        <v>21.7</v>
      </c>
    </row>
    <row r="102" spans="1:18" s="208" customFormat="1" ht="15" customHeight="1">
      <c r="A102" s="205" t="s">
        <v>4258</v>
      </c>
      <c r="B102" s="206"/>
      <c r="C102" s="182" t="str">
        <f>HYPERLINK(VLOOKUP(A102,Фото!C:D,2,0),VLOOKUP(A102,'Прайс-лист общий'!A:B,2,0))</f>
        <v>Ручка дверная "Мерано", хром блестящий</v>
      </c>
      <c r="D102" s="183">
        <f>IFERROR(VLOOKUP($A102,'Прайс-лист общий'!A:C,3,0),"")</f>
        <v>4</v>
      </c>
      <c r="E102" s="184">
        <f>IFERROR(VLOOKUP($A102,'Прайс-лист общий'!$A:D,4,0),"")</f>
        <v>0</v>
      </c>
      <c r="F102" s="209">
        <f>IFERROR(VLOOKUP($A102,'Прайс-лист общий'!$A:E,5,0),"")</f>
        <v>3239</v>
      </c>
      <c r="G102" s="209">
        <f>IFERROR(VLOOKUP($A102,'Прайс-лист общий'!$A:F,6,0),"")</f>
        <v>1956</v>
      </c>
      <c r="H102" s="209">
        <f>IFERROR(VLOOKUP($A102,'Прайс-лист общий'!$A:G,7,0),"")</f>
        <v>1778</v>
      </c>
      <c r="I102" s="209">
        <f>IFERROR(VLOOKUP($A102,'Прайс-лист общий'!$A:H,8,0),"")</f>
        <v>1617</v>
      </c>
      <c r="J102" s="209">
        <f>IFERROR(VLOOKUP($A102,'Прайс-лист общий'!$A:I,9,0),"")</f>
        <v>1406</v>
      </c>
      <c r="K102" s="222">
        <f>IFERROR(VLOOKUP(A102,'Прайс-лист общий'!A:J,10,0),"")</f>
        <v>1128</v>
      </c>
      <c r="L102" s="216"/>
      <c r="M102" s="212">
        <f t="shared" si="1"/>
        <v>0</v>
      </c>
      <c r="N102" s="185">
        <f>IFERROR(VLOOKUP($A102,'Прайс-лист общий'!$A:K,11,0),"")</f>
        <v>20</v>
      </c>
      <c r="O102" s="186" t="str">
        <f>IFERROR(VLOOKUP($A102,'Прайс-лист общий'!$A:L,12,0),"")</f>
        <v>200*157*57</v>
      </c>
      <c r="P102" s="186">
        <f>IFERROR(VLOOKUP($A102,'Прайс-лист общий'!$A:M,13,0),"")</f>
        <v>1.06</v>
      </c>
      <c r="Q102" s="186" t="str">
        <f>IFERROR(VLOOKUP($A102,'Прайс-лист общий'!$A:O,14,0),"")</f>
        <v>420*325*300</v>
      </c>
      <c r="R102" s="186">
        <f>IFERROR(VLOOKUP($A102,'Прайс-лист общий'!$A:O,15,0),"")</f>
        <v>21.7</v>
      </c>
    </row>
    <row r="103" spans="1:18" s="208" customFormat="1" ht="15" customHeight="1">
      <c r="A103" s="205" t="s">
        <v>4259</v>
      </c>
      <c r="B103" s="206"/>
      <c r="C103" s="182" t="str">
        <f>HYPERLINK(VLOOKUP(A103,Фото!C:D,2,0),VLOOKUP(A103,'Прайс-лист общий'!A:B,2,0))</f>
        <v>Ручка дверная "Мерано", матовый черный никель</v>
      </c>
      <c r="D103" s="183">
        <f>IFERROR(VLOOKUP($A103,'Прайс-лист общий'!A:C,3,0),"")</f>
        <v>4</v>
      </c>
      <c r="E103" s="184">
        <f>IFERROR(VLOOKUP($A103,'Прайс-лист общий'!$A:D,4,0),"")</f>
        <v>0</v>
      </c>
      <c r="F103" s="209">
        <f>IFERROR(VLOOKUP($A103,'Прайс-лист общий'!$A:E,5,0),"")</f>
        <v>3239</v>
      </c>
      <c r="G103" s="209">
        <f>IFERROR(VLOOKUP($A103,'Прайс-лист общий'!$A:F,6,0),"")</f>
        <v>1956</v>
      </c>
      <c r="H103" s="209">
        <f>IFERROR(VLOOKUP($A103,'Прайс-лист общий'!$A:G,7,0),"")</f>
        <v>1778</v>
      </c>
      <c r="I103" s="209">
        <f>IFERROR(VLOOKUP($A103,'Прайс-лист общий'!$A:H,8,0),"")</f>
        <v>1617</v>
      </c>
      <c r="J103" s="209">
        <f>IFERROR(VLOOKUP($A103,'Прайс-лист общий'!$A:I,9,0),"")</f>
        <v>1406</v>
      </c>
      <c r="K103" s="222">
        <f>IFERROR(VLOOKUP(A103,'Прайс-лист общий'!A:J,10,0),"")</f>
        <v>0</v>
      </c>
      <c r="L103" s="216"/>
      <c r="M103" s="212">
        <f t="shared" si="1"/>
        <v>0</v>
      </c>
      <c r="N103" s="185">
        <f>IFERROR(VLOOKUP($A103,'Прайс-лист общий'!$A:K,11,0),"")</f>
        <v>20</v>
      </c>
      <c r="O103" s="186" t="str">
        <f>IFERROR(VLOOKUP($A103,'Прайс-лист общий'!$A:L,12,0),"")</f>
        <v>200*157*57</v>
      </c>
      <c r="P103" s="186">
        <f>IFERROR(VLOOKUP($A103,'Прайс-лист общий'!$A:M,13,0),"")</f>
        <v>1.06</v>
      </c>
      <c r="Q103" s="186" t="str">
        <f>IFERROR(VLOOKUP($A103,'Прайс-лист общий'!$A:O,14,0),"")</f>
        <v>420*325*300</v>
      </c>
      <c r="R103" s="186">
        <f>IFERROR(VLOOKUP($A103,'Прайс-лист общий'!$A:O,15,0),"")</f>
        <v>21.7</v>
      </c>
    </row>
    <row r="104" spans="1:18" s="208" customFormat="1" ht="15" customHeight="1">
      <c r="A104" s="205" t="s">
        <v>4260</v>
      </c>
      <c r="B104" s="206"/>
      <c r="C104" s="182" t="str">
        <f>HYPERLINK(VLOOKUP(A104,Фото!C:D,2,0),VLOOKUP(A104,'Прайс-лист общий'!A:B,2,0))</f>
        <v>Ручка дверная "Мерано", никель супер матовый</v>
      </c>
      <c r="D104" s="183">
        <f>IFERROR(VLOOKUP($A104,'Прайс-лист общий'!A:C,3,0),"")</f>
        <v>3</v>
      </c>
      <c r="E104" s="184">
        <f>IFERROR(VLOOKUP($A104,'Прайс-лист общий'!$A:D,4,0),"")</f>
        <v>0</v>
      </c>
      <c r="F104" s="209">
        <f>IFERROR(VLOOKUP($A104,'Прайс-лист общий'!$A:E,5,0),"")</f>
        <v>3239</v>
      </c>
      <c r="G104" s="209">
        <f>IFERROR(VLOOKUP($A104,'Прайс-лист общий'!$A:F,6,0),"")</f>
        <v>1956</v>
      </c>
      <c r="H104" s="209">
        <f>IFERROR(VLOOKUP($A104,'Прайс-лист общий'!$A:G,7,0),"")</f>
        <v>1778</v>
      </c>
      <c r="I104" s="209">
        <f>IFERROR(VLOOKUP($A104,'Прайс-лист общий'!$A:H,8,0),"")</f>
        <v>1617</v>
      </c>
      <c r="J104" s="209">
        <f>IFERROR(VLOOKUP($A104,'Прайс-лист общий'!$A:I,9,0),"")</f>
        <v>1406</v>
      </c>
      <c r="K104" s="222">
        <f>IFERROR(VLOOKUP(A104,'Прайс-лист общий'!A:J,10,0),"")</f>
        <v>0</v>
      </c>
      <c r="L104" s="216"/>
      <c r="M104" s="212">
        <f t="shared" si="1"/>
        <v>0</v>
      </c>
      <c r="N104" s="185">
        <f>IFERROR(VLOOKUP($A104,'Прайс-лист общий'!$A:K,11,0),"")</f>
        <v>20</v>
      </c>
      <c r="O104" s="186" t="str">
        <f>IFERROR(VLOOKUP($A104,'Прайс-лист общий'!$A:L,12,0),"")</f>
        <v>200*157*57</v>
      </c>
      <c r="P104" s="186">
        <f>IFERROR(VLOOKUP($A104,'Прайс-лист общий'!$A:M,13,0),"")</f>
        <v>1.06</v>
      </c>
      <c r="Q104" s="186" t="str">
        <f>IFERROR(VLOOKUP($A104,'Прайс-лист общий'!$A:O,14,0),"")</f>
        <v>420*325*300</v>
      </c>
      <c r="R104" s="186">
        <f>IFERROR(VLOOKUP($A104,'Прайс-лист общий'!$A:O,15,0),"")</f>
        <v>21.7</v>
      </c>
    </row>
    <row r="105" spans="1:18" s="208" customFormat="1" ht="15" customHeight="1">
      <c r="A105" s="205" t="s">
        <v>4261</v>
      </c>
      <c r="B105" s="206"/>
      <c r="C105" s="182" t="str">
        <f>HYPERLINK(VLOOKUP(A105,Фото!C:D,2,0),VLOOKUP(A105,'Прайс-лист общий'!A:B,2,0))</f>
        <v>Ручка дверная "Мерано", никель матовый</v>
      </c>
      <c r="D105" s="183">
        <f>IFERROR(VLOOKUP($A105,'Прайс-лист общий'!A:C,3,0),"")</f>
        <v>4</v>
      </c>
      <c r="E105" s="184">
        <f>IFERROR(VLOOKUP($A105,'Прайс-лист общий'!$A:D,4,0),"")</f>
        <v>0</v>
      </c>
      <c r="F105" s="209">
        <f>IFERROR(VLOOKUP($A105,'Прайс-лист общий'!$A:E,5,0),"")</f>
        <v>3239</v>
      </c>
      <c r="G105" s="209">
        <f>IFERROR(VLOOKUP($A105,'Прайс-лист общий'!$A:F,6,0),"")</f>
        <v>1956</v>
      </c>
      <c r="H105" s="209">
        <f>IFERROR(VLOOKUP($A105,'Прайс-лист общий'!$A:G,7,0),"")</f>
        <v>1778</v>
      </c>
      <c r="I105" s="209">
        <f>IFERROR(VLOOKUP($A105,'Прайс-лист общий'!$A:H,8,0),"")</f>
        <v>1617</v>
      </c>
      <c r="J105" s="209">
        <f>IFERROR(VLOOKUP($A105,'Прайс-лист общий'!$A:I,9,0),"")</f>
        <v>1406</v>
      </c>
      <c r="K105" s="222">
        <f>IFERROR(VLOOKUP(A105,'Прайс-лист общий'!A:J,10,0),"")</f>
        <v>1128</v>
      </c>
      <c r="L105" s="216"/>
      <c r="M105" s="212">
        <f t="shared" si="1"/>
        <v>0</v>
      </c>
      <c r="N105" s="185">
        <f>IFERROR(VLOOKUP($A105,'Прайс-лист общий'!$A:K,11,0),"")</f>
        <v>20</v>
      </c>
      <c r="O105" s="186" t="str">
        <f>IFERROR(VLOOKUP($A105,'Прайс-лист общий'!$A:L,12,0),"")</f>
        <v>200*157*57</v>
      </c>
      <c r="P105" s="186">
        <f>IFERROR(VLOOKUP($A105,'Прайс-лист общий'!$A:M,13,0),"")</f>
        <v>1.06</v>
      </c>
      <c r="Q105" s="186" t="str">
        <f>IFERROR(VLOOKUP($A105,'Прайс-лист общий'!$A:O,14,0),"")</f>
        <v>420*325*300</v>
      </c>
      <c r="R105" s="186">
        <f>IFERROR(VLOOKUP($A105,'Прайс-лист общий'!$A:O,15,0),"")</f>
        <v>21.7</v>
      </c>
    </row>
    <row r="106" spans="1:18" s="208" customFormat="1" ht="15" customHeight="1">
      <c r="A106" s="205" t="s">
        <v>4262</v>
      </c>
      <c r="B106" s="206"/>
      <c r="C106" s="182" t="str">
        <f>HYPERLINK(VLOOKUP(A106,Фото!C:D,2,0),VLOOKUP(A106,'Прайс-лист общий'!A:B,2,0))</f>
        <v>Ручка дверная "Мерано", супер сатин хром</v>
      </c>
      <c r="D106" s="183">
        <f>IFERROR(VLOOKUP($A106,'Прайс-лист общий'!A:C,3,0),"")</f>
        <v>4</v>
      </c>
      <c r="E106" s="184">
        <f>IFERROR(VLOOKUP($A106,'Прайс-лист общий'!$A:D,4,0),"")</f>
        <v>0</v>
      </c>
      <c r="F106" s="209">
        <f>IFERROR(VLOOKUP($A106,'Прайс-лист общий'!$A:E,5,0),"")</f>
        <v>3239</v>
      </c>
      <c r="G106" s="209">
        <f>IFERROR(VLOOKUP($A106,'Прайс-лист общий'!$A:F,6,0),"")</f>
        <v>1956</v>
      </c>
      <c r="H106" s="209">
        <f>IFERROR(VLOOKUP($A106,'Прайс-лист общий'!$A:G,7,0),"")</f>
        <v>1778</v>
      </c>
      <c r="I106" s="209">
        <f>IFERROR(VLOOKUP($A106,'Прайс-лист общий'!$A:H,8,0),"")</f>
        <v>1617</v>
      </c>
      <c r="J106" s="209">
        <f>IFERROR(VLOOKUP($A106,'Прайс-лист общий'!$A:I,9,0),"")</f>
        <v>1406</v>
      </c>
      <c r="K106" s="222">
        <f>IFERROR(VLOOKUP(A106,'Прайс-лист общий'!A:J,10,0),"")</f>
        <v>0</v>
      </c>
      <c r="L106" s="216"/>
      <c r="M106" s="212">
        <f t="shared" si="1"/>
        <v>0</v>
      </c>
      <c r="N106" s="185">
        <f>IFERROR(VLOOKUP($A106,'Прайс-лист общий'!$A:K,11,0),"")</f>
        <v>20</v>
      </c>
      <c r="O106" s="186" t="str">
        <f>IFERROR(VLOOKUP($A106,'Прайс-лист общий'!$A:L,12,0),"")</f>
        <v>200*157*57</v>
      </c>
      <c r="P106" s="186">
        <f>IFERROR(VLOOKUP($A106,'Прайс-лист общий'!$A:M,13,0),"")</f>
        <v>1.06</v>
      </c>
      <c r="Q106" s="186" t="str">
        <f>IFERROR(VLOOKUP($A106,'Прайс-лист общий'!$A:O,14,0),"")</f>
        <v>420*325*300</v>
      </c>
      <c r="R106" s="186">
        <f>IFERROR(VLOOKUP($A106,'Прайс-лист общий'!$A:O,15,0),"")</f>
        <v>21.7</v>
      </c>
    </row>
    <row r="107" spans="1:18" s="208" customFormat="1" ht="15" customHeight="1">
      <c r="A107" s="193" t="s">
        <v>4853</v>
      </c>
      <c r="B107" s="195"/>
      <c r="C107" s="187" t="str">
        <f>HYPERLINK(VLOOKUP(A107,Фото!C:D,2,0),VLOOKUP(A107,'Прайс-лист общий'!A:B,2,0))</f>
        <v>Ручка дверная "Мерано", золото матовое сатинированное</v>
      </c>
      <c r="D107" s="188">
        <f>IFERROR(VLOOKUP($A107,'Прайс-лист общий'!A:C,3,0),"")</f>
        <v>4</v>
      </c>
      <c r="E107" s="189">
        <f>IFERROR(VLOOKUP($A107,'Прайс-лист общий'!$A:D,4,0),"")</f>
        <v>0</v>
      </c>
      <c r="F107" s="210">
        <f>IFERROR(VLOOKUP($A107,'Прайс-лист общий'!$A:E,5,0),"")</f>
        <v>3239</v>
      </c>
      <c r="G107" s="210">
        <f>IFERROR(VLOOKUP($A107,'Прайс-лист общий'!$A:F,6,0),"")</f>
        <v>1956</v>
      </c>
      <c r="H107" s="210">
        <f>IFERROR(VLOOKUP($A107,'Прайс-лист общий'!$A:G,7,0),"")</f>
        <v>1778</v>
      </c>
      <c r="I107" s="210">
        <f>IFERROR(VLOOKUP($A107,'Прайс-лист общий'!$A:H,8,0),"")</f>
        <v>1617</v>
      </c>
      <c r="J107" s="210">
        <f>IFERROR(VLOOKUP($A107,'Прайс-лист общий'!$A:I,9,0),"")</f>
        <v>1406</v>
      </c>
      <c r="K107" s="220">
        <f>IFERROR(VLOOKUP(A107,'Прайс-лист общий'!A:J,10,0),"")</f>
        <v>0</v>
      </c>
      <c r="L107" s="217"/>
      <c r="M107" s="213">
        <f t="shared" si="1"/>
        <v>0</v>
      </c>
      <c r="N107" s="190">
        <f>IFERROR(VLOOKUP($A107,'Прайс-лист общий'!$A:K,11,0),"")</f>
        <v>20</v>
      </c>
      <c r="O107" s="191" t="str">
        <f>IFERROR(VLOOKUP($A107,'Прайс-лист общий'!$A:L,12,0),"")</f>
        <v>200*157*57</v>
      </c>
      <c r="P107" s="191">
        <f>IFERROR(VLOOKUP($A107,'Прайс-лист общий'!$A:M,13,0),"")</f>
        <v>1.06</v>
      </c>
      <c r="Q107" s="191" t="str">
        <f>IFERROR(VLOOKUP($A107,'Прайс-лист общий'!$A:O,14,0),"")</f>
        <v>420*325*300</v>
      </c>
      <c r="R107" s="191">
        <f>IFERROR(VLOOKUP($A107,'Прайс-лист общий'!$A:O,15,0),"")</f>
        <v>21.7</v>
      </c>
    </row>
    <row r="108" spans="1:18" s="208" customFormat="1" ht="15" customHeight="1">
      <c r="A108" s="205" t="s">
        <v>5017</v>
      </c>
      <c r="B108" s="194"/>
      <c r="C108" s="182" t="str">
        <f>HYPERLINK(VLOOKUP(A108,Фото!C:D,2,0),VLOOKUP(A108,'Прайс-лист общий'!A:B,2,0))</f>
        <v>Ручка дверная "Новелло", черный</v>
      </c>
      <c r="D108" s="183">
        <f>IFERROR(VLOOKUP($A108,'Прайс-лист общий'!A:C,3,0),"")</f>
        <v>4</v>
      </c>
      <c r="E108" s="184" t="str">
        <f>IFERROR(VLOOKUP($A108,'Прайс-лист общий'!$A:D,4,0),"")</f>
        <v>Новинка</v>
      </c>
      <c r="F108" s="209">
        <f>IFERROR(VLOOKUP($A108,'Прайс-лист общий'!$A:E,5,0),"")</f>
        <v>2921</v>
      </c>
      <c r="G108" s="209">
        <f>IFERROR(VLOOKUP($A108,'Прайс-лист общий'!$A:F,6,0),"")</f>
        <v>1764</v>
      </c>
      <c r="H108" s="209">
        <f>IFERROR(VLOOKUP($A108,'Прайс-лист общий'!$A:G,7,0),"")</f>
        <v>1604</v>
      </c>
      <c r="I108" s="209">
        <f>IFERROR(VLOOKUP($A108,'Прайс-лист общий'!$A:H,8,0),"")</f>
        <v>1458</v>
      </c>
      <c r="J108" s="209">
        <f>IFERROR(VLOOKUP($A108,'Прайс-лист общий'!$A:I,9,0),"")</f>
        <v>1268</v>
      </c>
      <c r="K108" s="222">
        <f>IFERROR(VLOOKUP(A108,'Прайс-лист общий'!A:J,10,0),"")</f>
        <v>0</v>
      </c>
      <c r="L108" s="216"/>
      <c r="M108" s="212">
        <f t="shared" si="1"/>
        <v>0</v>
      </c>
      <c r="N108" s="185">
        <f>IFERROR(VLOOKUP($A108,'Прайс-лист общий'!$A:K,11,0),"")</f>
        <v>20</v>
      </c>
      <c r="O108" s="186" t="str">
        <f>IFERROR(VLOOKUP($A108,'Прайс-лист общий'!$A:L,12,0),"")</f>
        <v>200*157*57</v>
      </c>
      <c r="P108" s="186">
        <f>IFERROR(VLOOKUP($A108,'Прайс-лист общий'!$A:M,13,0),"")</f>
        <v>0.72499999999999998</v>
      </c>
      <c r="Q108" s="186" t="str">
        <f>IFERROR(VLOOKUP($A108,'Прайс-лист общий'!$A:O,14,0),"")</f>
        <v>420*325*300</v>
      </c>
      <c r="R108" s="186">
        <f>IFERROR(VLOOKUP($A108,'Прайс-лист общий'!$A:O,15,0),"")</f>
        <v>15.5</v>
      </c>
    </row>
    <row r="109" spans="1:18" s="208" customFormat="1" ht="15" customHeight="1">
      <c r="A109" s="205" t="s">
        <v>5018</v>
      </c>
      <c r="B109" s="206"/>
      <c r="C109" s="182" t="str">
        <f>HYPERLINK(VLOOKUP(A109,Фото!C:D,2,0),VLOOKUP(A109,'Прайс-лист общий'!A:B,2,0))</f>
        <v>Ручка дверная "Новелло", никель супер матовый</v>
      </c>
      <c r="D109" s="183">
        <f>IFERROR(VLOOKUP($A109,'Прайс-лист общий'!A:C,3,0),"")</f>
        <v>4</v>
      </c>
      <c r="E109" s="184" t="str">
        <f>IFERROR(VLOOKUP($A109,'Прайс-лист общий'!$A:D,4,0),"")</f>
        <v>Новинка</v>
      </c>
      <c r="F109" s="209">
        <f>IFERROR(VLOOKUP($A109,'Прайс-лист общий'!$A:E,5,0),"")</f>
        <v>2921</v>
      </c>
      <c r="G109" s="209">
        <f>IFERROR(VLOOKUP($A109,'Прайс-лист общий'!$A:F,6,0),"")</f>
        <v>1764</v>
      </c>
      <c r="H109" s="209">
        <f>IFERROR(VLOOKUP($A109,'Прайс-лист общий'!$A:G,7,0),"")</f>
        <v>1604</v>
      </c>
      <c r="I109" s="209">
        <f>IFERROR(VLOOKUP($A109,'Прайс-лист общий'!$A:H,8,0),"")</f>
        <v>1458</v>
      </c>
      <c r="J109" s="209">
        <f>IFERROR(VLOOKUP($A109,'Прайс-лист общий'!$A:I,9,0),"")</f>
        <v>1268</v>
      </c>
      <c r="K109" s="222">
        <f>IFERROR(VLOOKUP(A109,'Прайс-лист общий'!A:J,10,0),"")</f>
        <v>0</v>
      </c>
      <c r="L109" s="216"/>
      <c r="M109" s="212">
        <f t="shared" si="1"/>
        <v>0</v>
      </c>
      <c r="N109" s="185">
        <f>IFERROR(VLOOKUP($A109,'Прайс-лист общий'!$A:K,11,0),"")</f>
        <v>20</v>
      </c>
      <c r="O109" s="186" t="str">
        <f>IFERROR(VLOOKUP($A109,'Прайс-лист общий'!$A:L,12,0),"")</f>
        <v>200*157*57</v>
      </c>
      <c r="P109" s="186">
        <f>IFERROR(VLOOKUP($A109,'Прайс-лист общий'!$A:M,13,0),"")</f>
        <v>0.72499999999999998</v>
      </c>
      <c r="Q109" s="186" t="str">
        <f>IFERROR(VLOOKUP($A109,'Прайс-лист общий'!$A:O,14,0),"")</f>
        <v>420*325*300</v>
      </c>
      <c r="R109" s="186">
        <f>IFERROR(VLOOKUP($A109,'Прайс-лист общий'!$A:O,15,0),"")</f>
        <v>15.5</v>
      </c>
    </row>
    <row r="110" spans="1:18" s="208" customFormat="1" ht="15" customHeight="1">
      <c r="A110" s="193" t="s">
        <v>5019</v>
      </c>
      <c r="B110" s="195"/>
      <c r="C110" s="187" t="str">
        <f>HYPERLINK(VLOOKUP(A110,Фото!C:D,2,0),VLOOKUP(A110,'Прайс-лист общий'!A:B,2,0))</f>
        <v>Ручка дверная "Новелло", золото матовое сатинированное</v>
      </c>
      <c r="D110" s="188">
        <f>IFERROR(VLOOKUP($A110,'Прайс-лист общий'!A:C,3,0),"")</f>
        <v>4</v>
      </c>
      <c r="E110" s="189" t="str">
        <f>IFERROR(VLOOKUP($A110,'Прайс-лист общий'!$A:D,4,0),"")</f>
        <v>Новинка</v>
      </c>
      <c r="F110" s="210">
        <f>IFERROR(VLOOKUP($A110,'Прайс-лист общий'!$A:E,5,0),"")</f>
        <v>2921</v>
      </c>
      <c r="G110" s="210">
        <f>IFERROR(VLOOKUP($A110,'Прайс-лист общий'!$A:F,6,0),"")</f>
        <v>1764</v>
      </c>
      <c r="H110" s="210">
        <f>IFERROR(VLOOKUP($A110,'Прайс-лист общий'!$A:G,7,0),"")</f>
        <v>1604</v>
      </c>
      <c r="I110" s="210">
        <f>IFERROR(VLOOKUP($A110,'Прайс-лист общий'!$A:H,8,0),"")</f>
        <v>1458</v>
      </c>
      <c r="J110" s="210">
        <f>IFERROR(VLOOKUP($A110,'Прайс-лист общий'!$A:I,9,0),"")</f>
        <v>1268</v>
      </c>
      <c r="K110" s="220">
        <f>IFERROR(VLOOKUP(A110,'Прайс-лист общий'!A:J,10,0),"")</f>
        <v>0</v>
      </c>
      <c r="L110" s="217"/>
      <c r="M110" s="213">
        <f t="shared" si="1"/>
        <v>0</v>
      </c>
      <c r="N110" s="190">
        <f>IFERROR(VLOOKUP($A110,'Прайс-лист общий'!$A:K,11,0),"")</f>
        <v>20</v>
      </c>
      <c r="O110" s="191" t="str">
        <f>IFERROR(VLOOKUP($A110,'Прайс-лист общий'!$A:L,12,0),"")</f>
        <v>200*157*57</v>
      </c>
      <c r="P110" s="191">
        <f>IFERROR(VLOOKUP($A110,'Прайс-лист общий'!$A:M,13,0),"")</f>
        <v>0.72499999999999998</v>
      </c>
      <c r="Q110" s="191" t="str">
        <f>IFERROR(VLOOKUP($A110,'Прайс-лист общий'!$A:O,14,0),"")</f>
        <v>420*325*300</v>
      </c>
      <c r="R110" s="191">
        <f>IFERROR(VLOOKUP($A110,'Прайс-лист общий'!$A:O,15,0),"")</f>
        <v>15.5</v>
      </c>
    </row>
    <row r="111" spans="1:18" s="208" customFormat="1" ht="15" customHeight="1">
      <c r="A111" s="205" t="s">
        <v>4313</v>
      </c>
      <c r="B111" s="206"/>
      <c r="C111" s="182" t="str">
        <f>HYPERLINK(VLOOKUP(A111,Фото!C:D,2,0),VLOOKUP(A111,'Прайс-лист общий'!A:B,2,0))</f>
        <v>Завертка к ручкам РЕНЦ, черный</v>
      </c>
      <c r="D111" s="178">
        <f>IFERROR(VLOOKUP($A111,'Прайс-лист общий'!A:C,3,0),"")</f>
        <v>4</v>
      </c>
      <c r="E111" s="179">
        <f>IFERROR(VLOOKUP($A111,'Прайс-лист общий'!$A:D,4,0),"")</f>
        <v>0</v>
      </c>
      <c r="F111" s="211">
        <f>IFERROR(VLOOKUP($A111,'Прайс-лист общий'!$A:E,5,0),"")</f>
        <v>1124</v>
      </c>
      <c r="G111" s="211">
        <f>IFERROR(VLOOKUP($A111,'Прайс-лист общий'!$A:F,6,0),"")</f>
        <v>678</v>
      </c>
      <c r="H111" s="211">
        <f>IFERROR(VLOOKUP($A111,'Прайс-лист общий'!$A:G,7,0),"")</f>
        <v>616</v>
      </c>
      <c r="I111" s="211">
        <f>IFERROR(VLOOKUP($A111,'Прайс-лист общий'!$A:H,8,0),"")</f>
        <v>560</v>
      </c>
      <c r="J111" s="211">
        <f>IFERROR(VLOOKUP($A111,'Прайс-лист общий'!$A:I,9,0),"")</f>
        <v>487</v>
      </c>
      <c r="K111" s="221">
        <f>IFERROR(VLOOKUP(A111,'Прайс-лист общий'!A:J,10,0),"")</f>
        <v>0</v>
      </c>
      <c r="L111" s="216"/>
      <c r="M111" s="212">
        <f t="shared" si="1"/>
        <v>0</v>
      </c>
      <c r="N111" s="185">
        <f>IFERROR(VLOOKUP($A111,'Прайс-лист общий'!$A:K,11,0),"")</f>
        <v>100</v>
      </c>
      <c r="O111" s="186" t="str">
        <f>IFERROR(VLOOKUP($A111,'Прайс-лист общий'!$A:L,12,0),"")</f>
        <v>185*157*58</v>
      </c>
      <c r="P111" s="186">
        <f>IFERROR(VLOOKUP($A111,'Прайс-лист общий'!$A:M,13,0),"")</f>
        <v>0.23</v>
      </c>
      <c r="Q111" s="186" t="str">
        <f>IFERROR(VLOOKUP($A111,'Прайс-лист общий'!$A:O,14,0),"")</f>
        <v>380*325*303</v>
      </c>
      <c r="R111" s="186">
        <f>IFERROR(VLOOKUP($A111,'Прайс-лист общий'!$A:O,15,0),"")</f>
        <v>23.5</v>
      </c>
    </row>
    <row r="112" spans="1:18" s="208" customFormat="1" ht="15" customHeight="1">
      <c r="A112" s="205" t="s">
        <v>4314</v>
      </c>
      <c r="B112" s="206"/>
      <c r="C112" s="182" t="str">
        <f>HYPERLINK(VLOOKUP(A112,Фото!C:D,2,0),VLOOKUP(A112,'Прайс-лист общий'!A:B,2,0))</f>
        <v>Завертка к ручкам РЕНЦ, хром блестящий</v>
      </c>
      <c r="D112" s="183">
        <f>IFERROR(VLOOKUP($A112,'Прайс-лист общий'!A:C,3,0),"")</f>
        <v>4</v>
      </c>
      <c r="E112" s="184">
        <f>IFERROR(VLOOKUP($A112,'Прайс-лист общий'!$A:D,4,0),"")</f>
        <v>0</v>
      </c>
      <c r="F112" s="209">
        <f>IFERROR(VLOOKUP($A112,'Прайс-лист общий'!$A:E,5,0),"")</f>
        <v>1124</v>
      </c>
      <c r="G112" s="209">
        <f>IFERROR(VLOOKUP($A112,'Прайс-лист общий'!$A:F,6,0),"")</f>
        <v>678</v>
      </c>
      <c r="H112" s="209">
        <f>IFERROR(VLOOKUP($A112,'Прайс-лист общий'!$A:G,7,0),"")</f>
        <v>616</v>
      </c>
      <c r="I112" s="209">
        <f>IFERROR(VLOOKUP($A112,'Прайс-лист общий'!$A:H,8,0),"")</f>
        <v>560</v>
      </c>
      <c r="J112" s="209">
        <f>IFERROR(VLOOKUP($A112,'Прайс-лист общий'!$A:I,9,0),"")</f>
        <v>487</v>
      </c>
      <c r="K112" s="222">
        <f>IFERROR(VLOOKUP(A112,'Прайс-лист общий'!A:J,10,0),"")</f>
        <v>0</v>
      </c>
      <c r="L112" s="216"/>
      <c r="M112" s="212">
        <f t="shared" si="1"/>
        <v>0</v>
      </c>
      <c r="N112" s="185">
        <f>IFERROR(VLOOKUP($A112,'Прайс-лист общий'!$A:K,11,0),"")</f>
        <v>100</v>
      </c>
      <c r="O112" s="186" t="str">
        <f>IFERROR(VLOOKUP($A112,'Прайс-лист общий'!$A:L,12,0),"")</f>
        <v>185*157*58</v>
      </c>
      <c r="P112" s="186">
        <f>IFERROR(VLOOKUP($A112,'Прайс-лист общий'!$A:M,13,0),"")</f>
        <v>0.23</v>
      </c>
      <c r="Q112" s="186" t="str">
        <f>IFERROR(VLOOKUP($A112,'Прайс-лист общий'!$A:O,14,0),"")</f>
        <v>380*325*303</v>
      </c>
      <c r="R112" s="186">
        <f>IFERROR(VLOOKUP($A112,'Прайс-лист общий'!$A:O,15,0),"")</f>
        <v>23.5</v>
      </c>
    </row>
    <row r="113" spans="1:18" s="208" customFormat="1" ht="15" customHeight="1">
      <c r="A113" s="205" t="s">
        <v>4315</v>
      </c>
      <c r="B113" s="206"/>
      <c r="C113" s="182" t="str">
        <f>HYPERLINK(VLOOKUP(A113,Фото!C:D,2,0),VLOOKUP(A113,'Прайс-лист общий'!A:B,2,0))</f>
        <v>Завертка к ручкам РЕНЦ, матовый черный никель</v>
      </c>
      <c r="D113" s="183">
        <f>IFERROR(VLOOKUP($A113,'Прайс-лист общий'!A:C,3,0),"")</f>
        <v>4</v>
      </c>
      <c r="E113" s="184">
        <f>IFERROR(VLOOKUP($A113,'Прайс-лист общий'!$A:D,4,0),"")</f>
        <v>0</v>
      </c>
      <c r="F113" s="209">
        <f>IFERROR(VLOOKUP($A113,'Прайс-лист общий'!$A:E,5,0),"")</f>
        <v>1124</v>
      </c>
      <c r="G113" s="209">
        <f>IFERROR(VLOOKUP($A113,'Прайс-лист общий'!$A:F,6,0),"")</f>
        <v>678</v>
      </c>
      <c r="H113" s="209">
        <f>IFERROR(VLOOKUP($A113,'Прайс-лист общий'!$A:G,7,0),"")</f>
        <v>616</v>
      </c>
      <c r="I113" s="209">
        <f>IFERROR(VLOOKUP($A113,'Прайс-лист общий'!$A:H,8,0),"")</f>
        <v>560</v>
      </c>
      <c r="J113" s="209">
        <f>IFERROR(VLOOKUP($A113,'Прайс-лист общий'!$A:I,9,0),"")</f>
        <v>487</v>
      </c>
      <c r="K113" s="222">
        <f>IFERROR(VLOOKUP(A113,'Прайс-лист общий'!A:J,10,0),"")</f>
        <v>0</v>
      </c>
      <c r="L113" s="216"/>
      <c r="M113" s="212">
        <f t="shared" si="1"/>
        <v>0</v>
      </c>
      <c r="N113" s="185">
        <f>IFERROR(VLOOKUP($A113,'Прайс-лист общий'!$A:K,11,0),"")</f>
        <v>100</v>
      </c>
      <c r="O113" s="186" t="str">
        <f>IFERROR(VLOOKUP($A113,'Прайс-лист общий'!$A:L,12,0),"")</f>
        <v>185*157*60</v>
      </c>
      <c r="P113" s="186">
        <f>IFERROR(VLOOKUP($A113,'Прайс-лист общий'!$A:M,13,0),"")</f>
        <v>0.23</v>
      </c>
      <c r="Q113" s="186" t="str">
        <f>IFERROR(VLOOKUP($A113,'Прайс-лист общий'!$A:O,14,0),"")</f>
        <v>380*325*303</v>
      </c>
      <c r="R113" s="186">
        <f>IFERROR(VLOOKUP($A113,'Прайс-лист общий'!$A:O,15,0),"")</f>
        <v>23.5</v>
      </c>
    </row>
    <row r="114" spans="1:18" s="208" customFormat="1" ht="15" customHeight="1">
      <c r="A114" s="205" t="s">
        <v>4316</v>
      </c>
      <c r="B114" s="206"/>
      <c r="C114" s="182" t="str">
        <f>HYPERLINK(VLOOKUP(A114,Фото!C:D,2,0),VLOOKUP(A114,'Прайс-лист общий'!A:B,2,0))</f>
        <v>Завертка к ручкам РЕНЦ, никель супер матовый</v>
      </c>
      <c r="D114" s="183">
        <f>IFERROR(VLOOKUP($A114,'Прайс-лист общий'!A:C,3,0),"")</f>
        <v>4</v>
      </c>
      <c r="E114" s="184">
        <f>IFERROR(VLOOKUP($A114,'Прайс-лист общий'!$A:D,4,0),"")</f>
        <v>0</v>
      </c>
      <c r="F114" s="209">
        <f>IFERROR(VLOOKUP($A114,'Прайс-лист общий'!$A:E,5,0),"")</f>
        <v>1124</v>
      </c>
      <c r="G114" s="209">
        <f>IFERROR(VLOOKUP($A114,'Прайс-лист общий'!$A:F,6,0),"")</f>
        <v>678</v>
      </c>
      <c r="H114" s="209">
        <f>IFERROR(VLOOKUP($A114,'Прайс-лист общий'!$A:G,7,0),"")</f>
        <v>616</v>
      </c>
      <c r="I114" s="209">
        <f>IFERROR(VLOOKUP($A114,'Прайс-лист общий'!$A:H,8,0),"")</f>
        <v>560</v>
      </c>
      <c r="J114" s="209">
        <f>IFERROR(VLOOKUP($A114,'Прайс-лист общий'!$A:I,9,0),"")</f>
        <v>487</v>
      </c>
      <c r="K114" s="222">
        <f>IFERROR(VLOOKUP(A114,'Прайс-лист общий'!A:J,10,0),"")</f>
        <v>0</v>
      </c>
      <c r="L114" s="216"/>
      <c r="M114" s="212">
        <f t="shared" si="1"/>
        <v>0</v>
      </c>
      <c r="N114" s="185">
        <f>IFERROR(VLOOKUP($A114,'Прайс-лист общий'!$A:K,11,0),"")</f>
        <v>100</v>
      </c>
      <c r="O114" s="186" t="str">
        <f>IFERROR(VLOOKUP($A114,'Прайс-лист общий'!$A:L,12,0),"")</f>
        <v>185*157*58</v>
      </c>
      <c r="P114" s="186">
        <f>IFERROR(VLOOKUP($A114,'Прайс-лист общий'!$A:M,13,0),"")</f>
        <v>0.23</v>
      </c>
      <c r="Q114" s="186" t="str">
        <f>IFERROR(VLOOKUP($A114,'Прайс-лист общий'!$A:O,14,0),"")</f>
        <v>380*325*303</v>
      </c>
      <c r="R114" s="186">
        <f>IFERROR(VLOOKUP($A114,'Прайс-лист общий'!$A:O,15,0),"")</f>
        <v>23.5</v>
      </c>
    </row>
    <row r="115" spans="1:18" s="208" customFormat="1" ht="15" customHeight="1">
      <c r="A115" s="205" t="s">
        <v>4317</v>
      </c>
      <c r="B115" s="206"/>
      <c r="C115" s="182" t="str">
        <f>HYPERLINK(VLOOKUP(A115,Фото!C:D,2,0),VLOOKUP(A115,'Прайс-лист общий'!A:B,2,0))</f>
        <v>Завертка к ручкам РЕНЦ, никель матовый</v>
      </c>
      <c r="D115" s="183">
        <f>IFERROR(VLOOKUP($A115,'Прайс-лист общий'!A:C,3,0),"")</f>
        <v>4</v>
      </c>
      <c r="E115" s="184">
        <f>IFERROR(VLOOKUP($A115,'Прайс-лист общий'!$A:D,4,0),"")</f>
        <v>0</v>
      </c>
      <c r="F115" s="209">
        <f>IFERROR(VLOOKUP($A115,'Прайс-лист общий'!$A:E,5,0),"")</f>
        <v>1124</v>
      </c>
      <c r="G115" s="209">
        <f>IFERROR(VLOOKUP($A115,'Прайс-лист общий'!$A:F,6,0),"")</f>
        <v>678</v>
      </c>
      <c r="H115" s="209">
        <f>IFERROR(VLOOKUP($A115,'Прайс-лист общий'!$A:G,7,0),"")</f>
        <v>616</v>
      </c>
      <c r="I115" s="209">
        <f>IFERROR(VLOOKUP($A115,'Прайс-лист общий'!$A:H,8,0),"")</f>
        <v>560</v>
      </c>
      <c r="J115" s="209">
        <f>IFERROR(VLOOKUP($A115,'Прайс-лист общий'!$A:I,9,0),"")</f>
        <v>487</v>
      </c>
      <c r="K115" s="222">
        <f>IFERROR(VLOOKUP(A115,'Прайс-лист общий'!A:J,10,0),"")</f>
        <v>0</v>
      </c>
      <c r="L115" s="216"/>
      <c r="M115" s="212">
        <f t="shared" si="1"/>
        <v>0</v>
      </c>
      <c r="N115" s="185">
        <f>IFERROR(VLOOKUP($A115,'Прайс-лист общий'!$A:K,11,0),"")</f>
        <v>100</v>
      </c>
      <c r="O115" s="186" t="str">
        <f>IFERROR(VLOOKUP($A115,'Прайс-лист общий'!$A:L,12,0),"")</f>
        <v>185*157*58</v>
      </c>
      <c r="P115" s="186">
        <f>IFERROR(VLOOKUP($A115,'Прайс-лист общий'!$A:M,13,0),"")</f>
        <v>0.23</v>
      </c>
      <c r="Q115" s="186" t="str">
        <f>IFERROR(VLOOKUP($A115,'Прайс-лист общий'!$A:O,14,0),"")</f>
        <v>380*325*303</v>
      </c>
      <c r="R115" s="186">
        <f>IFERROR(VLOOKUP($A115,'Прайс-лист общий'!$A:O,15,0),"")</f>
        <v>23.5</v>
      </c>
    </row>
    <row r="116" spans="1:18" s="208" customFormat="1" ht="15" customHeight="1">
      <c r="A116" s="205" t="s">
        <v>4318</v>
      </c>
      <c r="B116" s="206"/>
      <c r="C116" s="182" t="str">
        <f>HYPERLINK(VLOOKUP(A116,Фото!C:D,2,0),VLOOKUP(A116,'Прайс-лист общий'!A:B,2,0))</f>
        <v>Завертка к ручкам РЕНЦ, супер сатин хром</v>
      </c>
      <c r="D116" s="183">
        <f>IFERROR(VLOOKUP($A116,'Прайс-лист общий'!A:C,3,0),"")</f>
        <v>4</v>
      </c>
      <c r="E116" s="184">
        <f>IFERROR(VLOOKUP($A116,'Прайс-лист общий'!$A:D,4,0),"")</f>
        <v>0</v>
      </c>
      <c r="F116" s="209">
        <f>IFERROR(VLOOKUP($A116,'Прайс-лист общий'!$A:E,5,0),"")</f>
        <v>1124</v>
      </c>
      <c r="G116" s="209">
        <f>IFERROR(VLOOKUP($A116,'Прайс-лист общий'!$A:F,6,0),"")</f>
        <v>678</v>
      </c>
      <c r="H116" s="209">
        <f>IFERROR(VLOOKUP($A116,'Прайс-лист общий'!$A:G,7,0),"")</f>
        <v>616</v>
      </c>
      <c r="I116" s="209">
        <f>IFERROR(VLOOKUP($A116,'Прайс-лист общий'!$A:H,8,0),"")</f>
        <v>560</v>
      </c>
      <c r="J116" s="209">
        <f>IFERROR(VLOOKUP($A116,'Прайс-лист общий'!$A:I,9,0),"")</f>
        <v>487</v>
      </c>
      <c r="K116" s="222">
        <f>IFERROR(VLOOKUP(A116,'Прайс-лист общий'!A:J,10,0),"")</f>
        <v>0</v>
      </c>
      <c r="L116" s="216"/>
      <c r="M116" s="212">
        <f t="shared" si="1"/>
        <v>0</v>
      </c>
      <c r="N116" s="185">
        <f>IFERROR(VLOOKUP($A116,'Прайс-лист общий'!$A:K,11,0),"")</f>
        <v>100</v>
      </c>
      <c r="O116" s="186" t="str">
        <f>IFERROR(VLOOKUP($A116,'Прайс-лист общий'!$A:L,12,0),"")</f>
        <v>185*157*58</v>
      </c>
      <c r="P116" s="186">
        <f>IFERROR(VLOOKUP($A116,'Прайс-лист общий'!$A:M,13,0),"")</f>
        <v>0.23</v>
      </c>
      <c r="Q116" s="186" t="str">
        <f>IFERROR(VLOOKUP($A116,'Прайс-лист общий'!$A:O,14,0),"")</f>
        <v>380*325*303</v>
      </c>
      <c r="R116" s="186">
        <f>IFERROR(VLOOKUP($A116,'Прайс-лист общий'!$A:O,15,0),"")</f>
        <v>23.5</v>
      </c>
    </row>
    <row r="117" spans="1:18" s="208" customFormat="1" ht="15" customHeight="1">
      <c r="A117" s="193" t="s">
        <v>4713</v>
      </c>
      <c r="B117" s="195"/>
      <c r="C117" s="187" t="str">
        <f>HYPERLINK(VLOOKUP(A117,Фото!C:D,2,0),VLOOKUP(A117,'Прайс-лист общий'!A:B,2,0))</f>
        <v>Завертка к ручкам РЕНЦ, золото матовое сатинированное</v>
      </c>
      <c r="D117" s="188">
        <f>IFERROR(VLOOKUP($A117,'Прайс-лист общий'!A:C,3,0),"")</f>
        <v>4</v>
      </c>
      <c r="E117" s="189">
        <f>IFERROR(VLOOKUP($A117,'Прайс-лист общий'!$A:D,4,0),"")</f>
        <v>0</v>
      </c>
      <c r="F117" s="210">
        <f>IFERROR(VLOOKUP($A117,'Прайс-лист общий'!$A:E,5,0),"")</f>
        <v>1124</v>
      </c>
      <c r="G117" s="210">
        <f>IFERROR(VLOOKUP($A117,'Прайс-лист общий'!$A:F,6,0),"")</f>
        <v>678</v>
      </c>
      <c r="H117" s="210">
        <f>IFERROR(VLOOKUP($A117,'Прайс-лист общий'!$A:G,7,0),"")</f>
        <v>616</v>
      </c>
      <c r="I117" s="210">
        <f>IFERROR(VLOOKUP($A117,'Прайс-лист общий'!$A:H,8,0),"")</f>
        <v>560</v>
      </c>
      <c r="J117" s="210">
        <f>IFERROR(VLOOKUP($A117,'Прайс-лист общий'!$A:I,9,0),"")</f>
        <v>487</v>
      </c>
      <c r="K117" s="220">
        <f>IFERROR(VLOOKUP(A117,'Прайс-лист общий'!A:J,10,0),"")</f>
        <v>0</v>
      </c>
      <c r="L117" s="217"/>
      <c r="M117" s="213">
        <f t="shared" si="1"/>
        <v>0</v>
      </c>
      <c r="N117" s="190">
        <f>IFERROR(VLOOKUP($A117,'Прайс-лист общий'!$A:K,11,0),"")</f>
        <v>100</v>
      </c>
      <c r="O117" s="191" t="str">
        <f>IFERROR(VLOOKUP($A117,'Прайс-лист общий'!$A:L,12,0),"")</f>
        <v>185*157*58</v>
      </c>
      <c r="P117" s="191">
        <f>IFERROR(VLOOKUP($A117,'Прайс-лист общий'!$A:M,13,0),"")</f>
        <v>0.23</v>
      </c>
      <c r="Q117" s="191" t="str">
        <f>IFERROR(VLOOKUP($A117,'Прайс-лист общий'!$A:O,14,0),"")</f>
        <v>380*325*303</v>
      </c>
      <c r="R117" s="191">
        <f>IFERROR(VLOOKUP($A117,'Прайс-лист общий'!$A:O,15,0),"")</f>
        <v>23.5</v>
      </c>
    </row>
    <row r="118" spans="1:18" s="208" customFormat="1" ht="15" customHeight="1">
      <c r="A118" s="205" t="s">
        <v>4331</v>
      </c>
      <c r="B118" s="206"/>
      <c r="C118" s="182" t="str">
        <f>HYPERLINK(VLOOKUP(A118,Фото!C:D,2,0),VLOOKUP(A118,'Прайс-лист общий'!A:B,2,0))</f>
        <v>Накладка на цилиндр РЕНЦ, черный</v>
      </c>
      <c r="D118" s="178">
        <f>IFERROR(VLOOKUP($A118,'Прайс-лист общий'!A:C,3,0),"")</f>
        <v>4</v>
      </c>
      <c r="E118" s="179">
        <f>IFERROR(VLOOKUP($A118,'Прайс-лист общий'!$A:D,4,0),"")</f>
        <v>0</v>
      </c>
      <c r="F118" s="211">
        <f>IFERROR(VLOOKUP($A118,'Прайс-лист общий'!$A:E,5,0),"")</f>
        <v>843</v>
      </c>
      <c r="G118" s="211">
        <f>IFERROR(VLOOKUP($A118,'Прайс-лист общий'!$A:F,6,0),"")</f>
        <v>509</v>
      </c>
      <c r="H118" s="211">
        <f>IFERROR(VLOOKUP($A118,'Прайс-лист общий'!$A:G,7,0),"")</f>
        <v>463</v>
      </c>
      <c r="I118" s="211">
        <f>IFERROR(VLOOKUP($A118,'Прайс-лист общий'!$A:H,8,0),"")</f>
        <v>421</v>
      </c>
      <c r="J118" s="211">
        <f>IFERROR(VLOOKUP($A118,'Прайс-лист общий'!$A:I,9,0),"")</f>
        <v>366</v>
      </c>
      <c r="K118" s="221">
        <f>IFERROR(VLOOKUP(A118,'Прайс-лист общий'!A:J,10,0),"")</f>
        <v>0</v>
      </c>
      <c r="L118" s="216"/>
      <c r="M118" s="212">
        <f t="shared" si="1"/>
        <v>0</v>
      </c>
      <c r="N118" s="185">
        <f>IFERROR(VLOOKUP($A118,'Прайс-лист общий'!$A:K,11,0),"")</f>
        <v>100</v>
      </c>
      <c r="O118" s="186" t="str">
        <f>IFERROR(VLOOKUP($A118,'Прайс-лист общий'!$A:L,12,0),"")</f>
        <v>185*157*58</v>
      </c>
      <c r="P118" s="186">
        <f>IFERROR(VLOOKUP($A118,'Прайс-лист общий'!$A:M,13,0),"")</f>
        <v>0.115</v>
      </c>
      <c r="Q118" s="186" t="str">
        <f>IFERROR(VLOOKUP($A118,'Прайс-лист общий'!$A:O,14,0),"")</f>
        <v>380*325*303</v>
      </c>
      <c r="R118" s="186">
        <f>IFERROR(VLOOKUP($A118,'Прайс-лист общий'!$A:O,15,0),"")</f>
        <v>12</v>
      </c>
    </row>
    <row r="119" spans="1:18" s="208" customFormat="1" ht="15" customHeight="1">
      <c r="A119" s="205" t="s">
        <v>4332</v>
      </c>
      <c r="B119" s="206"/>
      <c r="C119" s="182" t="str">
        <f>HYPERLINK(VLOOKUP(A119,Фото!C:D,2,0),VLOOKUP(A119,'Прайс-лист общий'!A:B,2,0))</f>
        <v>Накладка на цилиндр РЕНЦ, хром блестящий</v>
      </c>
      <c r="D119" s="183">
        <f>IFERROR(VLOOKUP($A119,'Прайс-лист общий'!A:C,3,0),"")</f>
        <v>4</v>
      </c>
      <c r="E119" s="184">
        <f>IFERROR(VLOOKUP($A119,'Прайс-лист общий'!$A:D,4,0),"")</f>
        <v>0</v>
      </c>
      <c r="F119" s="209">
        <f>IFERROR(VLOOKUP($A119,'Прайс-лист общий'!$A:E,5,0),"")</f>
        <v>843</v>
      </c>
      <c r="G119" s="209">
        <f>IFERROR(VLOOKUP($A119,'Прайс-лист общий'!$A:F,6,0),"")</f>
        <v>509</v>
      </c>
      <c r="H119" s="209">
        <f>IFERROR(VLOOKUP($A119,'Прайс-лист общий'!$A:G,7,0),"")</f>
        <v>463</v>
      </c>
      <c r="I119" s="209">
        <f>IFERROR(VLOOKUP($A119,'Прайс-лист общий'!$A:H,8,0),"")</f>
        <v>421</v>
      </c>
      <c r="J119" s="209">
        <f>IFERROR(VLOOKUP($A119,'Прайс-лист общий'!$A:I,9,0),"")</f>
        <v>366</v>
      </c>
      <c r="K119" s="222">
        <f>IFERROR(VLOOKUP(A119,'Прайс-лист общий'!A:J,10,0),"")</f>
        <v>0</v>
      </c>
      <c r="L119" s="216"/>
      <c r="M119" s="212">
        <f t="shared" si="1"/>
        <v>0</v>
      </c>
      <c r="N119" s="185">
        <f>IFERROR(VLOOKUP($A119,'Прайс-лист общий'!$A:K,11,0),"")</f>
        <v>100</v>
      </c>
      <c r="O119" s="186" t="str">
        <f>IFERROR(VLOOKUP($A119,'Прайс-лист общий'!$A:L,12,0),"")</f>
        <v>185*157*58</v>
      </c>
      <c r="P119" s="186">
        <f>IFERROR(VLOOKUP($A119,'Прайс-лист общий'!$A:M,13,0),"")</f>
        <v>0.115</v>
      </c>
      <c r="Q119" s="186" t="str">
        <f>IFERROR(VLOOKUP($A119,'Прайс-лист общий'!$A:O,14,0),"")</f>
        <v>380*325*303</v>
      </c>
      <c r="R119" s="186">
        <f>IFERROR(VLOOKUP($A119,'Прайс-лист общий'!$A:O,15,0),"")</f>
        <v>12</v>
      </c>
    </row>
    <row r="120" spans="1:18" s="208" customFormat="1" ht="15" customHeight="1">
      <c r="A120" s="205" t="s">
        <v>4333</v>
      </c>
      <c r="B120" s="206"/>
      <c r="C120" s="182" t="str">
        <f>HYPERLINK(VLOOKUP(A120,Фото!C:D,2,0),VLOOKUP(A120,'Прайс-лист общий'!A:B,2,0))</f>
        <v>Накладка на цилиндр РЕНЦ, матовый черный никель</v>
      </c>
      <c r="D120" s="183">
        <f>IFERROR(VLOOKUP($A120,'Прайс-лист общий'!A:C,3,0),"")</f>
        <v>4</v>
      </c>
      <c r="E120" s="184">
        <f>IFERROR(VLOOKUP($A120,'Прайс-лист общий'!$A:D,4,0),"")</f>
        <v>0</v>
      </c>
      <c r="F120" s="209">
        <f>IFERROR(VLOOKUP($A120,'Прайс-лист общий'!$A:E,5,0),"")</f>
        <v>843</v>
      </c>
      <c r="G120" s="209">
        <f>IFERROR(VLOOKUP($A120,'Прайс-лист общий'!$A:F,6,0),"")</f>
        <v>509</v>
      </c>
      <c r="H120" s="209">
        <f>IFERROR(VLOOKUP($A120,'Прайс-лист общий'!$A:G,7,0),"")</f>
        <v>463</v>
      </c>
      <c r="I120" s="209">
        <f>IFERROR(VLOOKUP($A120,'Прайс-лист общий'!$A:H,8,0),"")</f>
        <v>421</v>
      </c>
      <c r="J120" s="209">
        <f>IFERROR(VLOOKUP($A120,'Прайс-лист общий'!$A:I,9,0),"")</f>
        <v>366</v>
      </c>
      <c r="K120" s="222">
        <f>IFERROR(VLOOKUP(A120,'Прайс-лист общий'!A:J,10,0),"")</f>
        <v>0</v>
      </c>
      <c r="L120" s="216"/>
      <c r="M120" s="212">
        <f t="shared" si="1"/>
        <v>0</v>
      </c>
      <c r="N120" s="185">
        <f>IFERROR(VLOOKUP($A120,'Прайс-лист общий'!$A:K,11,0),"")</f>
        <v>100</v>
      </c>
      <c r="O120" s="186" t="str">
        <f>IFERROR(VLOOKUP($A120,'Прайс-лист общий'!$A:L,12,0),"")</f>
        <v>185*157*60</v>
      </c>
      <c r="P120" s="186">
        <f>IFERROR(VLOOKUP($A120,'Прайс-лист общий'!$A:M,13,0),"")</f>
        <v>0.115</v>
      </c>
      <c r="Q120" s="186" t="str">
        <f>IFERROR(VLOOKUP($A120,'Прайс-лист общий'!$A:O,14,0),"")</f>
        <v>380*325*303</v>
      </c>
      <c r="R120" s="186">
        <f>IFERROR(VLOOKUP($A120,'Прайс-лист общий'!$A:O,15,0),"")</f>
        <v>12</v>
      </c>
    </row>
    <row r="121" spans="1:18" s="208" customFormat="1" ht="15" customHeight="1">
      <c r="A121" s="205" t="s">
        <v>4334</v>
      </c>
      <c r="B121" s="206"/>
      <c r="C121" s="182" t="str">
        <f>HYPERLINK(VLOOKUP(A121,Фото!C:D,2,0),VLOOKUP(A121,'Прайс-лист общий'!A:B,2,0))</f>
        <v>Накладка на цилиндр РЕНЦ, никель супер матовый</v>
      </c>
      <c r="D121" s="183">
        <f>IFERROR(VLOOKUP($A121,'Прайс-лист общий'!A:C,3,0),"")</f>
        <v>4</v>
      </c>
      <c r="E121" s="184">
        <f>IFERROR(VLOOKUP($A121,'Прайс-лист общий'!$A:D,4,0),"")</f>
        <v>0</v>
      </c>
      <c r="F121" s="209">
        <f>IFERROR(VLOOKUP($A121,'Прайс-лист общий'!$A:E,5,0),"")</f>
        <v>843</v>
      </c>
      <c r="G121" s="209">
        <f>IFERROR(VLOOKUP($A121,'Прайс-лист общий'!$A:F,6,0),"")</f>
        <v>509</v>
      </c>
      <c r="H121" s="209">
        <f>IFERROR(VLOOKUP($A121,'Прайс-лист общий'!$A:G,7,0),"")</f>
        <v>463</v>
      </c>
      <c r="I121" s="209">
        <f>IFERROR(VLOOKUP($A121,'Прайс-лист общий'!$A:H,8,0),"")</f>
        <v>421</v>
      </c>
      <c r="J121" s="209">
        <f>IFERROR(VLOOKUP($A121,'Прайс-лист общий'!$A:I,9,0),"")</f>
        <v>366</v>
      </c>
      <c r="K121" s="222">
        <f>IFERROR(VLOOKUP(A121,'Прайс-лист общий'!A:J,10,0),"")</f>
        <v>0</v>
      </c>
      <c r="L121" s="216"/>
      <c r="M121" s="212">
        <f t="shared" si="1"/>
        <v>0</v>
      </c>
      <c r="N121" s="185">
        <f>IFERROR(VLOOKUP($A121,'Прайс-лист общий'!$A:K,11,0),"")</f>
        <v>100</v>
      </c>
      <c r="O121" s="186" t="str">
        <f>IFERROR(VLOOKUP($A121,'Прайс-лист общий'!$A:L,12,0),"")</f>
        <v>185*157*58</v>
      </c>
      <c r="P121" s="186">
        <f>IFERROR(VLOOKUP($A121,'Прайс-лист общий'!$A:M,13,0),"")</f>
        <v>0.115</v>
      </c>
      <c r="Q121" s="186" t="str">
        <f>IFERROR(VLOOKUP($A121,'Прайс-лист общий'!$A:O,14,0),"")</f>
        <v>380*325*303</v>
      </c>
      <c r="R121" s="186">
        <f>IFERROR(VLOOKUP($A121,'Прайс-лист общий'!$A:O,15,0),"")</f>
        <v>12</v>
      </c>
    </row>
    <row r="122" spans="1:18" s="208" customFormat="1" ht="15" customHeight="1">
      <c r="A122" s="205" t="s">
        <v>4335</v>
      </c>
      <c r="B122" s="206"/>
      <c r="C122" s="182" t="str">
        <f>HYPERLINK(VLOOKUP(A122,Фото!C:D,2,0),VLOOKUP(A122,'Прайс-лист общий'!A:B,2,0))</f>
        <v>Накладка на цилиндр РЕНЦ, никель матовый</v>
      </c>
      <c r="D122" s="183">
        <f>IFERROR(VLOOKUP($A122,'Прайс-лист общий'!A:C,3,0),"")</f>
        <v>4</v>
      </c>
      <c r="E122" s="184">
        <f>IFERROR(VLOOKUP($A122,'Прайс-лист общий'!$A:D,4,0),"")</f>
        <v>0</v>
      </c>
      <c r="F122" s="209">
        <f>IFERROR(VLOOKUP($A122,'Прайс-лист общий'!$A:E,5,0),"")</f>
        <v>843</v>
      </c>
      <c r="G122" s="209">
        <f>IFERROR(VLOOKUP($A122,'Прайс-лист общий'!$A:F,6,0),"")</f>
        <v>509</v>
      </c>
      <c r="H122" s="209">
        <f>IFERROR(VLOOKUP($A122,'Прайс-лист общий'!$A:G,7,0),"")</f>
        <v>463</v>
      </c>
      <c r="I122" s="209">
        <f>IFERROR(VLOOKUP($A122,'Прайс-лист общий'!$A:H,8,0),"")</f>
        <v>421</v>
      </c>
      <c r="J122" s="209">
        <f>IFERROR(VLOOKUP($A122,'Прайс-лист общий'!$A:I,9,0),"")</f>
        <v>366</v>
      </c>
      <c r="K122" s="222">
        <f>IFERROR(VLOOKUP(A122,'Прайс-лист общий'!A:J,10,0),"")</f>
        <v>0</v>
      </c>
      <c r="L122" s="216"/>
      <c r="M122" s="212">
        <f t="shared" si="1"/>
        <v>0</v>
      </c>
      <c r="N122" s="185">
        <f>IFERROR(VLOOKUP($A122,'Прайс-лист общий'!$A:K,11,0),"")</f>
        <v>100</v>
      </c>
      <c r="O122" s="186" t="str">
        <f>IFERROR(VLOOKUP($A122,'Прайс-лист общий'!$A:L,12,0),"")</f>
        <v>185*157*58</v>
      </c>
      <c r="P122" s="186">
        <f>IFERROR(VLOOKUP($A122,'Прайс-лист общий'!$A:M,13,0),"")</f>
        <v>0.115</v>
      </c>
      <c r="Q122" s="186" t="str">
        <f>IFERROR(VLOOKUP($A122,'Прайс-лист общий'!$A:O,14,0),"")</f>
        <v>380*325*303</v>
      </c>
      <c r="R122" s="186">
        <f>IFERROR(VLOOKUP($A122,'Прайс-лист общий'!$A:O,15,0),"")</f>
        <v>12</v>
      </c>
    </row>
    <row r="123" spans="1:18" s="208" customFormat="1" ht="15" customHeight="1">
      <c r="A123" s="205" t="s">
        <v>4336</v>
      </c>
      <c r="B123" s="206"/>
      <c r="C123" s="182" t="str">
        <f>HYPERLINK(VLOOKUP(A123,Фото!C:D,2,0),VLOOKUP(A123,'Прайс-лист общий'!A:B,2,0))</f>
        <v>Накладка на цилиндр РЕНЦ, супер сатин хром</v>
      </c>
      <c r="D123" s="183">
        <f>IFERROR(VLOOKUP($A123,'Прайс-лист общий'!A:C,3,0),"")</f>
        <v>4</v>
      </c>
      <c r="E123" s="184">
        <f>IFERROR(VLOOKUP($A123,'Прайс-лист общий'!$A:D,4,0),"")</f>
        <v>0</v>
      </c>
      <c r="F123" s="209">
        <f>IFERROR(VLOOKUP($A123,'Прайс-лист общий'!$A:E,5,0),"")</f>
        <v>843</v>
      </c>
      <c r="G123" s="209">
        <f>IFERROR(VLOOKUP($A123,'Прайс-лист общий'!$A:F,6,0),"")</f>
        <v>509</v>
      </c>
      <c r="H123" s="209">
        <f>IFERROR(VLOOKUP($A123,'Прайс-лист общий'!$A:G,7,0),"")</f>
        <v>463</v>
      </c>
      <c r="I123" s="209">
        <f>IFERROR(VLOOKUP($A123,'Прайс-лист общий'!$A:H,8,0),"")</f>
        <v>421</v>
      </c>
      <c r="J123" s="209">
        <f>IFERROR(VLOOKUP($A123,'Прайс-лист общий'!$A:I,9,0),"")</f>
        <v>366</v>
      </c>
      <c r="K123" s="222">
        <f>IFERROR(VLOOKUP(A123,'Прайс-лист общий'!A:J,10,0),"")</f>
        <v>0</v>
      </c>
      <c r="L123" s="216"/>
      <c r="M123" s="212">
        <f t="shared" si="1"/>
        <v>0</v>
      </c>
      <c r="N123" s="185">
        <f>IFERROR(VLOOKUP($A123,'Прайс-лист общий'!$A:K,11,0),"")</f>
        <v>100</v>
      </c>
      <c r="O123" s="186" t="str">
        <f>IFERROR(VLOOKUP($A123,'Прайс-лист общий'!$A:L,12,0),"")</f>
        <v>185*157*58</v>
      </c>
      <c r="P123" s="186">
        <f>IFERROR(VLOOKUP($A123,'Прайс-лист общий'!$A:M,13,0),"")</f>
        <v>0.115</v>
      </c>
      <c r="Q123" s="186" t="str">
        <f>IFERROR(VLOOKUP($A123,'Прайс-лист общий'!$A:O,14,0),"")</f>
        <v>380*325*303</v>
      </c>
      <c r="R123" s="186">
        <f>IFERROR(VLOOKUP($A123,'Прайс-лист общий'!$A:O,15,0),"")</f>
        <v>12</v>
      </c>
    </row>
    <row r="124" spans="1:18" s="208" customFormat="1" ht="15" customHeight="1">
      <c r="A124" s="193" t="s">
        <v>4714</v>
      </c>
      <c r="B124" s="195"/>
      <c r="C124" s="187" t="str">
        <f>HYPERLINK(VLOOKUP(A124,Фото!C:D,2,0),VLOOKUP(A124,'Прайс-лист общий'!A:B,2,0))</f>
        <v>Накладка на цилиндр РЕНЦ, золото матовое сатинированное</v>
      </c>
      <c r="D124" s="188">
        <f>IFERROR(VLOOKUP($A124,'Прайс-лист общий'!A:C,3,0),"")</f>
        <v>4</v>
      </c>
      <c r="E124" s="189">
        <f>IFERROR(VLOOKUP($A124,'Прайс-лист общий'!$A:D,4,0),"")</f>
        <v>0</v>
      </c>
      <c r="F124" s="210">
        <f>IFERROR(VLOOKUP($A124,'Прайс-лист общий'!$A:E,5,0),"")</f>
        <v>843</v>
      </c>
      <c r="G124" s="210">
        <f>IFERROR(VLOOKUP($A124,'Прайс-лист общий'!$A:F,6,0),"")</f>
        <v>509</v>
      </c>
      <c r="H124" s="210">
        <f>IFERROR(VLOOKUP($A124,'Прайс-лист общий'!$A:G,7,0),"")</f>
        <v>463</v>
      </c>
      <c r="I124" s="210">
        <f>IFERROR(VLOOKUP($A124,'Прайс-лист общий'!$A:H,8,0),"")</f>
        <v>421</v>
      </c>
      <c r="J124" s="210">
        <f>IFERROR(VLOOKUP($A124,'Прайс-лист общий'!$A:I,9,0),"")</f>
        <v>366</v>
      </c>
      <c r="K124" s="220">
        <f>IFERROR(VLOOKUP(A124,'Прайс-лист общий'!A:J,10,0),"")</f>
        <v>0</v>
      </c>
      <c r="L124" s="217"/>
      <c r="M124" s="213">
        <f t="shared" si="1"/>
        <v>0</v>
      </c>
      <c r="N124" s="190">
        <f>IFERROR(VLOOKUP($A124,'Прайс-лист общий'!$A:K,11,0),"")</f>
        <v>100</v>
      </c>
      <c r="O124" s="191" t="str">
        <f>IFERROR(VLOOKUP($A124,'Прайс-лист общий'!$A:L,12,0),"")</f>
        <v>185*157*58</v>
      </c>
      <c r="P124" s="191">
        <f>IFERROR(VLOOKUP($A124,'Прайс-лист общий'!$A:M,13,0),"")</f>
        <v>0.115</v>
      </c>
      <c r="Q124" s="191" t="str">
        <f>IFERROR(VLOOKUP($A124,'Прайс-лист общий'!$A:O,14,0),"")</f>
        <v>380*325*303</v>
      </c>
      <c r="R124" s="191">
        <f>IFERROR(VLOOKUP($A124,'Прайс-лист общий'!$A:O,15,0),"")</f>
        <v>12</v>
      </c>
    </row>
    <row r="125" spans="1:18" s="2" customFormat="1" ht="18" customHeight="1">
      <c r="A125" s="202" t="s">
        <v>4236</v>
      </c>
      <c r="B125" s="196"/>
      <c r="C125" s="233"/>
      <c r="D125" s="198"/>
      <c r="E125" s="199"/>
      <c r="F125" s="200"/>
      <c r="G125" s="200"/>
      <c r="H125" s="200"/>
      <c r="I125" s="200"/>
      <c r="J125" s="200"/>
      <c r="K125" s="200"/>
      <c r="L125" s="200"/>
      <c r="M125" s="200">
        <f t="shared" si="1"/>
        <v>0</v>
      </c>
      <c r="N125" s="201"/>
      <c r="O125" s="196"/>
      <c r="P125" s="196"/>
      <c r="Q125" s="196"/>
      <c r="R125" s="196"/>
    </row>
    <row r="126" spans="1:18" s="208" customFormat="1" ht="15" customHeight="1">
      <c r="A126" s="205" t="s">
        <v>1432</v>
      </c>
      <c r="B126" s="194"/>
      <c r="C126" s="182" t="str">
        <f>HYPERLINK(VLOOKUP(A126,Фото!C:D,2,0),VLOOKUP(A126,'Прайс-лист общий'!A:B,2,0))</f>
        <v>Ручка дверная "Милан", черный</v>
      </c>
      <c r="D126" s="183">
        <f>IFERROR(VLOOKUP($A126,'Прайс-лист общий'!A:C,3,0),"")</f>
        <v>4</v>
      </c>
      <c r="E126" s="184">
        <f>IFERROR(VLOOKUP($A126,'Прайс-лист общий'!$A:D,4,0),"")</f>
        <v>0</v>
      </c>
      <c r="F126" s="209">
        <f>IFERROR(VLOOKUP($A126,'Прайс-лист общий'!$A:E,5,0),"")</f>
        <v>2629</v>
      </c>
      <c r="G126" s="209">
        <f>IFERROR(VLOOKUP($A126,'Прайс-лист общий'!$A:F,6,0),"")</f>
        <v>1588</v>
      </c>
      <c r="H126" s="209">
        <f>IFERROR(VLOOKUP($A126,'Прайс-лист общий'!$A:G,7,0),"")</f>
        <v>1444</v>
      </c>
      <c r="I126" s="209">
        <f>IFERROR(VLOOKUP($A126,'Прайс-лист общий'!$A:H,8,0),"")</f>
        <v>1313</v>
      </c>
      <c r="J126" s="209">
        <f>IFERROR(VLOOKUP($A126,'Прайс-лист общий'!$A:I,9,0),"")</f>
        <v>1142</v>
      </c>
      <c r="K126" s="222">
        <f>IFERROR(VLOOKUP(A126,'Прайс-лист общий'!A:J,10,0),"")</f>
        <v>0</v>
      </c>
      <c r="L126" s="216"/>
      <c r="M126" s="212">
        <f t="shared" si="1"/>
        <v>0</v>
      </c>
      <c r="N126" s="185">
        <f>IFERROR(VLOOKUP($A126,'Прайс-лист общий'!$A:K,11,0),"")</f>
        <v>20</v>
      </c>
      <c r="O126" s="186" t="str">
        <f>IFERROR(VLOOKUP($A126,'Прайс-лист общий'!$A:L,12,0),"")</f>
        <v>182*173*67</v>
      </c>
      <c r="P126" s="186">
        <f>IFERROR(VLOOKUP($A126,'Прайс-лист общий'!$A:M,13,0),"")</f>
        <v>0.90900000000000003</v>
      </c>
      <c r="Q126" s="186" t="str">
        <f>IFERROR(VLOOKUP($A126,'Прайс-лист общий'!$A:O,14,0),"")</f>
        <v>380*355*360</v>
      </c>
      <c r="R126" s="186">
        <f>IFERROR(VLOOKUP($A126,'Прайс-лист общий'!$A:O,15,0),"")</f>
        <v>20.58</v>
      </c>
    </row>
    <row r="127" spans="1:18" s="208" customFormat="1" ht="15" customHeight="1">
      <c r="A127" s="205" t="s">
        <v>1433</v>
      </c>
      <c r="B127" s="206"/>
      <c r="C127" s="182" t="str">
        <f>HYPERLINK(VLOOKUP(A127,Фото!C:D,2,0),VLOOKUP(A127,'Прайс-лист общий'!A:B,2,0))</f>
        <v>Ручка дверная "Милан", черный никель</v>
      </c>
      <c r="D127" s="183">
        <f>IFERROR(VLOOKUP($A127,'Прайс-лист общий'!A:C,3,0),"")</f>
        <v>4</v>
      </c>
      <c r="E127" s="184">
        <f>IFERROR(VLOOKUP($A127,'Прайс-лист общий'!$A:D,4,0),"")</f>
        <v>0</v>
      </c>
      <c r="F127" s="209">
        <f>IFERROR(VLOOKUP($A127,'Прайс-лист общий'!$A:E,5,0),"")</f>
        <v>2629</v>
      </c>
      <c r="G127" s="209">
        <f>IFERROR(VLOOKUP($A127,'Прайс-лист общий'!$A:F,6,0),"")</f>
        <v>1588</v>
      </c>
      <c r="H127" s="209">
        <f>IFERROR(VLOOKUP($A127,'Прайс-лист общий'!$A:G,7,0),"")</f>
        <v>1444</v>
      </c>
      <c r="I127" s="209">
        <f>IFERROR(VLOOKUP($A127,'Прайс-лист общий'!$A:H,8,0),"")</f>
        <v>1313</v>
      </c>
      <c r="J127" s="209">
        <f>IFERROR(VLOOKUP($A127,'Прайс-лист общий'!$A:I,9,0),"")</f>
        <v>1142</v>
      </c>
      <c r="K127" s="222">
        <f>IFERROR(VLOOKUP(A127,'Прайс-лист общий'!A:J,10,0),"")</f>
        <v>443</v>
      </c>
      <c r="L127" s="216"/>
      <c r="M127" s="212">
        <f t="shared" si="1"/>
        <v>0</v>
      </c>
      <c r="N127" s="185">
        <f>IFERROR(VLOOKUP($A127,'Прайс-лист общий'!$A:K,11,0),"")</f>
        <v>20</v>
      </c>
      <c r="O127" s="186" t="str">
        <f>IFERROR(VLOOKUP($A127,'Прайс-лист общий'!$A:L,12,0),"")</f>
        <v>182*173*67</v>
      </c>
      <c r="P127" s="186">
        <f>IFERROR(VLOOKUP($A127,'Прайс-лист общий'!$A:M,13,0),"")</f>
        <v>0.90900000000000003</v>
      </c>
      <c r="Q127" s="186" t="str">
        <f>IFERROR(VLOOKUP($A127,'Прайс-лист общий'!$A:O,14,0),"")</f>
        <v>380*355*360</v>
      </c>
      <c r="R127" s="186">
        <f>IFERROR(VLOOKUP($A127,'Прайс-лист общий'!$A:O,15,0),"")</f>
        <v>20.58</v>
      </c>
    </row>
    <row r="128" spans="1:18" s="208" customFormat="1" ht="15" customHeight="1">
      <c r="A128" s="205" t="s">
        <v>1429</v>
      </c>
      <c r="B128" s="206"/>
      <c r="C128" s="182" t="str">
        <f>HYPERLINK(VLOOKUP(A128,Фото!C:D,2,0),VLOOKUP(A128,'Прайс-лист общий'!A:B,2,0))</f>
        <v>Ручка дверная "Милан", матовый черный никель</v>
      </c>
      <c r="D128" s="183">
        <f>IFERROR(VLOOKUP($A128,'Прайс-лист общий'!A:C,3,0),"")</f>
        <v>4</v>
      </c>
      <c r="E128" s="184">
        <f>IFERROR(VLOOKUP($A128,'Прайс-лист общий'!$A:D,4,0),"")</f>
        <v>0</v>
      </c>
      <c r="F128" s="209">
        <f>IFERROR(VLOOKUP($A128,'Прайс-лист общий'!$A:E,5,0),"")</f>
        <v>2629</v>
      </c>
      <c r="G128" s="209">
        <f>IFERROR(VLOOKUP($A128,'Прайс-лист общий'!$A:F,6,0),"")</f>
        <v>1588</v>
      </c>
      <c r="H128" s="209">
        <f>IFERROR(VLOOKUP($A128,'Прайс-лист общий'!$A:G,7,0),"")</f>
        <v>1444</v>
      </c>
      <c r="I128" s="209">
        <f>IFERROR(VLOOKUP($A128,'Прайс-лист общий'!$A:H,8,0),"")</f>
        <v>1313</v>
      </c>
      <c r="J128" s="209">
        <f>IFERROR(VLOOKUP($A128,'Прайс-лист общий'!$A:I,9,0),"")</f>
        <v>1142</v>
      </c>
      <c r="K128" s="222">
        <f>IFERROR(VLOOKUP(A128,'Прайс-лист общий'!A:J,10,0),"")</f>
        <v>676</v>
      </c>
      <c r="L128" s="216"/>
      <c r="M128" s="212">
        <f t="shared" si="1"/>
        <v>0</v>
      </c>
      <c r="N128" s="185">
        <f>IFERROR(VLOOKUP($A128,'Прайс-лист общий'!$A:K,11,0),"")</f>
        <v>20</v>
      </c>
      <c r="O128" s="186" t="str">
        <f>IFERROR(VLOOKUP($A128,'Прайс-лист общий'!$A:L,12,0),"")</f>
        <v>182*173*67</v>
      </c>
      <c r="P128" s="186">
        <f>IFERROR(VLOOKUP($A128,'Прайс-лист общий'!$A:M,13,0),"")</f>
        <v>0.90900000000000003</v>
      </c>
      <c r="Q128" s="186" t="str">
        <f>IFERROR(VLOOKUP($A128,'Прайс-лист общий'!$A:O,14,0),"")</f>
        <v>380*355*360</v>
      </c>
      <c r="R128" s="186">
        <f>IFERROR(VLOOKUP($A128,'Прайс-лист общий'!$A:O,15,0),"")</f>
        <v>20.58</v>
      </c>
    </row>
    <row r="129" spans="1:18" s="208" customFormat="1" ht="15" customHeight="1">
      <c r="A129" s="193" t="s">
        <v>1431</v>
      </c>
      <c r="B129" s="195"/>
      <c r="C129" s="187" t="str">
        <f>HYPERLINK(VLOOKUP(A129,Фото!C:D,2,0),VLOOKUP(A129,'Прайс-лист общий'!A:B,2,0))</f>
        <v>Ручка дверная "Милан", супер белый</v>
      </c>
      <c r="D129" s="188">
        <f>IFERROR(VLOOKUP($A129,'Прайс-лист общий'!A:C,3,0),"")</f>
        <v>4</v>
      </c>
      <c r="E129" s="189">
        <f>IFERROR(VLOOKUP($A129,'Прайс-лист общий'!$A:D,4,0),"")</f>
        <v>0</v>
      </c>
      <c r="F129" s="210">
        <f>IFERROR(VLOOKUP($A129,'Прайс-лист общий'!$A:E,5,0),"")</f>
        <v>2629</v>
      </c>
      <c r="G129" s="210">
        <f>IFERROR(VLOOKUP($A129,'Прайс-лист общий'!$A:F,6,0),"")</f>
        <v>1588</v>
      </c>
      <c r="H129" s="210">
        <f>IFERROR(VLOOKUP($A129,'Прайс-лист общий'!$A:G,7,0),"")</f>
        <v>1444</v>
      </c>
      <c r="I129" s="210">
        <f>IFERROR(VLOOKUP($A129,'Прайс-лист общий'!$A:H,8,0),"")</f>
        <v>1313</v>
      </c>
      <c r="J129" s="210">
        <f>IFERROR(VLOOKUP($A129,'Прайс-лист общий'!$A:I,9,0),"")</f>
        <v>1142</v>
      </c>
      <c r="K129" s="220">
        <f>IFERROR(VLOOKUP(A129,'Прайс-лист общий'!A:J,10,0),"")</f>
        <v>554</v>
      </c>
      <c r="L129" s="217"/>
      <c r="M129" s="213">
        <f t="shared" si="1"/>
        <v>0</v>
      </c>
      <c r="N129" s="190">
        <f>IFERROR(VLOOKUP($A129,'Прайс-лист общий'!$A:K,11,0),"")</f>
        <v>20</v>
      </c>
      <c r="O129" s="191" t="str">
        <f>IFERROR(VLOOKUP($A129,'Прайс-лист общий'!$A:L,12,0),"")</f>
        <v>182*173*67</v>
      </c>
      <c r="P129" s="191">
        <f>IFERROR(VLOOKUP($A129,'Прайс-лист общий'!$A:M,13,0),"")</f>
        <v>0.90900000000000003</v>
      </c>
      <c r="Q129" s="191" t="str">
        <f>IFERROR(VLOOKUP($A129,'Прайс-лист общий'!$A:O,14,0),"")</f>
        <v>380*355*360</v>
      </c>
      <c r="R129" s="191">
        <f>IFERROR(VLOOKUP($A129,'Прайс-лист общий'!$A:O,15,0),"")</f>
        <v>20.58</v>
      </c>
    </row>
    <row r="130" spans="1:18" s="208" customFormat="1" ht="15" customHeight="1">
      <c r="A130" s="205" t="s">
        <v>641</v>
      </c>
      <c r="B130" s="194"/>
      <c r="C130" s="224" t="str">
        <f>HYPERLINK(VLOOKUP(A130,Фото!C:D,2,0),VLOOKUP(A130,'Прайс-лист общий'!A:B,2,0))</f>
        <v>Ручка дверная "Милан", бронза античная</v>
      </c>
      <c r="D130" s="183">
        <f>IFERROR(VLOOKUP($A130,'Прайс-лист общий'!A:C,3,0),"")</f>
        <v>4</v>
      </c>
      <c r="E130" s="184">
        <f>IFERROR(VLOOKUP($A130,'Прайс-лист общий'!$A:D,4,0),"")</f>
        <v>0</v>
      </c>
      <c r="F130" s="209">
        <f>IFERROR(VLOOKUP($A130,'Прайс-лист общий'!$A:E,5,0),"")</f>
        <v>2629</v>
      </c>
      <c r="G130" s="209">
        <f>IFERROR(VLOOKUP($A130,'Прайс-лист общий'!$A:F,6,0),"")</f>
        <v>1588</v>
      </c>
      <c r="H130" s="209">
        <f>IFERROR(VLOOKUP($A130,'Прайс-лист общий'!$A:G,7,0),"")</f>
        <v>1444</v>
      </c>
      <c r="I130" s="209">
        <f>IFERROR(VLOOKUP($A130,'Прайс-лист общий'!$A:H,8,0),"")</f>
        <v>1313</v>
      </c>
      <c r="J130" s="209">
        <f>IFERROR(VLOOKUP($A130,'Прайс-лист общий'!$A:I,9,0),"")</f>
        <v>1142</v>
      </c>
      <c r="K130" s="222">
        <f>IFERROR(VLOOKUP(A130,'Прайс-лист общий'!A:J,10,0),"")</f>
        <v>0</v>
      </c>
      <c r="L130" s="215"/>
      <c r="M130" s="212">
        <f t="shared" si="1"/>
        <v>0</v>
      </c>
      <c r="N130" s="185">
        <f>IFERROR(VLOOKUP($A130,'Прайс-лист общий'!$A:K,11,0),"")</f>
        <v>20</v>
      </c>
      <c r="O130" s="186" t="str">
        <f>IFERROR(VLOOKUP($A130,'Прайс-лист общий'!$A:L,12,0),"")</f>
        <v>182*173*67</v>
      </c>
      <c r="P130" s="186">
        <f>IFERROR(VLOOKUP($A130,'Прайс-лист общий'!$A:M,13,0),"")</f>
        <v>0.86299999999999999</v>
      </c>
      <c r="Q130" s="186" t="str">
        <f>IFERROR(VLOOKUP($A130,'Прайс-лист общий'!$A:O,14,0),"")</f>
        <v>380*355*360</v>
      </c>
      <c r="R130" s="186">
        <f>IFERROR(VLOOKUP($A130,'Прайс-лист общий'!$A:O,15,0),"")</f>
        <v>17.5</v>
      </c>
    </row>
    <row r="131" spans="1:18" s="208" customFormat="1" ht="15" customHeight="1">
      <c r="A131" s="205" t="s">
        <v>642</v>
      </c>
      <c r="B131" s="206"/>
      <c r="C131" s="182" t="str">
        <f>HYPERLINK(VLOOKUP(A131,Фото!C:D,2,0),VLOOKUP(A131,'Прайс-лист общий'!A:B,2,0))</f>
        <v>Ручка дверная "Милан", хром блестящий</v>
      </c>
      <c r="D131" s="183">
        <f>IFERROR(VLOOKUP($A131,'Прайс-лист общий'!A:C,3,0),"")</f>
        <v>4</v>
      </c>
      <c r="E131" s="184">
        <f>IFERROR(VLOOKUP($A131,'Прайс-лист общий'!$A:D,4,0),"")</f>
        <v>0</v>
      </c>
      <c r="F131" s="209">
        <f>IFERROR(VLOOKUP($A131,'Прайс-лист общий'!$A:E,5,0),"")</f>
        <v>2629</v>
      </c>
      <c r="G131" s="209">
        <f>IFERROR(VLOOKUP($A131,'Прайс-лист общий'!$A:F,6,0),"")</f>
        <v>1588</v>
      </c>
      <c r="H131" s="209">
        <f>IFERROR(VLOOKUP($A131,'Прайс-лист общий'!$A:G,7,0),"")</f>
        <v>1444</v>
      </c>
      <c r="I131" s="209">
        <f>IFERROR(VLOOKUP($A131,'Прайс-лист общий'!$A:H,8,0),"")</f>
        <v>1313</v>
      </c>
      <c r="J131" s="209">
        <f>IFERROR(VLOOKUP($A131,'Прайс-лист общий'!$A:I,9,0),"")</f>
        <v>1142</v>
      </c>
      <c r="K131" s="222">
        <f>IFERROR(VLOOKUP(A131,'Прайс-лист общий'!A:J,10,0),"")</f>
        <v>443</v>
      </c>
      <c r="L131" s="216"/>
      <c r="M131" s="212">
        <f t="shared" si="1"/>
        <v>0</v>
      </c>
      <c r="N131" s="185">
        <f>IFERROR(VLOOKUP($A131,'Прайс-лист общий'!$A:K,11,0),"")</f>
        <v>20</v>
      </c>
      <c r="O131" s="186" t="str">
        <f>IFERROR(VLOOKUP($A131,'Прайс-лист общий'!$A:L,12,0),"")</f>
        <v>182*173*67</v>
      </c>
      <c r="P131" s="186">
        <f>IFERROR(VLOOKUP($A131,'Прайс-лист общий'!$A:M,13,0),"")</f>
        <v>0.86299999999999999</v>
      </c>
      <c r="Q131" s="186" t="str">
        <f>IFERROR(VLOOKUP($A131,'Прайс-лист общий'!$A:O,14,0),"")</f>
        <v>380*355*360</v>
      </c>
      <c r="R131" s="186">
        <f>IFERROR(VLOOKUP($A131,'Прайс-лист общий'!$A:O,15,0),"")</f>
        <v>17.5</v>
      </c>
    </row>
    <row r="132" spans="1:18" s="208" customFormat="1" ht="15" customHeight="1">
      <c r="A132" s="205" t="s">
        <v>640</v>
      </c>
      <c r="B132" s="206"/>
      <c r="C132" s="182" t="str">
        <f>HYPERLINK(VLOOKUP(A132,Фото!C:D,2,0),VLOOKUP(A132,'Прайс-лист общий'!A:B,2,0))</f>
        <v>Ручка дверная "Милан", хром матовый/хром блестящий</v>
      </c>
      <c r="D132" s="183">
        <f>IFERROR(VLOOKUP($A132,'Прайс-лист общий'!A:C,3,0),"")</f>
        <v>4</v>
      </c>
      <c r="E132" s="184">
        <f>IFERROR(VLOOKUP($A132,'Прайс-лист общий'!$A:D,4,0),"")</f>
        <v>0</v>
      </c>
      <c r="F132" s="209">
        <f>IFERROR(VLOOKUP($A132,'Прайс-лист общий'!$A:E,5,0),"")</f>
        <v>2629</v>
      </c>
      <c r="G132" s="209">
        <f>IFERROR(VLOOKUP($A132,'Прайс-лист общий'!$A:F,6,0),"")</f>
        <v>1588</v>
      </c>
      <c r="H132" s="209">
        <f>IFERROR(VLOOKUP($A132,'Прайс-лист общий'!$A:G,7,0),"")</f>
        <v>1444</v>
      </c>
      <c r="I132" s="209">
        <f>IFERROR(VLOOKUP($A132,'Прайс-лист общий'!$A:H,8,0),"")</f>
        <v>1313</v>
      </c>
      <c r="J132" s="209">
        <f>IFERROR(VLOOKUP($A132,'Прайс-лист общий'!$A:I,9,0),"")</f>
        <v>1142</v>
      </c>
      <c r="K132" s="222">
        <f>IFERROR(VLOOKUP(A132,'Прайс-лист общий'!A:J,10,0),"")</f>
        <v>0</v>
      </c>
      <c r="L132" s="216"/>
      <c r="M132" s="212">
        <f t="shared" ref="M132:M195" si="2">IF(K132&lt;&gt;$K$1,K132*L132,IF($J$1=$G$2,G132*L132,IF($J$1=$H$2,H132*L132,IF($J$1=$I$2,I132*L132,IF($J$1=$J$2,J132*L132,"Выберите колонку")))))</f>
        <v>0</v>
      </c>
      <c r="N132" s="185">
        <f>IFERROR(VLOOKUP($A132,'Прайс-лист общий'!$A:K,11,0),"")</f>
        <v>20</v>
      </c>
      <c r="O132" s="186" t="str">
        <f>IFERROR(VLOOKUP($A132,'Прайс-лист общий'!$A:L,12,0),"")</f>
        <v>182*173*67</v>
      </c>
      <c r="P132" s="186">
        <f>IFERROR(VLOOKUP($A132,'Прайс-лист общий'!$A:M,13,0),"")</f>
        <v>0.86299999999999999</v>
      </c>
      <c r="Q132" s="186" t="str">
        <f>IFERROR(VLOOKUP($A132,'Прайс-лист общий'!$A:O,14,0),"")</f>
        <v>380*355*360</v>
      </c>
      <c r="R132" s="186">
        <f>IFERROR(VLOOKUP($A132,'Прайс-лист общий'!$A:O,15,0),"")</f>
        <v>17.5</v>
      </c>
    </row>
    <row r="133" spans="1:18" s="208" customFormat="1" ht="15" customHeight="1">
      <c r="A133" s="193" t="s">
        <v>639</v>
      </c>
      <c r="B133" s="195"/>
      <c r="C133" s="187" t="str">
        <f>HYPERLINK(VLOOKUP(A133,Фото!C:D,2,0),VLOOKUP(A133,'Прайс-лист общий'!A:B,2,0))</f>
        <v>Ручка дверная "Милан", никель матовый/никель блестящий</v>
      </c>
      <c r="D133" s="188">
        <f>IFERROR(VLOOKUP($A133,'Прайс-лист общий'!A:C,3,0),"")</f>
        <v>4</v>
      </c>
      <c r="E133" s="189">
        <f>IFERROR(VLOOKUP($A133,'Прайс-лист общий'!$A:D,4,0),"")</f>
        <v>0</v>
      </c>
      <c r="F133" s="210">
        <f>IFERROR(VLOOKUP($A133,'Прайс-лист общий'!$A:E,5,0),"")</f>
        <v>2629</v>
      </c>
      <c r="G133" s="210">
        <f>IFERROR(VLOOKUP($A133,'Прайс-лист общий'!$A:F,6,0),"")</f>
        <v>1588</v>
      </c>
      <c r="H133" s="210">
        <f>IFERROR(VLOOKUP($A133,'Прайс-лист общий'!$A:G,7,0),"")</f>
        <v>1444</v>
      </c>
      <c r="I133" s="210">
        <f>IFERROR(VLOOKUP($A133,'Прайс-лист общий'!$A:H,8,0),"")</f>
        <v>1313</v>
      </c>
      <c r="J133" s="210">
        <f>IFERROR(VLOOKUP($A133,'Прайс-лист общий'!$A:I,9,0),"")</f>
        <v>1142</v>
      </c>
      <c r="K133" s="220">
        <f>IFERROR(VLOOKUP(A133,'Прайс-лист общий'!A:J,10,0),"")</f>
        <v>0</v>
      </c>
      <c r="L133" s="217"/>
      <c r="M133" s="213">
        <f t="shared" si="2"/>
        <v>0</v>
      </c>
      <c r="N133" s="190">
        <f>IFERROR(VLOOKUP($A133,'Прайс-лист общий'!$A:K,11,0),"")</f>
        <v>20</v>
      </c>
      <c r="O133" s="191" t="str">
        <f>IFERROR(VLOOKUP($A133,'Прайс-лист общий'!$A:L,12,0),"")</f>
        <v>182*173*67</v>
      </c>
      <c r="P133" s="191">
        <f>IFERROR(VLOOKUP($A133,'Прайс-лист общий'!$A:M,13,0),"")</f>
        <v>0.86299999999999999</v>
      </c>
      <c r="Q133" s="191" t="str">
        <f>IFERROR(VLOOKUP($A133,'Прайс-лист общий'!$A:O,14,0),"")</f>
        <v>380*355*360</v>
      </c>
      <c r="R133" s="191">
        <f>IFERROR(VLOOKUP($A133,'Прайс-лист общий'!$A:O,15,0),"")</f>
        <v>17.5</v>
      </c>
    </row>
    <row r="134" spans="1:18" s="208" customFormat="1" ht="42" customHeight="1">
      <c r="A134" s="193" t="s">
        <v>644</v>
      </c>
      <c r="B134" s="195"/>
      <c r="C134" s="187" t="str">
        <f>HYPERLINK(VLOOKUP(A134,Фото!C:D,2,0),VLOOKUP(A134,'Прайс-лист общий'!A:B,2,0))</f>
        <v>Ручка дверная "Неаполь", никель матовый</v>
      </c>
      <c r="D134" s="188">
        <f>IFERROR(VLOOKUP($A134,'Прайс-лист общий'!A:C,3,0),"")</f>
        <v>1</v>
      </c>
      <c r="E134" s="189">
        <f>IFERROR(VLOOKUP($A134,'Прайс-лист общий'!$A:D,4,0),"")</f>
        <v>0</v>
      </c>
      <c r="F134" s="210">
        <f>IFERROR(VLOOKUP($A134,'Прайс-лист общий'!$A:E,5,0),"")</f>
        <v>2715</v>
      </c>
      <c r="G134" s="210">
        <f>IFERROR(VLOOKUP($A134,'Прайс-лист общий'!$A:F,6,0),"")</f>
        <v>1640</v>
      </c>
      <c r="H134" s="210">
        <f>IFERROR(VLOOKUP($A134,'Прайс-лист общий'!$A:G,7,0),"")</f>
        <v>1490</v>
      </c>
      <c r="I134" s="210">
        <f>IFERROR(VLOOKUP($A134,'Прайс-лист общий'!$A:H,8,0),"")</f>
        <v>1355</v>
      </c>
      <c r="J134" s="210">
        <f>IFERROR(VLOOKUP($A134,'Прайс-лист общий'!$A:I,9,0),"")</f>
        <v>1178</v>
      </c>
      <c r="K134" s="220">
        <f>IFERROR(VLOOKUP(A134,'Прайс-лист общий'!A:J,10,0),"")</f>
        <v>789</v>
      </c>
      <c r="L134" s="217"/>
      <c r="M134" s="213">
        <f t="shared" si="2"/>
        <v>0</v>
      </c>
      <c r="N134" s="190">
        <f>IFERROR(VLOOKUP($A134,'Прайс-лист общий'!$A:K,11,0),"")</f>
        <v>20</v>
      </c>
      <c r="O134" s="191" t="str">
        <f>IFERROR(VLOOKUP($A134,'Прайс-лист общий'!$A:L,12,0),"")</f>
        <v>182*173*67</v>
      </c>
      <c r="P134" s="191">
        <f>IFERROR(VLOOKUP($A134,'Прайс-лист общий'!$A:M,13,0),"")</f>
        <v>0.79800000000000004</v>
      </c>
      <c r="Q134" s="191" t="str">
        <f>IFERROR(VLOOKUP($A134,'Прайс-лист общий'!$A:O,14,0),"")</f>
        <v>380*355*360</v>
      </c>
      <c r="R134" s="191">
        <f>IFERROR(VLOOKUP($A134,'Прайс-лист общий'!$A:O,15,0),"")</f>
        <v>14</v>
      </c>
    </row>
    <row r="135" spans="1:18" s="208" customFormat="1" ht="15" customHeight="1">
      <c r="A135" s="223" t="s">
        <v>1448</v>
      </c>
      <c r="B135" s="206"/>
      <c r="C135" s="224" t="str">
        <f>HYPERLINK(VLOOKUP(A135,Фото!C:D,2,0),VLOOKUP(A135,'Прайс-лист общий'!A:B,2,0))</f>
        <v>Ручка дверная "Рим", черный</v>
      </c>
      <c r="D135" s="225">
        <f>IFERROR(VLOOKUP($A135,'Прайс-лист общий'!A:C,3,0),"")</f>
        <v>4</v>
      </c>
      <c r="E135" s="226">
        <f>IFERROR(VLOOKUP($A135,'Прайс-лист общий'!$A:D,4,0),"")</f>
        <v>0</v>
      </c>
      <c r="F135" s="227">
        <f>IFERROR(VLOOKUP($A135,'Прайс-лист общий'!$A:E,5,0),"")</f>
        <v>2704</v>
      </c>
      <c r="G135" s="227">
        <f>IFERROR(VLOOKUP($A135,'Прайс-лист общий'!$A:F,6,0),"")</f>
        <v>1633</v>
      </c>
      <c r="H135" s="227">
        <f>IFERROR(VLOOKUP($A135,'Прайс-лист общий'!$A:G,7,0),"")</f>
        <v>1484</v>
      </c>
      <c r="I135" s="227">
        <f>IFERROR(VLOOKUP($A135,'Прайс-лист общий'!$A:H,8,0),"")</f>
        <v>1349</v>
      </c>
      <c r="J135" s="227">
        <f>IFERROR(VLOOKUP($A135,'Прайс-лист общий'!$A:I,9,0),"")</f>
        <v>1173</v>
      </c>
      <c r="K135" s="228">
        <f>IFERROR(VLOOKUP(A135,'Прайс-лист общий'!A:J,10,0),"")</f>
        <v>0</v>
      </c>
      <c r="L135" s="229"/>
      <c r="M135" s="230">
        <f t="shared" si="2"/>
        <v>0</v>
      </c>
      <c r="N135" s="231">
        <f>IFERROR(VLOOKUP($A135,'Прайс-лист общий'!$A:K,11,0),"")</f>
        <v>20</v>
      </c>
      <c r="O135" s="232" t="str">
        <f>IFERROR(VLOOKUP($A135,'Прайс-лист общий'!$A:L,12,0),"")</f>
        <v>182*173*67</v>
      </c>
      <c r="P135" s="232">
        <f>IFERROR(VLOOKUP($A135,'Прайс-лист общий'!$A:M,13,0),"")</f>
        <v>0.90900000000000003</v>
      </c>
      <c r="Q135" s="232" t="str">
        <f>IFERROR(VLOOKUP($A135,'Прайс-лист общий'!$A:O,14,0),"")</f>
        <v>380*355*360</v>
      </c>
      <c r="R135" s="232">
        <f>IFERROR(VLOOKUP($A135,'Прайс-лист общий'!$A:O,15,0),"")</f>
        <v>20.58</v>
      </c>
    </row>
    <row r="136" spans="1:18" s="208" customFormat="1" ht="15" customHeight="1">
      <c r="A136" s="205" t="s">
        <v>1449</v>
      </c>
      <c r="B136" s="206"/>
      <c r="C136" s="182" t="str">
        <f>HYPERLINK(VLOOKUP(A136,Фото!C:D,2,0),VLOOKUP(A136,'Прайс-лист общий'!A:B,2,0))</f>
        <v>Ручка дверная "Рим", черный никель</v>
      </c>
      <c r="D136" s="183">
        <f>IFERROR(VLOOKUP($A136,'Прайс-лист общий'!A:C,3,0),"")</f>
        <v>1</v>
      </c>
      <c r="E136" s="184">
        <f>IFERROR(VLOOKUP($A136,'Прайс-лист общий'!$A:D,4,0),"")</f>
        <v>0</v>
      </c>
      <c r="F136" s="209">
        <f>IFERROR(VLOOKUP($A136,'Прайс-лист общий'!$A:E,5,0),"")</f>
        <v>2704</v>
      </c>
      <c r="G136" s="209">
        <f>IFERROR(VLOOKUP($A136,'Прайс-лист общий'!$A:F,6,0),"")</f>
        <v>1633</v>
      </c>
      <c r="H136" s="209">
        <f>IFERROR(VLOOKUP($A136,'Прайс-лист общий'!$A:G,7,0),"")</f>
        <v>1484</v>
      </c>
      <c r="I136" s="209">
        <f>IFERROR(VLOOKUP($A136,'Прайс-лист общий'!$A:H,8,0),"")</f>
        <v>1349</v>
      </c>
      <c r="J136" s="209">
        <f>IFERROR(VLOOKUP($A136,'Прайс-лист общий'!$A:I,9,0),"")</f>
        <v>1173</v>
      </c>
      <c r="K136" s="222">
        <f>IFERROR(VLOOKUP(A136,'Прайс-лист общий'!A:J,10,0),"")</f>
        <v>676</v>
      </c>
      <c r="L136" s="216"/>
      <c r="M136" s="212">
        <f t="shared" si="2"/>
        <v>0</v>
      </c>
      <c r="N136" s="185">
        <f>IFERROR(VLOOKUP($A136,'Прайс-лист общий'!$A:K,11,0),"")</f>
        <v>20</v>
      </c>
      <c r="O136" s="186" t="str">
        <f>IFERROR(VLOOKUP($A136,'Прайс-лист общий'!$A:L,12,0),"")</f>
        <v>182*173*67</v>
      </c>
      <c r="P136" s="186">
        <f>IFERROR(VLOOKUP($A136,'Прайс-лист общий'!$A:M,13,0),"")</f>
        <v>0.90900000000000003</v>
      </c>
      <c r="Q136" s="186" t="str">
        <f>IFERROR(VLOOKUP($A136,'Прайс-лист общий'!$A:O,14,0),"")</f>
        <v>380*355*360</v>
      </c>
      <c r="R136" s="186">
        <f>IFERROR(VLOOKUP($A136,'Прайс-лист общий'!$A:O,15,0),"")</f>
        <v>20.58</v>
      </c>
    </row>
    <row r="137" spans="1:18" s="208" customFormat="1" ht="15" customHeight="1">
      <c r="A137" s="193" t="s">
        <v>1959</v>
      </c>
      <c r="B137" s="195"/>
      <c r="C137" s="187" t="str">
        <f>HYPERLINK(VLOOKUP(A137,Фото!C:D,2,0),VLOOKUP(A137,'Прайс-лист общий'!A:B,2,0))</f>
        <v>Ручка дверная "Рим", серый (RAL 7047)</v>
      </c>
      <c r="D137" s="188">
        <f>IFERROR(VLOOKUP($A137,'Прайс-лист общий'!A:C,3,0),"")</f>
        <v>4</v>
      </c>
      <c r="E137" s="189">
        <f>IFERROR(VLOOKUP($A137,'Прайс-лист общий'!$A:D,4,0),"")</f>
        <v>0</v>
      </c>
      <c r="F137" s="210">
        <f>IFERROR(VLOOKUP($A137,'Прайс-лист общий'!$A:E,5,0),"")</f>
        <v>2704</v>
      </c>
      <c r="G137" s="210">
        <f>IFERROR(VLOOKUP($A137,'Прайс-лист общий'!$A:F,6,0),"")</f>
        <v>1633</v>
      </c>
      <c r="H137" s="210">
        <f>IFERROR(VLOOKUP($A137,'Прайс-лист общий'!$A:G,7,0),"")</f>
        <v>1484</v>
      </c>
      <c r="I137" s="210">
        <f>IFERROR(VLOOKUP($A137,'Прайс-лист общий'!$A:H,8,0),"")</f>
        <v>1349</v>
      </c>
      <c r="J137" s="210">
        <f>IFERROR(VLOOKUP($A137,'Прайс-лист общий'!$A:I,9,0),"")</f>
        <v>1173</v>
      </c>
      <c r="K137" s="220">
        <f>IFERROR(VLOOKUP(A137,'Прайс-лист общий'!A:J,10,0),"")</f>
        <v>0</v>
      </c>
      <c r="L137" s="217"/>
      <c r="M137" s="213">
        <f t="shared" si="2"/>
        <v>0</v>
      </c>
      <c r="N137" s="190">
        <f>IFERROR(VLOOKUP($A137,'Прайс-лист общий'!$A:K,11,0),"")</f>
        <v>20</v>
      </c>
      <c r="O137" s="191" t="str">
        <f>IFERROR(VLOOKUP($A137,'Прайс-лист общий'!$A:L,12,0),"")</f>
        <v>182*173*67</v>
      </c>
      <c r="P137" s="191">
        <f>IFERROR(VLOOKUP($A137,'Прайс-лист общий'!$A:M,13,0),"")</f>
        <v>0.90900000000000003</v>
      </c>
      <c r="Q137" s="191" t="str">
        <f>IFERROR(VLOOKUP($A137,'Прайс-лист общий'!$A:O,14,0),"")</f>
        <v>380*355*360</v>
      </c>
      <c r="R137" s="191">
        <f>IFERROR(VLOOKUP($A137,'Прайс-лист общий'!$A:O,15,0),"")</f>
        <v>20.58</v>
      </c>
    </row>
    <row r="138" spans="1:18" s="208" customFormat="1" ht="15" customHeight="1">
      <c r="A138" s="223" t="s">
        <v>647</v>
      </c>
      <c r="B138" s="206"/>
      <c r="C138" s="224" t="str">
        <f>HYPERLINK(VLOOKUP(A138,Фото!C:D,2,0),VLOOKUP(A138,'Прайс-лист общий'!A:B,2,0))</f>
        <v>Ручка дверная "Рим", бронза античная</v>
      </c>
      <c r="D138" s="225">
        <f>IFERROR(VLOOKUP($A138,'Прайс-лист общий'!A:C,3,0),"")</f>
        <v>4</v>
      </c>
      <c r="E138" s="226">
        <f>IFERROR(VLOOKUP($A138,'Прайс-лист общий'!$A:D,4,0),"")</f>
        <v>0</v>
      </c>
      <c r="F138" s="227">
        <f>IFERROR(VLOOKUP($A138,'Прайс-лист общий'!$A:E,5,0),"")</f>
        <v>2704</v>
      </c>
      <c r="G138" s="227">
        <f>IFERROR(VLOOKUP($A138,'Прайс-лист общий'!$A:F,6,0),"")</f>
        <v>1633</v>
      </c>
      <c r="H138" s="227">
        <f>IFERROR(VLOOKUP($A138,'Прайс-лист общий'!$A:G,7,0),"")</f>
        <v>1484</v>
      </c>
      <c r="I138" s="227">
        <f>IFERROR(VLOOKUP($A138,'Прайс-лист общий'!$A:H,8,0),"")</f>
        <v>1349</v>
      </c>
      <c r="J138" s="227">
        <f>IFERROR(VLOOKUP($A138,'Прайс-лист общий'!$A:I,9,0),"")</f>
        <v>1173</v>
      </c>
      <c r="K138" s="228">
        <f>IFERROR(VLOOKUP(A138,'Прайс-лист общий'!A:J,10,0),"")</f>
        <v>0</v>
      </c>
      <c r="L138" s="229"/>
      <c r="M138" s="230">
        <f t="shared" si="2"/>
        <v>0</v>
      </c>
      <c r="N138" s="231">
        <f>IFERROR(VLOOKUP($A138,'Прайс-лист общий'!$A:K,11,0),"")</f>
        <v>20</v>
      </c>
      <c r="O138" s="232" t="str">
        <f>IFERROR(VLOOKUP($A138,'Прайс-лист общий'!$A:L,12,0),"")</f>
        <v>182*173*67</v>
      </c>
      <c r="P138" s="232">
        <f>IFERROR(VLOOKUP($A138,'Прайс-лист общий'!$A:M,13,0),"")</f>
        <v>0.91500000000000004</v>
      </c>
      <c r="Q138" s="232" t="str">
        <f>IFERROR(VLOOKUP($A138,'Прайс-лист общий'!$A:O,14,0),"")</f>
        <v>380*355*360</v>
      </c>
      <c r="R138" s="232">
        <f>IFERROR(VLOOKUP($A138,'Прайс-лист общий'!$A:O,15,0),"")</f>
        <v>18.7</v>
      </c>
    </row>
    <row r="139" spans="1:18" s="208" customFormat="1" ht="15" customHeight="1">
      <c r="A139" s="205" t="s">
        <v>648</v>
      </c>
      <c r="B139" s="206"/>
      <c r="C139" s="182" t="str">
        <f>HYPERLINK(VLOOKUP(A139,Фото!C:D,2,0),VLOOKUP(A139,'Прайс-лист общий'!A:B,2,0))</f>
        <v>Ручка дверная "Рим", бронза античная матовая</v>
      </c>
      <c r="D139" s="183">
        <f>IFERROR(VLOOKUP($A139,'Прайс-лист общий'!A:C,3,0),"")</f>
        <v>4</v>
      </c>
      <c r="E139" s="184">
        <f>IFERROR(VLOOKUP($A139,'Прайс-лист общий'!$A:D,4,0),"")</f>
        <v>0</v>
      </c>
      <c r="F139" s="209">
        <f>IFERROR(VLOOKUP($A139,'Прайс-лист общий'!$A:E,5,0),"")</f>
        <v>2704</v>
      </c>
      <c r="G139" s="209">
        <f>IFERROR(VLOOKUP($A139,'Прайс-лист общий'!$A:F,6,0),"")</f>
        <v>1633</v>
      </c>
      <c r="H139" s="209">
        <f>IFERROR(VLOOKUP($A139,'Прайс-лист общий'!$A:G,7,0),"")</f>
        <v>1484</v>
      </c>
      <c r="I139" s="209">
        <f>IFERROR(VLOOKUP($A139,'Прайс-лист общий'!$A:H,8,0),"")</f>
        <v>1349</v>
      </c>
      <c r="J139" s="209">
        <f>IFERROR(VLOOKUP($A139,'Прайс-лист общий'!$A:I,9,0),"")</f>
        <v>1173</v>
      </c>
      <c r="K139" s="222">
        <f>IFERROR(VLOOKUP(A139,'Прайс-лист общий'!A:J,10,0),"")</f>
        <v>0</v>
      </c>
      <c r="L139" s="216"/>
      <c r="M139" s="212">
        <f t="shared" si="2"/>
        <v>0</v>
      </c>
      <c r="N139" s="185">
        <f>IFERROR(VLOOKUP($A139,'Прайс-лист общий'!$A:K,11,0),"")</f>
        <v>20</v>
      </c>
      <c r="O139" s="186" t="str">
        <f>IFERROR(VLOOKUP($A139,'Прайс-лист общий'!$A:L,12,0),"")</f>
        <v>182*173*67</v>
      </c>
      <c r="P139" s="186">
        <f>IFERROR(VLOOKUP($A139,'Прайс-лист общий'!$A:M,13,0),"")</f>
        <v>0.91500000000000004</v>
      </c>
      <c r="Q139" s="186" t="str">
        <f>IFERROR(VLOOKUP($A139,'Прайс-лист общий'!$A:O,14,0),"")</f>
        <v>380*355*360</v>
      </c>
      <c r="R139" s="186">
        <f>IFERROR(VLOOKUP($A139,'Прайс-лист общий'!$A:O,15,0),"")</f>
        <v>18.7</v>
      </c>
    </row>
    <row r="140" spans="1:18" s="208" customFormat="1" ht="15" customHeight="1">
      <c r="A140" s="205" t="s">
        <v>650</v>
      </c>
      <c r="B140" s="206"/>
      <c r="C140" s="182" t="str">
        <f>HYPERLINK(VLOOKUP(A140,Фото!C:D,2,0),VLOOKUP(A140,'Прайс-лист общий'!A:B,2,0))</f>
        <v>Ручка дверная "Рим", никель супер матовый</v>
      </c>
      <c r="D140" s="183">
        <f>IFERROR(VLOOKUP($A140,'Прайс-лист общий'!A:C,3,0),"")</f>
        <v>4</v>
      </c>
      <c r="E140" s="184">
        <f>IFERROR(VLOOKUP($A140,'Прайс-лист общий'!$A:D,4,0),"")</f>
        <v>0</v>
      </c>
      <c r="F140" s="209">
        <f>IFERROR(VLOOKUP($A140,'Прайс-лист общий'!$A:E,5,0),"")</f>
        <v>2704</v>
      </c>
      <c r="G140" s="209">
        <f>IFERROR(VLOOKUP($A140,'Прайс-лист общий'!$A:F,6,0),"")</f>
        <v>1633</v>
      </c>
      <c r="H140" s="209">
        <f>IFERROR(VLOOKUP($A140,'Прайс-лист общий'!$A:G,7,0),"")</f>
        <v>1484</v>
      </c>
      <c r="I140" s="209">
        <f>IFERROR(VLOOKUP($A140,'Прайс-лист общий'!$A:H,8,0),"")</f>
        <v>1349</v>
      </c>
      <c r="J140" s="209">
        <f>IFERROR(VLOOKUP($A140,'Прайс-лист общий'!$A:I,9,0),"")</f>
        <v>1173</v>
      </c>
      <c r="K140" s="222">
        <f>IFERROR(VLOOKUP(A140,'Прайс-лист общий'!A:J,10,0),"")</f>
        <v>0</v>
      </c>
      <c r="L140" s="216"/>
      <c r="M140" s="212">
        <f t="shared" si="2"/>
        <v>0</v>
      </c>
      <c r="N140" s="185">
        <f>IFERROR(VLOOKUP($A140,'Прайс-лист общий'!$A:K,11,0),"")</f>
        <v>20</v>
      </c>
      <c r="O140" s="186" t="str">
        <f>IFERROR(VLOOKUP($A140,'Прайс-лист общий'!$A:L,12,0),"")</f>
        <v>182*173*67</v>
      </c>
      <c r="P140" s="186">
        <f>IFERROR(VLOOKUP($A140,'Прайс-лист общий'!$A:M,13,0),"")</f>
        <v>0.91500000000000004</v>
      </c>
      <c r="Q140" s="186" t="str">
        <f>IFERROR(VLOOKUP($A140,'Прайс-лист общий'!$A:O,14,0),"")</f>
        <v>380*355*360</v>
      </c>
      <c r="R140" s="186">
        <f>IFERROR(VLOOKUP($A140,'Прайс-лист общий'!$A:O,15,0),"")</f>
        <v>18.7</v>
      </c>
    </row>
    <row r="141" spans="1:18" s="208" customFormat="1" ht="15" customHeight="1">
      <c r="A141" s="205" t="s">
        <v>646</v>
      </c>
      <c r="B141" s="206"/>
      <c r="C141" s="182" t="str">
        <f>HYPERLINK(VLOOKUP(A141,Фото!C:D,2,0),VLOOKUP(A141,'Прайс-лист общий'!A:B,2,0))</f>
        <v>Ручка дверная "Рим", хром матовый/хром блестящий</v>
      </c>
      <c r="D141" s="183">
        <f>IFERROR(VLOOKUP($A141,'Прайс-лист общий'!A:C,3,0),"")</f>
        <v>4</v>
      </c>
      <c r="E141" s="184">
        <f>IFERROR(VLOOKUP($A141,'Прайс-лист общий'!$A:D,4,0),"")</f>
        <v>0</v>
      </c>
      <c r="F141" s="209">
        <f>IFERROR(VLOOKUP($A141,'Прайс-лист общий'!$A:E,5,0),"")</f>
        <v>2704</v>
      </c>
      <c r="G141" s="209">
        <f>IFERROR(VLOOKUP($A141,'Прайс-лист общий'!$A:F,6,0),"")</f>
        <v>1633</v>
      </c>
      <c r="H141" s="209">
        <f>IFERROR(VLOOKUP($A141,'Прайс-лист общий'!$A:G,7,0),"")</f>
        <v>1484</v>
      </c>
      <c r="I141" s="209">
        <f>IFERROR(VLOOKUP($A141,'Прайс-лист общий'!$A:H,8,0),"")</f>
        <v>1349</v>
      </c>
      <c r="J141" s="209">
        <f>IFERROR(VLOOKUP($A141,'Прайс-лист общий'!$A:I,9,0),"")</f>
        <v>1173</v>
      </c>
      <c r="K141" s="222">
        <f>IFERROR(VLOOKUP(A141,'Прайс-лист общий'!A:J,10,0),"")</f>
        <v>0</v>
      </c>
      <c r="L141" s="216"/>
      <c r="M141" s="212">
        <f t="shared" si="2"/>
        <v>0</v>
      </c>
      <c r="N141" s="185">
        <f>IFERROR(VLOOKUP($A141,'Прайс-лист общий'!$A:K,11,0),"")</f>
        <v>20</v>
      </c>
      <c r="O141" s="186" t="str">
        <f>IFERROR(VLOOKUP($A141,'Прайс-лист общий'!$A:L,12,0),"")</f>
        <v>182*173*67</v>
      </c>
      <c r="P141" s="186">
        <f>IFERROR(VLOOKUP($A141,'Прайс-лист общий'!$A:M,13,0),"")</f>
        <v>0.91500000000000004</v>
      </c>
      <c r="Q141" s="186" t="str">
        <f>IFERROR(VLOOKUP($A141,'Прайс-лист общий'!$A:O,14,0),"")</f>
        <v>380*355*360</v>
      </c>
      <c r="R141" s="186">
        <f>IFERROR(VLOOKUP($A141,'Прайс-лист общий'!$A:O,15,0),"")</f>
        <v>18.7</v>
      </c>
    </row>
    <row r="142" spans="1:18" s="208" customFormat="1" ht="15" customHeight="1">
      <c r="A142" s="193" t="s">
        <v>645</v>
      </c>
      <c r="B142" s="195"/>
      <c r="C142" s="187" t="str">
        <f>HYPERLINK(VLOOKUP(A142,Фото!C:D,2,0),VLOOKUP(A142,'Прайс-лист общий'!A:B,2,0))</f>
        <v>Ручка дверная "Рим", никель матовый/никель блестящий</v>
      </c>
      <c r="D142" s="188">
        <f>IFERROR(VLOOKUP($A142,'Прайс-лист общий'!A:C,3,0),"")</f>
        <v>4</v>
      </c>
      <c r="E142" s="189">
        <f>IFERROR(VLOOKUP($A142,'Прайс-лист общий'!$A:D,4,0),"")</f>
        <v>0</v>
      </c>
      <c r="F142" s="210">
        <f>IFERROR(VLOOKUP($A142,'Прайс-лист общий'!$A:E,5,0),"")</f>
        <v>2704</v>
      </c>
      <c r="G142" s="210">
        <f>IFERROR(VLOOKUP($A142,'Прайс-лист общий'!$A:F,6,0),"")</f>
        <v>1633</v>
      </c>
      <c r="H142" s="210">
        <f>IFERROR(VLOOKUP($A142,'Прайс-лист общий'!$A:G,7,0),"")</f>
        <v>1484</v>
      </c>
      <c r="I142" s="210">
        <f>IFERROR(VLOOKUP($A142,'Прайс-лист общий'!$A:H,8,0),"")</f>
        <v>1349</v>
      </c>
      <c r="J142" s="210">
        <f>IFERROR(VLOOKUP($A142,'Прайс-лист общий'!$A:I,9,0),"")</f>
        <v>1173</v>
      </c>
      <c r="K142" s="220">
        <f>IFERROR(VLOOKUP(A142,'Прайс-лист общий'!A:J,10,0),"")</f>
        <v>0</v>
      </c>
      <c r="L142" s="217"/>
      <c r="M142" s="213">
        <f t="shared" si="2"/>
        <v>0</v>
      </c>
      <c r="N142" s="190">
        <f>IFERROR(VLOOKUP($A142,'Прайс-лист общий'!$A:K,11,0),"")</f>
        <v>20</v>
      </c>
      <c r="O142" s="191" t="str">
        <f>IFERROR(VLOOKUP($A142,'Прайс-лист общий'!$A:L,12,0),"")</f>
        <v>182*173*67</v>
      </c>
      <c r="P142" s="191">
        <f>IFERROR(VLOOKUP($A142,'Прайс-лист общий'!$A:M,13,0),"")</f>
        <v>0.91500000000000004</v>
      </c>
      <c r="Q142" s="191" t="str">
        <f>IFERROR(VLOOKUP($A142,'Прайс-лист общий'!$A:O,14,0),"")</f>
        <v>380*355*360</v>
      </c>
      <c r="R142" s="191">
        <f>IFERROR(VLOOKUP($A142,'Прайс-лист общий'!$A:O,15,0),"")</f>
        <v>18.7</v>
      </c>
    </row>
    <row r="143" spans="1:18" s="208" customFormat="1" ht="42" customHeight="1">
      <c r="A143" s="238" t="s">
        <v>1409</v>
      </c>
      <c r="B143" s="195"/>
      <c r="C143" s="234" t="str">
        <f>HYPERLINK(VLOOKUP(A143,Фото!C:D,2,0),VLOOKUP(A143,'Прайс-лист общий'!A:B,2,0))</f>
        <v>Ручка дверная "Валерио", супер сатин хром</v>
      </c>
      <c r="D143" s="239">
        <f>IFERROR(VLOOKUP($A143,'Прайс-лист общий'!A:C,3,0),"")</f>
        <v>4</v>
      </c>
      <c r="E143" s="240">
        <f>IFERROR(VLOOKUP($A143,'Прайс-лист общий'!$A:D,4,0),"")</f>
        <v>0</v>
      </c>
      <c r="F143" s="241">
        <f>IFERROR(VLOOKUP($A143,'Прайс-лист общий'!$A:E,5,0),"")</f>
        <v>2567</v>
      </c>
      <c r="G143" s="241">
        <f>IFERROR(VLOOKUP($A143,'Прайс-лист общий'!$A:F,6,0),"")</f>
        <v>1550</v>
      </c>
      <c r="H143" s="241">
        <f>IFERROR(VLOOKUP($A143,'Прайс-лист общий'!$A:G,7,0),"")</f>
        <v>1409</v>
      </c>
      <c r="I143" s="241">
        <f>IFERROR(VLOOKUP($A143,'Прайс-лист общий'!$A:H,8,0),"")</f>
        <v>1281</v>
      </c>
      <c r="J143" s="241">
        <f>IFERROR(VLOOKUP($A143,'Прайс-лист общий'!$A:I,9,0),"")</f>
        <v>1114</v>
      </c>
      <c r="K143" s="242">
        <f>IFERROR(VLOOKUP(A143,'Прайс-лист общий'!A:J,10,0),"")</f>
        <v>563</v>
      </c>
      <c r="L143" s="243"/>
      <c r="M143" s="244">
        <f t="shared" si="2"/>
        <v>0</v>
      </c>
      <c r="N143" s="245">
        <f>IFERROR(VLOOKUP($A143,'Прайс-лист общий'!$A:K,11,0),"")</f>
        <v>20</v>
      </c>
      <c r="O143" s="246" t="str">
        <f>IFERROR(VLOOKUP($A143,'Прайс-лист общий'!$A:L,12,0),"")</f>
        <v>182*173*67</v>
      </c>
      <c r="P143" s="246">
        <f>IFERROR(VLOOKUP($A143,'Прайс-лист общий'!$A:M,13,0),"")</f>
        <v>0.90900000000000003</v>
      </c>
      <c r="Q143" s="246" t="str">
        <f>IFERROR(VLOOKUP($A143,'Прайс-лист общий'!$A:O,14,0),"")</f>
        <v>380*355*360</v>
      </c>
      <c r="R143" s="246">
        <f>IFERROR(VLOOKUP($A143,'Прайс-лист общий'!$A:O,15,0),"")</f>
        <v>20.58</v>
      </c>
    </row>
    <row r="144" spans="1:18" s="208" customFormat="1" ht="42" customHeight="1">
      <c r="A144" s="193" t="s">
        <v>1428</v>
      </c>
      <c r="B144" s="195"/>
      <c r="C144" s="187" t="str">
        <f>HYPERLINK(VLOOKUP(A144,Фото!C:D,2,0),VLOOKUP(A144,'Прайс-лист общий'!A:B,2,0))</f>
        <v>Ручка дверная "Марчелло", черный никель</v>
      </c>
      <c r="D144" s="188">
        <f>IFERROR(VLOOKUP($A144,'Прайс-лист общий'!A:C,3,0),"")</f>
        <v>4</v>
      </c>
      <c r="E144" s="189">
        <f>IFERROR(VLOOKUP($A144,'Прайс-лист общий'!$A:D,4,0),"")</f>
        <v>0</v>
      </c>
      <c r="F144" s="210">
        <f>IFERROR(VLOOKUP($A144,'Прайс-лист общий'!$A:E,5,0),"")</f>
        <v>2590</v>
      </c>
      <c r="G144" s="210">
        <f>IFERROR(VLOOKUP($A144,'Прайс-лист общий'!$A:F,6,0),"")</f>
        <v>1565</v>
      </c>
      <c r="H144" s="210">
        <f>IFERROR(VLOOKUP($A144,'Прайс-лист общий'!$A:G,7,0),"")</f>
        <v>1422</v>
      </c>
      <c r="I144" s="210">
        <f>IFERROR(VLOOKUP($A144,'Прайс-лист общий'!$A:H,8,0),"")</f>
        <v>1293</v>
      </c>
      <c r="J144" s="210">
        <f>IFERROR(VLOOKUP($A144,'Прайс-лист общий'!$A:I,9,0),"")</f>
        <v>1124</v>
      </c>
      <c r="K144" s="220">
        <f>IFERROR(VLOOKUP(A144,'Прайс-лист общий'!A:J,10,0),"")</f>
        <v>563</v>
      </c>
      <c r="L144" s="217"/>
      <c r="M144" s="213">
        <f t="shared" si="2"/>
        <v>0</v>
      </c>
      <c r="N144" s="190">
        <f>IFERROR(VLOOKUP($A144,'Прайс-лист общий'!$A:K,11,0),"")</f>
        <v>20</v>
      </c>
      <c r="O144" s="191" t="str">
        <f>IFERROR(VLOOKUP($A144,'Прайс-лист общий'!$A:L,12,0),"")</f>
        <v>182*173*67</v>
      </c>
      <c r="P144" s="191">
        <f>IFERROR(VLOOKUP($A144,'Прайс-лист общий'!$A:M,13,0),"")</f>
        <v>0.90900000000000003</v>
      </c>
      <c r="Q144" s="191" t="str">
        <f>IFERROR(VLOOKUP($A144,'Прайс-лист общий'!$A:O,14,0),"")</f>
        <v>380*355*360</v>
      </c>
      <c r="R144" s="191">
        <f>IFERROR(VLOOKUP($A144,'Прайс-лист общий'!$A:O,15,0),"")</f>
        <v>20.58</v>
      </c>
    </row>
    <row r="145" spans="1:18" s="208" customFormat="1" ht="21" customHeight="1">
      <c r="A145" s="192" t="s">
        <v>656</v>
      </c>
      <c r="B145" s="194"/>
      <c r="C145" s="177" t="str">
        <f>HYPERLINK(VLOOKUP(A145,Фото!C:D,2,0),VLOOKUP(A145,'Прайс-лист общий'!A:B,2,0))</f>
        <v>Ручка дверная "Марчелло", хром матовый/хром блестящий</v>
      </c>
      <c r="D145" s="178">
        <f>IFERROR(VLOOKUP($A145,'Прайс-лист общий'!A:C,3,0),"")</f>
        <v>4</v>
      </c>
      <c r="E145" s="179">
        <f>IFERROR(VLOOKUP($A145,'Прайс-лист общий'!$A:D,4,0),"")</f>
        <v>0</v>
      </c>
      <c r="F145" s="211">
        <f>IFERROR(VLOOKUP($A145,'Прайс-лист общий'!$A:E,5,0),"")</f>
        <v>2590</v>
      </c>
      <c r="G145" s="211">
        <f>IFERROR(VLOOKUP($A145,'Прайс-лист общий'!$A:F,6,0),"")</f>
        <v>1565</v>
      </c>
      <c r="H145" s="211">
        <f>IFERROR(VLOOKUP($A145,'Прайс-лист общий'!$A:G,7,0),"")</f>
        <v>1422</v>
      </c>
      <c r="I145" s="211">
        <f>IFERROR(VLOOKUP($A145,'Прайс-лист общий'!$A:H,8,0),"")</f>
        <v>1293</v>
      </c>
      <c r="J145" s="211">
        <f>IFERROR(VLOOKUP($A145,'Прайс-лист общий'!$A:I,9,0),"")</f>
        <v>1124</v>
      </c>
      <c r="K145" s="221">
        <f>IFERROR(VLOOKUP(A145,'Прайс-лист общий'!A:J,10,0),"")</f>
        <v>0</v>
      </c>
      <c r="L145" s="215"/>
      <c r="M145" s="214">
        <f t="shared" si="2"/>
        <v>0</v>
      </c>
      <c r="N145" s="180">
        <f>IFERROR(VLOOKUP($A145,'Прайс-лист общий'!$A:K,11,0),"")</f>
        <v>20</v>
      </c>
      <c r="O145" s="181" t="str">
        <f>IFERROR(VLOOKUP($A145,'Прайс-лист общий'!$A:L,12,0),"")</f>
        <v>182*173*67</v>
      </c>
      <c r="P145" s="181">
        <f>IFERROR(VLOOKUP($A145,'Прайс-лист общий'!$A:M,13,0),"")</f>
        <v>0.89500000000000002</v>
      </c>
      <c r="Q145" s="181" t="str">
        <f>IFERROR(VLOOKUP($A145,'Прайс-лист общий'!$A:O,14,0),"")</f>
        <v>380*355*360</v>
      </c>
      <c r="R145" s="181">
        <f>IFERROR(VLOOKUP($A145,'Прайс-лист общий'!$A:O,15,0),"")</f>
        <v>18.2</v>
      </c>
    </row>
    <row r="146" spans="1:18" s="208" customFormat="1" ht="21" customHeight="1">
      <c r="A146" s="193" t="s">
        <v>655</v>
      </c>
      <c r="B146" s="195"/>
      <c r="C146" s="187" t="str">
        <f>HYPERLINK(VLOOKUP(A146,Фото!C:D,2,0),VLOOKUP(A146,'Прайс-лист общий'!A:B,2,0))</f>
        <v>Ручка дверная"Марчелло", никель матовый/никель блестящий</v>
      </c>
      <c r="D146" s="188">
        <f>IFERROR(VLOOKUP($A146,'Прайс-лист общий'!A:C,3,0),"")</f>
        <v>4</v>
      </c>
      <c r="E146" s="189">
        <f>IFERROR(VLOOKUP($A146,'Прайс-лист общий'!$A:D,4,0),"")</f>
        <v>0</v>
      </c>
      <c r="F146" s="210">
        <f>IFERROR(VLOOKUP($A146,'Прайс-лист общий'!$A:E,5,0),"")</f>
        <v>2590</v>
      </c>
      <c r="G146" s="210">
        <f>IFERROR(VLOOKUP($A146,'Прайс-лист общий'!$A:F,6,0),"")</f>
        <v>1565</v>
      </c>
      <c r="H146" s="210">
        <f>IFERROR(VLOOKUP($A146,'Прайс-лист общий'!$A:G,7,0),"")</f>
        <v>1422</v>
      </c>
      <c r="I146" s="210">
        <f>IFERROR(VLOOKUP($A146,'Прайс-лист общий'!$A:H,8,0),"")</f>
        <v>1293</v>
      </c>
      <c r="J146" s="210">
        <f>IFERROR(VLOOKUP($A146,'Прайс-лист общий'!$A:I,9,0),"")</f>
        <v>1124</v>
      </c>
      <c r="K146" s="220">
        <f>IFERROR(VLOOKUP(A146,'Прайс-лист общий'!A:J,10,0),"")</f>
        <v>0</v>
      </c>
      <c r="L146" s="217"/>
      <c r="M146" s="213">
        <f t="shared" si="2"/>
        <v>0</v>
      </c>
      <c r="N146" s="190">
        <f>IFERROR(VLOOKUP($A146,'Прайс-лист общий'!$A:K,11,0),"")</f>
        <v>20</v>
      </c>
      <c r="O146" s="191" t="str">
        <f>IFERROR(VLOOKUP($A146,'Прайс-лист общий'!$A:L,12,0),"")</f>
        <v>182*173*67</v>
      </c>
      <c r="P146" s="191">
        <f>IFERROR(VLOOKUP($A146,'Прайс-лист общий'!$A:M,13,0),"")</f>
        <v>0.89500000000000002</v>
      </c>
      <c r="Q146" s="191" t="str">
        <f>IFERROR(VLOOKUP($A146,'Прайс-лист общий'!$A:O,14,0),"")</f>
        <v>380*355*360</v>
      </c>
      <c r="R146" s="191">
        <f>IFERROR(VLOOKUP($A146,'Прайс-лист общий'!$A:O,15,0),"")</f>
        <v>18.2</v>
      </c>
    </row>
    <row r="147" spans="1:18" s="208" customFormat="1" ht="15" customHeight="1">
      <c r="A147" s="205" t="s">
        <v>659</v>
      </c>
      <c r="B147" s="194"/>
      <c r="C147" s="182" t="str">
        <f>HYPERLINK(VLOOKUP(A147,Фото!C:D,2,0),VLOOKUP(A147,'Прайс-лист общий'!A:B,2,0))</f>
        <v>Ручка дверная "Джулия", бронза античная</v>
      </c>
      <c r="D147" s="183">
        <f>IFERROR(VLOOKUP($A147,'Прайс-лист общий'!A:C,3,0),"")</f>
        <v>4</v>
      </c>
      <c r="E147" s="184">
        <f>IFERROR(VLOOKUP($A147,'Прайс-лист общий'!$A:D,4,0),"")</f>
        <v>0</v>
      </c>
      <c r="F147" s="209">
        <f>IFERROR(VLOOKUP($A147,'Прайс-лист общий'!$A:E,5,0),"")</f>
        <v>2554</v>
      </c>
      <c r="G147" s="209">
        <f>IFERROR(VLOOKUP($A147,'Прайс-лист общий'!$A:F,6,0),"")</f>
        <v>1542</v>
      </c>
      <c r="H147" s="209">
        <f>IFERROR(VLOOKUP($A147,'Прайс-лист общий'!$A:G,7,0),"")</f>
        <v>1402</v>
      </c>
      <c r="I147" s="209">
        <f>IFERROR(VLOOKUP($A147,'Прайс-лист общий'!$A:H,8,0),"")</f>
        <v>1275</v>
      </c>
      <c r="J147" s="209">
        <f>IFERROR(VLOOKUP($A147,'Прайс-лист общий'!$A:I,9,0),"")</f>
        <v>1108</v>
      </c>
      <c r="K147" s="222">
        <f>IFERROR(VLOOKUP(A147,'Прайс-лист общий'!A:J,10,0),"")</f>
        <v>0</v>
      </c>
      <c r="L147" s="216"/>
      <c r="M147" s="212">
        <f t="shared" si="2"/>
        <v>0</v>
      </c>
      <c r="N147" s="185">
        <f>IFERROR(VLOOKUP($A147,'Прайс-лист общий'!$A:K,11,0),"")</f>
        <v>20</v>
      </c>
      <c r="O147" s="186" t="str">
        <f>IFERROR(VLOOKUP($A147,'Прайс-лист общий'!$A:L,12,0),"")</f>
        <v>182*173*67</v>
      </c>
      <c r="P147" s="186">
        <f>IFERROR(VLOOKUP($A147,'Прайс-лист общий'!$A:M,13,0),"")</f>
        <v>0.88</v>
      </c>
      <c r="Q147" s="186" t="str">
        <f>IFERROR(VLOOKUP($A147,'Прайс-лист общий'!$A:O,14,0),"")</f>
        <v>380*355*360</v>
      </c>
      <c r="R147" s="186">
        <f>IFERROR(VLOOKUP($A147,'Прайс-лист общий'!$A:O,15,0),"")</f>
        <v>17.899999999999999</v>
      </c>
    </row>
    <row r="148" spans="1:18" s="208" customFormat="1" ht="15" customHeight="1">
      <c r="A148" s="205" t="s">
        <v>661</v>
      </c>
      <c r="B148" s="206"/>
      <c r="C148" s="182" t="str">
        <f>HYPERLINK(VLOOKUP(A148,Фото!C:D,2,0),VLOOKUP(A148,'Прайс-лист общий'!A:B,2,0))</f>
        <v>Ручка дверная "Джулия", кофе</v>
      </c>
      <c r="D148" s="183">
        <f>IFERROR(VLOOKUP($A148,'Прайс-лист общий'!A:C,3,0),"")</f>
        <v>4</v>
      </c>
      <c r="E148" s="184">
        <f>IFERROR(VLOOKUP($A148,'Прайс-лист общий'!$A:D,4,0),"")</f>
        <v>0</v>
      </c>
      <c r="F148" s="209">
        <f>IFERROR(VLOOKUP($A148,'Прайс-лист общий'!$A:E,5,0),"")</f>
        <v>2554</v>
      </c>
      <c r="G148" s="209">
        <f>IFERROR(VLOOKUP($A148,'Прайс-лист общий'!$A:F,6,0),"")</f>
        <v>1542</v>
      </c>
      <c r="H148" s="209">
        <f>IFERROR(VLOOKUP($A148,'Прайс-лист общий'!$A:G,7,0),"")</f>
        <v>1402</v>
      </c>
      <c r="I148" s="209">
        <f>IFERROR(VLOOKUP($A148,'Прайс-лист общий'!$A:H,8,0),"")</f>
        <v>1275</v>
      </c>
      <c r="J148" s="209">
        <f>IFERROR(VLOOKUP($A148,'Прайс-лист общий'!$A:I,9,0),"")</f>
        <v>1108</v>
      </c>
      <c r="K148" s="222">
        <f>IFERROR(VLOOKUP(A148,'Прайс-лист общий'!A:J,10,0),"")</f>
        <v>0</v>
      </c>
      <c r="L148" s="216"/>
      <c r="M148" s="212">
        <f t="shared" si="2"/>
        <v>0</v>
      </c>
      <c r="N148" s="185">
        <f>IFERROR(VLOOKUP($A148,'Прайс-лист общий'!$A:K,11,0),"")</f>
        <v>20</v>
      </c>
      <c r="O148" s="186" t="str">
        <f>IFERROR(VLOOKUP($A148,'Прайс-лист общий'!$A:L,12,0),"")</f>
        <v>182*173*67</v>
      </c>
      <c r="P148" s="186">
        <f>IFERROR(VLOOKUP($A148,'Прайс-лист общий'!$A:M,13,0),"")</f>
        <v>0.88</v>
      </c>
      <c r="Q148" s="186" t="str">
        <f>IFERROR(VLOOKUP($A148,'Прайс-лист общий'!$A:O,14,0),"")</f>
        <v>380*355*360</v>
      </c>
      <c r="R148" s="186">
        <f>IFERROR(VLOOKUP($A148,'Прайс-лист общий'!$A:O,15,0),"")</f>
        <v>17.899999999999999</v>
      </c>
    </row>
    <row r="149" spans="1:18" s="208" customFormat="1" ht="15" customHeight="1">
      <c r="A149" s="205" t="s">
        <v>660</v>
      </c>
      <c r="B149" s="206"/>
      <c r="C149" s="182" t="str">
        <f>HYPERLINK(VLOOKUP(A149,Фото!C:D,2,0),VLOOKUP(A149,'Прайс-лист общий'!A:B,2,0))</f>
        <v>Ручка дверная "Джулия", бронза античная матовая</v>
      </c>
      <c r="D149" s="183">
        <f>IFERROR(VLOOKUP($A149,'Прайс-лист общий'!A:C,3,0),"")</f>
        <v>4</v>
      </c>
      <c r="E149" s="184">
        <f>IFERROR(VLOOKUP($A149,'Прайс-лист общий'!$A:D,4,0),"")</f>
        <v>0</v>
      </c>
      <c r="F149" s="209">
        <f>IFERROR(VLOOKUP($A149,'Прайс-лист общий'!$A:E,5,0),"")</f>
        <v>2554</v>
      </c>
      <c r="G149" s="209">
        <f>IFERROR(VLOOKUP($A149,'Прайс-лист общий'!$A:F,6,0),"")</f>
        <v>1542</v>
      </c>
      <c r="H149" s="209">
        <f>IFERROR(VLOOKUP($A149,'Прайс-лист общий'!$A:G,7,0),"")</f>
        <v>1402</v>
      </c>
      <c r="I149" s="209">
        <f>IFERROR(VLOOKUP($A149,'Прайс-лист общий'!$A:H,8,0),"")</f>
        <v>1275</v>
      </c>
      <c r="J149" s="209">
        <f>IFERROR(VLOOKUP($A149,'Прайс-лист общий'!$A:I,9,0),"")</f>
        <v>1108</v>
      </c>
      <c r="K149" s="222">
        <f>IFERROR(VLOOKUP(A149,'Прайс-лист общий'!A:J,10,0),"")</f>
        <v>0</v>
      </c>
      <c r="L149" s="216"/>
      <c r="M149" s="212">
        <f t="shared" si="2"/>
        <v>0</v>
      </c>
      <c r="N149" s="185">
        <f>IFERROR(VLOOKUP($A149,'Прайс-лист общий'!$A:K,11,0),"")</f>
        <v>20</v>
      </c>
      <c r="O149" s="186" t="str">
        <f>IFERROR(VLOOKUP($A149,'Прайс-лист общий'!$A:L,12,0),"")</f>
        <v>182*173*67</v>
      </c>
      <c r="P149" s="186">
        <f>IFERROR(VLOOKUP($A149,'Прайс-лист общий'!$A:M,13,0),"")</f>
        <v>0.88</v>
      </c>
      <c r="Q149" s="186" t="str">
        <f>IFERROR(VLOOKUP($A149,'Прайс-лист общий'!$A:O,14,0),"")</f>
        <v>380*355*360</v>
      </c>
      <c r="R149" s="186">
        <f>IFERROR(VLOOKUP($A149,'Прайс-лист общий'!$A:O,15,0),"")</f>
        <v>17.899999999999999</v>
      </c>
    </row>
    <row r="150" spans="1:18" s="208" customFormat="1" ht="15" customHeight="1">
      <c r="A150" s="193" t="s">
        <v>658</v>
      </c>
      <c r="B150" s="195"/>
      <c r="C150" s="187" t="str">
        <f>HYPERLINK(VLOOKUP(A150,Фото!C:D,2,0),VLOOKUP(A150,'Прайс-лист общий'!A:B,2,0))</f>
        <v>Ручка дверная "Джулия", никель матовый/никель блестящий</v>
      </c>
      <c r="D150" s="188">
        <f>IFERROR(VLOOKUP($A150,'Прайс-лист общий'!A:C,3,0),"")</f>
        <v>4</v>
      </c>
      <c r="E150" s="189">
        <f>IFERROR(VLOOKUP($A150,'Прайс-лист общий'!$A:D,4,0),"")</f>
        <v>0</v>
      </c>
      <c r="F150" s="210">
        <f>IFERROR(VLOOKUP($A150,'Прайс-лист общий'!$A:E,5,0),"")</f>
        <v>2554</v>
      </c>
      <c r="G150" s="210">
        <f>IFERROR(VLOOKUP($A150,'Прайс-лист общий'!$A:F,6,0),"")</f>
        <v>1542</v>
      </c>
      <c r="H150" s="210">
        <f>IFERROR(VLOOKUP($A150,'Прайс-лист общий'!$A:G,7,0),"")</f>
        <v>1402</v>
      </c>
      <c r="I150" s="210">
        <f>IFERROR(VLOOKUP($A150,'Прайс-лист общий'!$A:H,8,0),"")</f>
        <v>1275</v>
      </c>
      <c r="J150" s="210">
        <f>IFERROR(VLOOKUP($A150,'Прайс-лист общий'!$A:I,9,0),"")</f>
        <v>1108</v>
      </c>
      <c r="K150" s="220">
        <f>IFERROR(VLOOKUP(A150,'Прайс-лист общий'!A:J,10,0),"")</f>
        <v>0</v>
      </c>
      <c r="L150" s="217"/>
      <c r="M150" s="213">
        <f t="shared" si="2"/>
        <v>0</v>
      </c>
      <c r="N150" s="190">
        <f>IFERROR(VLOOKUP($A150,'Прайс-лист общий'!$A:K,11,0),"")</f>
        <v>20</v>
      </c>
      <c r="O150" s="191" t="str">
        <f>IFERROR(VLOOKUP($A150,'Прайс-лист общий'!$A:L,12,0),"")</f>
        <v>182*173*67</v>
      </c>
      <c r="P150" s="191">
        <f>IFERROR(VLOOKUP($A150,'Прайс-лист общий'!$A:M,13,0),"")</f>
        <v>0.88</v>
      </c>
      <c r="Q150" s="191" t="str">
        <f>IFERROR(VLOOKUP($A150,'Прайс-лист общий'!$A:O,14,0),"")</f>
        <v>380*355*360</v>
      </c>
      <c r="R150" s="191">
        <f>IFERROR(VLOOKUP($A150,'Прайс-лист общий'!$A:O,15,0),"")</f>
        <v>17.899999999999999</v>
      </c>
    </row>
    <row r="151" spans="1:18" s="208" customFormat="1" ht="21" customHeight="1">
      <c r="A151" s="192" t="s">
        <v>463</v>
      </c>
      <c r="B151" s="194"/>
      <c r="C151" s="177" t="str">
        <f>HYPERLINK(VLOOKUP(A151,Фото!C:D,2,0),VLOOKUP(A151,'Прайс-лист общий'!A:B,2,0))</f>
        <v>Ручка дверная "Стелла", кофе</v>
      </c>
      <c r="D151" s="178">
        <f>IFERROR(VLOOKUP($A151,'Прайс-лист общий'!A:C,3,0),"")</f>
        <v>4</v>
      </c>
      <c r="E151" s="179">
        <f>IFERROR(VLOOKUP($A151,'Прайс-лист общий'!$A:D,4,0),"")</f>
        <v>0</v>
      </c>
      <c r="F151" s="211">
        <f>IFERROR(VLOOKUP($A151,'Прайс-лист общий'!$A:E,5,0),"")</f>
        <v>2695</v>
      </c>
      <c r="G151" s="211">
        <f>IFERROR(VLOOKUP($A151,'Прайс-лист общий'!$A:F,6,0),"")</f>
        <v>1628</v>
      </c>
      <c r="H151" s="211">
        <f>IFERROR(VLOOKUP($A151,'Прайс-лист общий'!$A:G,7,0),"")</f>
        <v>1479</v>
      </c>
      <c r="I151" s="211">
        <f>IFERROR(VLOOKUP($A151,'Прайс-лист общий'!$A:H,8,0),"")</f>
        <v>1345</v>
      </c>
      <c r="J151" s="211">
        <f>IFERROR(VLOOKUP($A151,'Прайс-лист общий'!$A:I,9,0),"")</f>
        <v>1169</v>
      </c>
      <c r="K151" s="221">
        <f>IFERROR(VLOOKUP(A151,'Прайс-лист общий'!A:J,10,0),"")</f>
        <v>0</v>
      </c>
      <c r="L151" s="215"/>
      <c r="M151" s="214">
        <f t="shared" si="2"/>
        <v>0</v>
      </c>
      <c r="N151" s="180">
        <f>IFERROR(VLOOKUP($A151,'Прайс-лист общий'!$A:K,11,0),"")</f>
        <v>20</v>
      </c>
      <c r="O151" s="181" t="str">
        <f>IFERROR(VLOOKUP($A151,'Прайс-лист общий'!$A:L,12,0),"")</f>
        <v>182*173*67</v>
      </c>
      <c r="P151" s="181">
        <f>IFERROR(VLOOKUP($A151,'Прайс-лист общий'!$A:M,13,0),"")</f>
        <v>0.85599999999999998</v>
      </c>
      <c r="Q151" s="181" t="str">
        <f>IFERROR(VLOOKUP($A151,'Прайс-лист общий'!$A:O,14,0),"")</f>
        <v>380*355*360</v>
      </c>
      <c r="R151" s="181">
        <f>IFERROR(VLOOKUP($A151,'Прайс-лист общий'!$A:O,15,0),"")</f>
        <v>17.600000000000001</v>
      </c>
    </row>
    <row r="152" spans="1:18" s="208" customFormat="1" ht="21" customHeight="1">
      <c r="A152" s="193" t="s">
        <v>462</v>
      </c>
      <c r="B152" s="195"/>
      <c r="C152" s="187" t="str">
        <f>HYPERLINK(VLOOKUP(A152,Фото!C:D,2,0),VLOOKUP(A152,'Прайс-лист общий'!A:B,2,0))</f>
        <v>Ручка дверная "Стелла", бронза античная матовая</v>
      </c>
      <c r="D152" s="188">
        <f>IFERROR(VLOOKUP($A152,'Прайс-лист общий'!A:C,3,0),"")</f>
        <v>4</v>
      </c>
      <c r="E152" s="189">
        <f>IFERROR(VLOOKUP($A152,'Прайс-лист общий'!$A:D,4,0),"")</f>
        <v>0</v>
      </c>
      <c r="F152" s="210">
        <f>IFERROR(VLOOKUP($A152,'Прайс-лист общий'!$A:E,5,0),"")</f>
        <v>2695</v>
      </c>
      <c r="G152" s="210">
        <f>IFERROR(VLOOKUP($A152,'Прайс-лист общий'!$A:F,6,0),"")</f>
        <v>1628</v>
      </c>
      <c r="H152" s="210">
        <f>IFERROR(VLOOKUP($A152,'Прайс-лист общий'!$A:G,7,0),"")</f>
        <v>1479</v>
      </c>
      <c r="I152" s="210">
        <f>IFERROR(VLOOKUP($A152,'Прайс-лист общий'!$A:H,8,0),"")</f>
        <v>1345</v>
      </c>
      <c r="J152" s="210">
        <f>IFERROR(VLOOKUP($A152,'Прайс-лист общий'!$A:I,9,0),"")</f>
        <v>1169</v>
      </c>
      <c r="K152" s="220">
        <f>IFERROR(VLOOKUP(A152,'Прайс-лист общий'!A:J,10,0),"")</f>
        <v>0</v>
      </c>
      <c r="L152" s="217"/>
      <c r="M152" s="213">
        <f t="shared" si="2"/>
        <v>0</v>
      </c>
      <c r="N152" s="190">
        <f>IFERROR(VLOOKUP($A152,'Прайс-лист общий'!$A:K,11,0),"")</f>
        <v>20</v>
      </c>
      <c r="O152" s="191" t="str">
        <f>IFERROR(VLOOKUP($A152,'Прайс-лист общий'!$A:L,12,0),"")</f>
        <v>182*173*67</v>
      </c>
      <c r="P152" s="191">
        <f>IFERROR(VLOOKUP($A152,'Прайс-лист общий'!$A:M,13,0),"")</f>
        <v>0.85599999999999998</v>
      </c>
      <c r="Q152" s="191" t="str">
        <f>IFERROR(VLOOKUP($A152,'Прайс-лист общий'!$A:O,14,0),"")</f>
        <v>380*355*360</v>
      </c>
      <c r="R152" s="191">
        <f>IFERROR(VLOOKUP($A152,'Прайс-лист общий'!$A:O,15,0),"")</f>
        <v>17.600000000000001</v>
      </c>
    </row>
    <row r="153" spans="1:18" s="208" customFormat="1" ht="15" customHeight="1">
      <c r="A153" s="205" t="s">
        <v>465</v>
      </c>
      <c r="B153" s="194"/>
      <c r="C153" s="182" t="str">
        <f>HYPERLINK(VLOOKUP(A153,Фото!C:D,2,0),VLOOKUP(A153,'Прайс-лист общий'!A:B,2,0))</f>
        <v>Ручка дверная "Валенсия", бронза античная</v>
      </c>
      <c r="D153" s="183">
        <f>IFERROR(VLOOKUP($A153,'Прайс-лист общий'!A:C,3,0),"")</f>
        <v>4</v>
      </c>
      <c r="E153" s="184">
        <f>IFERROR(VLOOKUP($A153,'Прайс-лист общий'!$A:D,4,0),"")</f>
        <v>0</v>
      </c>
      <c r="F153" s="209">
        <f>IFERROR(VLOOKUP($A153,'Прайс-лист общий'!$A:E,5,0),"")</f>
        <v>2707</v>
      </c>
      <c r="G153" s="209">
        <f>IFERROR(VLOOKUP($A153,'Прайс-лист общий'!$A:F,6,0),"")</f>
        <v>1635</v>
      </c>
      <c r="H153" s="209">
        <f>IFERROR(VLOOKUP($A153,'Прайс-лист общий'!$A:G,7,0),"")</f>
        <v>1486</v>
      </c>
      <c r="I153" s="209">
        <f>IFERROR(VLOOKUP($A153,'Прайс-лист общий'!$A:H,8,0),"")</f>
        <v>1351</v>
      </c>
      <c r="J153" s="209">
        <f>IFERROR(VLOOKUP($A153,'Прайс-лист общий'!$A:I,9,0),"")</f>
        <v>1175</v>
      </c>
      <c r="K153" s="222">
        <f>IFERROR(VLOOKUP(A153,'Прайс-лист общий'!A:J,10,0),"")</f>
        <v>0</v>
      </c>
      <c r="L153" s="216"/>
      <c r="M153" s="212">
        <f t="shared" si="2"/>
        <v>0</v>
      </c>
      <c r="N153" s="185">
        <f>IFERROR(VLOOKUP($A153,'Прайс-лист общий'!$A:K,11,0),"")</f>
        <v>20</v>
      </c>
      <c r="O153" s="186" t="str">
        <f>IFERROR(VLOOKUP($A153,'Прайс-лист общий'!$A:L,12,0),"")</f>
        <v>182*173*67</v>
      </c>
      <c r="P153" s="186">
        <f>IFERROR(VLOOKUP($A153,'Прайс-лист общий'!$A:M,13,0),"")</f>
        <v>0.89700000000000002</v>
      </c>
      <c r="Q153" s="186" t="str">
        <f>IFERROR(VLOOKUP($A153,'Прайс-лист общий'!$A:O,14,0),"")</f>
        <v>380*355*360</v>
      </c>
      <c r="R153" s="186">
        <f>IFERROR(VLOOKUP($A153,'Прайс-лист общий'!$A:O,15,0),"")</f>
        <v>17.600000000000001</v>
      </c>
    </row>
    <row r="154" spans="1:18" s="208" customFormat="1" ht="15" customHeight="1">
      <c r="A154" s="205" t="s">
        <v>467</v>
      </c>
      <c r="B154" s="206"/>
      <c r="C154" s="182" t="str">
        <f>HYPERLINK(VLOOKUP(A154,Фото!C:D,2,0),VLOOKUP(A154,'Прайс-лист общий'!A:B,2,0))</f>
        <v>Ручка дверная "Валенсия", кофе</v>
      </c>
      <c r="D154" s="183">
        <f>IFERROR(VLOOKUP($A154,'Прайс-лист общий'!A:C,3,0),"")</f>
        <v>4</v>
      </c>
      <c r="E154" s="184">
        <f>IFERROR(VLOOKUP($A154,'Прайс-лист общий'!$A:D,4,0),"")</f>
        <v>0</v>
      </c>
      <c r="F154" s="209">
        <f>IFERROR(VLOOKUP($A154,'Прайс-лист общий'!$A:E,5,0),"")</f>
        <v>2707</v>
      </c>
      <c r="G154" s="209">
        <f>IFERROR(VLOOKUP($A154,'Прайс-лист общий'!$A:F,6,0),"")</f>
        <v>1635</v>
      </c>
      <c r="H154" s="209">
        <f>IFERROR(VLOOKUP($A154,'Прайс-лист общий'!$A:G,7,0),"")</f>
        <v>1486</v>
      </c>
      <c r="I154" s="209">
        <f>IFERROR(VLOOKUP($A154,'Прайс-лист общий'!$A:H,8,0),"")</f>
        <v>1351</v>
      </c>
      <c r="J154" s="209">
        <f>IFERROR(VLOOKUP($A154,'Прайс-лист общий'!$A:I,9,0),"")</f>
        <v>1175</v>
      </c>
      <c r="K154" s="222">
        <f>IFERROR(VLOOKUP(A154,'Прайс-лист общий'!A:J,10,0),"")</f>
        <v>1128</v>
      </c>
      <c r="L154" s="216"/>
      <c r="M154" s="212">
        <f t="shared" si="2"/>
        <v>0</v>
      </c>
      <c r="N154" s="185">
        <f>IFERROR(VLOOKUP($A154,'Прайс-лист общий'!$A:K,11,0),"")</f>
        <v>20</v>
      </c>
      <c r="O154" s="186" t="str">
        <f>IFERROR(VLOOKUP($A154,'Прайс-лист общий'!$A:L,12,0),"")</f>
        <v>182*173*67</v>
      </c>
      <c r="P154" s="186">
        <f>IFERROR(VLOOKUP($A154,'Прайс-лист общий'!$A:M,13,0),"")</f>
        <v>0.89700000000000002</v>
      </c>
      <c r="Q154" s="186" t="str">
        <f>IFERROR(VLOOKUP($A154,'Прайс-лист общий'!$A:O,14,0),"")</f>
        <v>380*355*360</v>
      </c>
      <c r="R154" s="186">
        <f>IFERROR(VLOOKUP($A154,'Прайс-лист общий'!$A:O,15,0),"")</f>
        <v>17.600000000000001</v>
      </c>
    </row>
    <row r="155" spans="1:18" s="208" customFormat="1" ht="15" customHeight="1">
      <c r="A155" s="193" t="s">
        <v>466</v>
      </c>
      <c r="B155" s="195"/>
      <c r="C155" s="187" t="str">
        <f>HYPERLINK(VLOOKUP(A155,Фото!C:D,2,0),VLOOKUP(A155,'Прайс-лист общий'!A:B,2,0))</f>
        <v>Ручка дверная "Валенсия", бронза античная матовая</v>
      </c>
      <c r="D155" s="188">
        <f>IFERROR(VLOOKUP($A155,'Прайс-лист общий'!A:C,3,0),"")</f>
        <v>4</v>
      </c>
      <c r="E155" s="189">
        <f>IFERROR(VLOOKUP($A155,'Прайс-лист общий'!$A:D,4,0),"")</f>
        <v>0</v>
      </c>
      <c r="F155" s="210">
        <f>IFERROR(VLOOKUP($A155,'Прайс-лист общий'!$A:E,5,0),"")</f>
        <v>2707</v>
      </c>
      <c r="G155" s="210">
        <f>IFERROR(VLOOKUP($A155,'Прайс-лист общий'!$A:F,6,0),"")</f>
        <v>1635</v>
      </c>
      <c r="H155" s="210">
        <f>IFERROR(VLOOKUP($A155,'Прайс-лист общий'!$A:G,7,0),"")</f>
        <v>1486</v>
      </c>
      <c r="I155" s="210">
        <f>IFERROR(VLOOKUP($A155,'Прайс-лист общий'!$A:H,8,0),"")</f>
        <v>1351</v>
      </c>
      <c r="J155" s="210">
        <f>IFERROR(VLOOKUP($A155,'Прайс-лист общий'!$A:I,9,0),"")</f>
        <v>1175</v>
      </c>
      <c r="K155" s="220">
        <f>IFERROR(VLOOKUP(A155,'Прайс-лист общий'!A:J,10,0),"")</f>
        <v>0</v>
      </c>
      <c r="L155" s="217"/>
      <c r="M155" s="213">
        <f t="shared" si="2"/>
        <v>0</v>
      </c>
      <c r="N155" s="190">
        <f>IFERROR(VLOOKUP($A155,'Прайс-лист общий'!$A:K,11,0),"")</f>
        <v>20</v>
      </c>
      <c r="O155" s="191" t="str">
        <f>IFERROR(VLOOKUP($A155,'Прайс-лист общий'!$A:L,12,0),"")</f>
        <v>182*173*67</v>
      </c>
      <c r="P155" s="191">
        <f>IFERROR(VLOOKUP($A155,'Прайс-лист общий'!$A:M,13,0),"")</f>
        <v>0.89700000000000002</v>
      </c>
      <c r="Q155" s="191" t="str">
        <f>IFERROR(VLOOKUP($A155,'Прайс-лист общий'!$A:O,14,0),"")</f>
        <v>380*355*360</v>
      </c>
      <c r="R155" s="191">
        <f>IFERROR(VLOOKUP($A155,'Прайс-лист общий'!$A:O,15,0),"")</f>
        <v>17.600000000000001</v>
      </c>
    </row>
    <row r="156" spans="1:18" s="208" customFormat="1" ht="42" customHeight="1">
      <c r="A156" s="193" t="s">
        <v>4792</v>
      </c>
      <c r="B156" s="195"/>
      <c r="C156" s="187" t="str">
        <f>HYPERLINK(VLOOKUP(A156,Фото!C:D,2,0),VLOOKUP(A156,'Прайс-лист общий'!A:B,2,0))</f>
        <v>Ручка дверная "Лари", бронза античная, подложка DIY</v>
      </c>
      <c r="D156" s="188">
        <f>IFERROR(VLOOKUP($A156,'Прайс-лист общий'!A:C,3,0),"")</f>
        <v>4</v>
      </c>
      <c r="E156" s="189">
        <f>IFERROR(VLOOKUP($A156,'Прайс-лист общий'!$A:D,4,0),"")</f>
        <v>0</v>
      </c>
      <c r="F156" s="210">
        <f>IFERROR(VLOOKUP($A156,'Прайс-лист общий'!$A:E,5,0),"")</f>
        <v>2606</v>
      </c>
      <c r="G156" s="210">
        <f>IFERROR(VLOOKUP($A156,'Прайс-лист общий'!$A:F,6,0),"")</f>
        <v>1574</v>
      </c>
      <c r="H156" s="210">
        <f>IFERROR(VLOOKUP($A156,'Прайс-лист общий'!$A:G,7,0),"")</f>
        <v>1430</v>
      </c>
      <c r="I156" s="210">
        <f>IFERROR(VLOOKUP($A156,'Прайс-лист общий'!$A:H,8,0),"")</f>
        <v>1300</v>
      </c>
      <c r="J156" s="210">
        <f>IFERROR(VLOOKUP($A156,'Прайс-лист общий'!$A:I,9,0),"")</f>
        <v>1131</v>
      </c>
      <c r="K156" s="220">
        <f>IFERROR(VLOOKUP(A156,'Прайс-лист общий'!A:J,10,0),"")</f>
        <v>563</v>
      </c>
      <c r="L156" s="217"/>
      <c r="M156" s="213">
        <f t="shared" si="2"/>
        <v>0</v>
      </c>
      <c r="N156" s="190" t="str">
        <f>IFERROR(VLOOKUP($A156,'Прайс-лист общий'!$A:K,11,0),"")</f>
        <v>6/24</v>
      </c>
      <c r="O156" s="191" t="str">
        <f>IFERROR(VLOOKUP($A156,'Прайс-лист общий'!$A:L,12,0),"")</f>
        <v>165*150*60</v>
      </c>
      <c r="P156" s="191">
        <f>IFERROR(VLOOKUP($A156,'Прайс-лист общий'!$A:M,13,0),"")</f>
        <v>0.89700000000000002</v>
      </c>
      <c r="Q156" s="191" t="str">
        <f>IFERROR(VLOOKUP($A156,'Прайс-лист общий'!$A:O,14,0),"")</f>
        <v>380*355*360</v>
      </c>
      <c r="R156" s="191">
        <f>IFERROR(VLOOKUP($A156,'Прайс-лист общий'!$A:O,15,0),"")</f>
        <v>17.600000000000001</v>
      </c>
    </row>
    <row r="157" spans="1:18" s="208" customFormat="1" ht="15" customHeight="1">
      <c r="A157" s="205" t="s">
        <v>1445</v>
      </c>
      <c r="B157" s="194"/>
      <c r="C157" s="182" t="str">
        <f>HYPERLINK(VLOOKUP(A157,Фото!C:D,2,0),VLOOKUP(A157,'Прайс-лист общий'!A:B,2,0))</f>
        <v>Ручка дверная "Риволи", черный</v>
      </c>
      <c r="D157" s="183">
        <f>IFERROR(VLOOKUP($A157,'Прайс-лист общий'!A:C,3,0),"")</f>
        <v>4</v>
      </c>
      <c r="E157" s="184">
        <f>IFERROR(VLOOKUP($A157,'Прайс-лист общий'!$A:D,4,0),"")</f>
        <v>0</v>
      </c>
      <c r="F157" s="209">
        <f>IFERROR(VLOOKUP($A157,'Прайс-лист общий'!$A:E,5,0),"")</f>
        <v>2737</v>
      </c>
      <c r="G157" s="209">
        <f>IFERROR(VLOOKUP($A157,'Прайс-лист общий'!$A:F,6,0),"")</f>
        <v>1653</v>
      </c>
      <c r="H157" s="209">
        <f>IFERROR(VLOOKUP($A157,'Прайс-лист общий'!$A:G,7,0),"")</f>
        <v>1503</v>
      </c>
      <c r="I157" s="209">
        <f>IFERROR(VLOOKUP($A157,'Прайс-лист общий'!$A:H,8,0),"")</f>
        <v>1366</v>
      </c>
      <c r="J157" s="209">
        <f>IFERROR(VLOOKUP($A157,'Прайс-лист общий'!$A:I,9,0),"")</f>
        <v>1188</v>
      </c>
      <c r="K157" s="222">
        <f>IFERROR(VLOOKUP(A157,'Прайс-лист общий'!A:J,10,0),"")</f>
        <v>0</v>
      </c>
      <c r="L157" s="216"/>
      <c r="M157" s="212">
        <f t="shared" si="2"/>
        <v>0</v>
      </c>
      <c r="N157" s="185">
        <f>IFERROR(VLOOKUP($A157,'Прайс-лист общий'!$A:K,11,0),"")</f>
        <v>20</v>
      </c>
      <c r="O157" s="186" t="str">
        <f>IFERROR(VLOOKUP($A157,'Прайс-лист общий'!$A:L,12,0),"")</f>
        <v>182*173*67</v>
      </c>
      <c r="P157" s="186">
        <f>IFERROR(VLOOKUP($A157,'Прайс-лист общий'!$A:M,13,0),"")</f>
        <v>0.90900000000000003</v>
      </c>
      <c r="Q157" s="186" t="str">
        <f>IFERROR(VLOOKUP($A157,'Прайс-лист общий'!$A:O,14,0),"")</f>
        <v>380*355*360</v>
      </c>
      <c r="R157" s="186">
        <f>IFERROR(VLOOKUP($A157,'Прайс-лист общий'!$A:O,15,0),"")</f>
        <v>20.58</v>
      </c>
    </row>
    <row r="158" spans="1:18" s="208" customFormat="1" ht="15" customHeight="1">
      <c r="A158" s="205" t="s">
        <v>1441</v>
      </c>
      <c r="B158" s="206"/>
      <c r="C158" s="182" t="str">
        <f>HYPERLINK(VLOOKUP(A158,Фото!C:D,2,0),VLOOKUP(A158,'Прайс-лист общий'!A:B,2,0))</f>
        <v>Ручка дверная "Риволи", матовый черный никель</v>
      </c>
      <c r="D158" s="183">
        <f>IFERROR(VLOOKUP($A158,'Прайс-лист общий'!A:C,3,0),"")</f>
        <v>4</v>
      </c>
      <c r="E158" s="184">
        <f>IFERROR(VLOOKUP($A158,'Прайс-лист общий'!$A:D,4,0),"")</f>
        <v>0</v>
      </c>
      <c r="F158" s="209">
        <f>IFERROR(VLOOKUP($A158,'Прайс-лист общий'!$A:E,5,0),"")</f>
        <v>2737</v>
      </c>
      <c r="G158" s="209">
        <f>IFERROR(VLOOKUP($A158,'Прайс-лист общий'!$A:F,6,0),"")</f>
        <v>1653</v>
      </c>
      <c r="H158" s="209">
        <f>IFERROR(VLOOKUP($A158,'Прайс-лист общий'!$A:G,7,0),"")</f>
        <v>1503</v>
      </c>
      <c r="I158" s="209">
        <f>IFERROR(VLOOKUP($A158,'Прайс-лист общий'!$A:H,8,0),"")</f>
        <v>1366</v>
      </c>
      <c r="J158" s="209">
        <f>IFERROR(VLOOKUP($A158,'Прайс-лист общий'!$A:I,9,0),"")</f>
        <v>1188</v>
      </c>
      <c r="K158" s="222">
        <f>IFERROR(VLOOKUP(A158,'Прайс-лист общий'!A:J,10,0),"")</f>
        <v>901</v>
      </c>
      <c r="L158" s="216"/>
      <c r="M158" s="212">
        <f t="shared" si="2"/>
        <v>0</v>
      </c>
      <c r="N158" s="185">
        <f>IFERROR(VLOOKUP($A158,'Прайс-лист общий'!$A:K,11,0),"")</f>
        <v>20</v>
      </c>
      <c r="O158" s="186" t="str">
        <f>IFERROR(VLOOKUP($A158,'Прайс-лист общий'!$A:L,12,0),"")</f>
        <v>182*173*67</v>
      </c>
      <c r="P158" s="186">
        <f>IFERROR(VLOOKUP($A158,'Прайс-лист общий'!$A:M,13,0),"")</f>
        <v>0.90900000000000003</v>
      </c>
      <c r="Q158" s="186" t="str">
        <f>IFERROR(VLOOKUP($A158,'Прайс-лист общий'!$A:O,14,0),"")</f>
        <v>380*355*360</v>
      </c>
      <c r="R158" s="186">
        <f>IFERROR(VLOOKUP($A158,'Прайс-лист общий'!$A:O,15,0),"")</f>
        <v>20.58</v>
      </c>
    </row>
    <row r="159" spans="1:18" s="208" customFormat="1" ht="15" customHeight="1">
      <c r="A159" s="193" t="s">
        <v>1443</v>
      </c>
      <c r="B159" s="195"/>
      <c r="C159" s="187" t="str">
        <f>HYPERLINK(VLOOKUP(A159,Фото!C:D,2,0),VLOOKUP(A159,'Прайс-лист общий'!A:B,2,0))</f>
        <v>Ручка дверная "Риволи", супер белый</v>
      </c>
      <c r="D159" s="188">
        <f>IFERROR(VLOOKUP($A159,'Прайс-лист общий'!A:C,3,0),"")</f>
        <v>4</v>
      </c>
      <c r="E159" s="189">
        <f>IFERROR(VLOOKUP($A159,'Прайс-лист общий'!$A:D,4,0),"")</f>
        <v>0</v>
      </c>
      <c r="F159" s="210">
        <f>IFERROR(VLOOKUP($A159,'Прайс-лист общий'!$A:E,5,0),"")</f>
        <v>2737</v>
      </c>
      <c r="G159" s="210">
        <f>IFERROR(VLOOKUP($A159,'Прайс-лист общий'!$A:F,6,0),"")</f>
        <v>1653</v>
      </c>
      <c r="H159" s="210">
        <f>IFERROR(VLOOKUP($A159,'Прайс-лист общий'!$A:G,7,0),"")</f>
        <v>1503</v>
      </c>
      <c r="I159" s="210">
        <f>IFERROR(VLOOKUP($A159,'Прайс-лист общий'!$A:H,8,0),"")</f>
        <v>1366</v>
      </c>
      <c r="J159" s="210">
        <f>IFERROR(VLOOKUP($A159,'Прайс-лист общий'!$A:I,9,0),"")</f>
        <v>1188</v>
      </c>
      <c r="K159" s="220">
        <f>IFERROR(VLOOKUP(A159,'Прайс-лист общий'!A:J,10,0),"")</f>
        <v>554</v>
      </c>
      <c r="L159" s="217"/>
      <c r="M159" s="213">
        <f t="shared" si="2"/>
        <v>0</v>
      </c>
      <c r="N159" s="190">
        <f>IFERROR(VLOOKUP($A159,'Прайс-лист общий'!$A:K,11,0),"")</f>
        <v>20</v>
      </c>
      <c r="O159" s="191" t="str">
        <f>IFERROR(VLOOKUP($A159,'Прайс-лист общий'!$A:L,12,0),"")</f>
        <v>182*173*67</v>
      </c>
      <c r="P159" s="191">
        <f>IFERROR(VLOOKUP($A159,'Прайс-лист общий'!$A:M,13,0),"")</f>
        <v>0.90900000000000003</v>
      </c>
      <c r="Q159" s="191" t="str">
        <f>IFERROR(VLOOKUP($A159,'Прайс-лист общий'!$A:O,14,0),"")</f>
        <v>380*355*360</v>
      </c>
      <c r="R159" s="191">
        <f>IFERROR(VLOOKUP($A159,'Прайс-лист общий'!$A:O,15,0),"")</f>
        <v>20.58</v>
      </c>
    </row>
    <row r="160" spans="1:18" s="208" customFormat="1" ht="21" customHeight="1">
      <c r="A160" s="192" t="s">
        <v>1440</v>
      </c>
      <c r="B160" s="194"/>
      <c r="C160" s="177" t="str">
        <f>HYPERLINK(VLOOKUP(A160,Фото!C:D,2,0),VLOOKUP(A160,'Прайс-лист общий'!A:B,2,0))</f>
        <v>Ручка дверная "Риволи", бронза черная с патиной</v>
      </c>
      <c r="D160" s="178">
        <f>IFERROR(VLOOKUP($A160,'Прайс-лист общий'!A:C,3,0),"")</f>
        <v>4</v>
      </c>
      <c r="E160" s="179">
        <f>IFERROR(VLOOKUP($A160,'Прайс-лист общий'!$A:D,4,0),"")</f>
        <v>0</v>
      </c>
      <c r="F160" s="211">
        <f>IFERROR(VLOOKUP($A160,'Прайс-лист общий'!$A:E,5,0),"")</f>
        <v>2883</v>
      </c>
      <c r="G160" s="211">
        <f>IFERROR(VLOOKUP($A160,'Прайс-лист общий'!$A:F,6,0),"")</f>
        <v>1742</v>
      </c>
      <c r="H160" s="211">
        <f>IFERROR(VLOOKUP($A160,'Прайс-лист общий'!$A:G,7,0),"")</f>
        <v>1583</v>
      </c>
      <c r="I160" s="211">
        <f>IFERROR(VLOOKUP($A160,'Прайс-лист общий'!$A:H,8,0),"")</f>
        <v>1439</v>
      </c>
      <c r="J160" s="211">
        <f>IFERROR(VLOOKUP($A160,'Прайс-лист общий'!$A:I,9,0),"")</f>
        <v>1251</v>
      </c>
      <c r="K160" s="221">
        <f>IFERROR(VLOOKUP(A160,'Прайс-лист общий'!A:J,10,0),"")</f>
        <v>676</v>
      </c>
      <c r="L160" s="215"/>
      <c r="M160" s="214">
        <f t="shared" si="2"/>
        <v>0</v>
      </c>
      <c r="N160" s="180">
        <f>IFERROR(VLOOKUP($A160,'Прайс-лист общий'!$A:K,11,0),"")</f>
        <v>20</v>
      </c>
      <c r="O160" s="181" t="str">
        <f>IFERROR(VLOOKUP($A160,'Прайс-лист общий'!$A:L,12,0),"")</f>
        <v>182*173*67</v>
      </c>
      <c r="P160" s="181">
        <f>IFERROR(VLOOKUP($A160,'Прайс-лист общий'!$A:M,13,0),"")</f>
        <v>0.73399999999999999</v>
      </c>
      <c r="Q160" s="181" t="str">
        <f>IFERROR(VLOOKUP($A160,'Прайс-лист общий'!$A:O,14,0),"")</f>
        <v>380*355*360</v>
      </c>
      <c r="R160" s="181">
        <f>IFERROR(VLOOKUP($A160,'Прайс-лист общий'!$A:O,15,0),"")</f>
        <v>16.8</v>
      </c>
    </row>
    <row r="161" spans="1:18" s="208" customFormat="1" ht="21" customHeight="1">
      <c r="A161" s="193" t="s">
        <v>663</v>
      </c>
      <c r="B161" s="195"/>
      <c r="C161" s="187" t="str">
        <f>HYPERLINK(VLOOKUP(A161,Фото!C:D,2,0),VLOOKUP(A161,'Прайс-лист общий'!A:B,2,0))</f>
        <v>Ручка дверная "Риволи", никель матовый</v>
      </c>
      <c r="D161" s="188">
        <f>IFERROR(VLOOKUP($A161,'Прайс-лист общий'!A:C,3,0),"")</f>
        <v>4</v>
      </c>
      <c r="E161" s="189">
        <f>IFERROR(VLOOKUP($A161,'Прайс-лист общий'!$A:D,4,0),"")</f>
        <v>0</v>
      </c>
      <c r="F161" s="210">
        <f>IFERROR(VLOOKUP($A161,'Прайс-лист общий'!$A:E,5,0),"")</f>
        <v>2737</v>
      </c>
      <c r="G161" s="210">
        <f>IFERROR(VLOOKUP($A161,'Прайс-лист общий'!$A:F,6,0),"")</f>
        <v>1653</v>
      </c>
      <c r="H161" s="210">
        <f>IFERROR(VLOOKUP($A161,'Прайс-лист общий'!$A:G,7,0),"")</f>
        <v>1503</v>
      </c>
      <c r="I161" s="210">
        <f>IFERROR(VLOOKUP($A161,'Прайс-лист общий'!$A:H,8,0),"")</f>
        <v>1366</v>
      </c>
      <c r="J161" s="210">
        <f>IFERROR(VLOOKUP($A161,'Прайс-лист общий'!$A:I,9,0),"")</f>
        <v>1188</v>
      </c>
      <c r="K161" s="220">
        <f>IFERROR(VLOOKUP(A161,'Прайс-лист общий'!A:J,10,0),"")</f>
        <v>0</v>
      </c>
      <c r="L161" s="217"/>
      <c r="M161" s="213">
        <f t="shared" si="2"/>
        <v>0</v>
      </c>
      <c r="N161" s="190">
        <f>IFERROR(VLOOKUP($A161,'Прайс-лист общий'!$A:K,11,0),"")</f>
        <v>20</v>
      </c>
      <c r="O161" s="191" t="str">
        <f>IFERROR(VLOOKUP($A161,'Прайс-лист общий'!$A:L,12,0),"")</f>
        <v>182*173*67</v>
      </c>
      <c r="P161" s="191">
        <f>IFERROR(VLOOKUP($A161,'Прайс-лист общий'!$A:M,13,0),"")</f>
        <v>0.83199999999999996</v>
      </c>
      <c r="Q161" s="191" t="str">
        <f>IFERROR(VLOOKUP($A161,'Прайс-лист общий'!$A:O,14,0),"")</f>
        <v>380*355*360</v>
      </c>
      <c r="R161" s="191">
        <f>IFERROR(VLOOKUP($A161,'Прайс-лист общий'!$A:O,15,0),"")</f>
        <v>16.899999999999999</v>
      </c>
    </row>
    <row r="162" spans="1:18" s="208" customFormat="1" ht="42" customHeight="1">
      <c r="A162" s="238" t="s">
        <v>665</v>
      </c>
      <c r="B162" s="195"/>
      <c r="C162" s="234" t="str">
        <f>HYPERLINK(VLOOKUP(A162,Фото!C:D,2,0),VLOOKUP(A162,'Прайс-лист общий'!A:B,2,0))</f>
        <v>Ручка дверная "Остия", бронза черная с патиной</v>
      </c>
      <c r="D162" s="239">
        <f>IFERROR(VLOOKUP($A162,'Прайс-лист общий'!A:C,3,0),"")</f>
        <v>4</v>
      </c>
      <c r="E162" s="240">
        <f>IFERROR(VLOOKUP($A162,'Прайс-лист общий'!$A:D,4,0),"")</f>
        <v>0</v>
      </c>
      <c r="F162" s="241">
        <f>IFERROR(VLOOKUP($A162,'Прайс-лист общий'!$A:E,5,0),"")</f>
        <v>3043</v>
      </c>
      <c r="G162" s="241">
        <f>IFERROR(VLOOKUP($A162,'Прайс-лист общий'!$A:F,6,0),"")</f>
        <v>1837</v>
      </c>
      <c r="H162" s="241">
        <f>IFERROR(VLOOKUP($A162,'Прайс-лист общий'!$A:G,7,0),"")</f>
        <v>1670</v>
      </c>
      <c r="I162" s="241">
        <f>IFERROR(VLOOKUP($A162,'Прайс-лист общий'!$A:H,8,0),"")</f>
        <v>1519</v>
      </c>
      <c r="J162" s="241">
        <f>IFERROR(VLOOKUP($A162,'Прайс-лист общий'!$A:I,9,0),"")</f>
        <v>1321</v>
      </c>
      <c r="K162" s="242">
        <f>IFERROR(VLOOKUP(A162,'Прайс-лист общий'!A:J,10,0),"")</f>
        <v>1128</v>
      </c>
      <c r="L162" s="243"/>
      <c r="M162" s="244">
        <f t="shared" si="2"/>
        <v>0</v>
      </c>
      <c r="N162" s="245">
        <f>IFERROR(VLOOKUP($A162,'Прайс-лист общий'!$A:K,11,0),"")</f>
        <v>20</v>
      </c>
      <c r="O162" s="246" t="str">
        <f>IFERROR(VLOOKUP($A162,'Прайс-лист общий'!$A:L,12,0),"")</f>
        <v>182*173*67</v>
      </c>
      <c r="P162" s="246">
        <f>IFERROR(VLOOKUP($A162,'Прайс-лист общий'!$A:M,13,0),"")</f>
        <v>1</v>
      </c>
      <c r="Q162" s="246" t="str">
        <f>IFERROR(VLOOKUP($A162,'Прайс-лист общий'!$A:O,14,0),"")</f>
        <v>380*355*360</v>
      </c>
      <c r="R162" s="246">
        <f>IFERROR(VLOOKUP($A162,'Прайс-лист общий'!$A:O,15,0),"")</f>
        <v>20.8</v>
      </c>
    </row>
    <row r="163" spans="1:18" s="208" customFormat="1" ht="42" customHeight="1">
      <c r="A163" s="193" t="s">
        <v>4793</v>
      </c>
      <c r="B163" s="195"/>
      <c r="C163" s="187" t="str">
        <f>HYPERLINK(VLOOKUP(A163,Фото!C:D,2,0),VLOOKUP(A163,'Прайс-лист общий'!A:B,2,0))</f>
        <v>Ручка дверная "Боско", никель матовый, подложка DIY</v>
      </c>
      <c r="D163" s="188">
        <f>IFERROR(VLOOKUP($A163,'Прайс-лист общий'!A:C,3,0),"")</f>
        <v>4</v>
      </c>
      <c r="E163" s="189">
        <f>IFERROR(VLOOKUP($A163,'Прайс-лист общий'!$A:D,4,0),"")</f>
        <v>0</v>
      </c>
      <c r="F163" s="210">
        <f>IFERROR(VLOOKUP($A163,'Прайс-лист общий'!$A:E,5,0),"")</f>
        <v>2384</v>
      </c>
      <c r="G163" s="210">
        <f>IFERROR(VLOOKUP($A163,'Прайс-лист общий'!$A:F,6,0),"")</f>
        <v>1440</v>
      </c>
      <c r="H163" s="210">
        <f>IFERROR(VLOOKUP($A163,'Прайс-лист общий'!$A:G,7,0),"")</f>
        <v>1308</v>
      </c>
      <c r="I163" s="210">
        <f>IFERROR(VLOOKUP($A163,'Прайс-лист общий'!$A:H,8,0),"")</f>
        <v>1190</v>
      </c>
      <c r="J163" s="210">
        <f>IFERROR(VLOOKUP($A163,'Прайс-лист общий'!$A:I,9,0),"")</f>
        <v>1034</v>
      </c>
      <c r="K163" s="220">
        <f>IFERROR(VLOOKUP(A163,'Прайс-лист общий'!A:J,10,0),"")</f>
        <v>563</v>
      </c>
      <c r="L163" s="217"/>
      <c r="M163" s="213">
        <f t="shared" si="2"/>
        <v>0</v>
      </c>
      <c r="N163" s="190" t="str">
        <f>IFERROR(VLOOKUP($A163,'Прайс-лист общий'!$A:K,11,0),"")</f>
        <v>6/24</v>
      </c>
      <c r="O163" s="191" t="str">
        <f>IFERROR(VLOOKUP($A163,'Прайс-лист общий'!$A:L,12,0),"")</f>
        <v>165*150*60</v>
      </c>
      <c r="P163" s="191">
        <f>IFERROR(VLOOKUP($A163,'Прайс-лист общий'!$A:M,13,0),"")</f>
        <v>0.89700000000000002</v>
      </c>
      <c r="Q163" s="191" t="str">
        <f>IFERROR(VLOOKUP($A163,'Прайс-лист общий'!$A:O,14,0),"")</f>
        <v>380*355*360</v>
      </c>
      <c r="R163" s="191">
        <f>IFERROR(VLOOKUP($A163,'Прайс-лист общий'!$A:O,15,0),"")</f>
        <v>17.600000000000001</v>
      </c>
    </row>
    <row r="164" spans="1:18" s="208" customFormat="1" ht="15" customHeight="1">
      <c r="A164" s="205" t="s">
        <v>1424</v>
      </c>
      <c r="B164" s="194"/>
      <c r="C164" s="182" t="str">
        <f>HYPERLINK(VLOOKUP(A164,Фото!C:D,2,0),VLOOKUP(A164,'Прайс-лист общий'!A:B,2,0))</f>
        <v>Ручка дверная "Лана", черный</v>
      </c>
      <c r="D164" s="183">
        <f>IFERROR(VLOOKUP($A164,'Прайс-лист общий'!A:C,3,0),"")</f>
        <v>4</v>
      </c>
      <c r="E164" s="184">
        <f>IFERROR(VLOOKUP($A164,'Прайс-лист общий'!$A:D,4,0),"")</f>
        <v>0</v>
      </c>
      <c r="F164" s="209">
        <f>IFERROR(VLOOKUP($A164,'Прайс-лист общий'!$A:E,5,0),"")</f>
        <v>2567</v>
      </c>
      <c r="G164" s="209">
        <f>IFERROR(VLOOKUP($A164,'Прайс-лист общий'!$A:F,6,0),"")</f>
        <v>1550</v>
      </c>
      <c r="H164" s="209">
        <f>IFERROR(VLOOKUP($A164,'Прайс-лист общий'!$A:G,7,0),"")</f>
        <v>1409</v>
      </c>
      <c r="I164" s="209">
        <f>IFERROR(VLOOKUP($A164,'Прайс-лист общий'!$A:H,8,0),"")</f>
        <v>1281</v>
      </c>
      <c r="J164" s="209">
        <f>IFERROR(VLOOKUP($A164,'Прайс-лист общий'!$A:I,9,0),"")</f>
        <v>1114</v>
      </c>
      <c r="K164" s="222">
        <f>IFERROR(VLOOKUP(A164,'Прайс-лист общий'!A:J,10,0),"")</f>
        <v>0</v>
      </c>
      <c r="L164" s="216"/>
      <c r="M164" s="212">
        <f t="shared" si="2"/>
        <v>0</v>
      </c>
      <c r="N164" s="185">
        <f>IFERROR(VLOOKUP($A164,'Прайс-лист общий'!$A:K,11,0),"")</f>
        <v>20</v>
      </c>
      <c r="O164" s="186" t="str">
        <f>IFERROR(VLOOKUP($A164,'Прайс-лист общий'!$A:L,12,0),"")</f>
        <v>182*173*67</v>
      </c>
      <c r="P164" s="186">
        <f>IFERROR(VLOOKUP($A164,'Прайс-лист общий'!$A:M,13,0),"")</f>
        <v>0.90900000000000003</v>
      </c>
      <c r="Q164" s="186" t="str">
        <f>IFERROR(VLOOKUP($A164,'Прайс-лист общий'!$A:O,14,0),"")</f>
        <v>380*355*360</v>
      </c>
      <c r="R164" s="186">
        <f>IFERROR(VLOOKUP($A164,'Прайс-лист общий'!$A:O,15,0),"")</f>
        <v>20.58</v>
      </c>
    </row>
    <row r="165" spans="1:18" s="208" customFormat="1" ht="15" customHeight="1">
      <c r="A165" s="205" t="s">
        <v>1958</v>
      </c>
      <c r="B165" s="206"/>
      <c r="C165" s="182" t="str">
        <f>HYPERLINK(VLOOKUP(A165,Фото!C:D,2,0),VLOOKUP(A165,'Прайс-лист общий'!A:B,2,0))</f>
        <v>Ручка дверная "Лана", серый (RAL 7047)</v>
      </c>
      <c r="D165" s="183">
        <f>IFERROR(VLOOKUP($A165,'Прайс-лист общий'!A:C,3,0),"")</f>
        <v>4</v>
      </c>
      <c r="E165" s="184">
        <f>IFERROR(VLOOKUP($A165,'Прайс-лист общий'!$A:D,4,0),"")</f>
        <v>0</v>
      </c>
      <c r="F165" s="209">
        <f>IFERROR(VLOOKUP($A165,'Прайс-лист общий'!$A:E,5,0),"")</f>
        <v>2567</v>
      </c>
      <c r="G165" s="209">
        <f>IFERROR(VLOOKUP($A165,'Прайс-лист общий'!$A:F,6,0),"")</f>
        <v>1550</v>
      </c>
      <c r="H165" s="209">
        <f>IFERROR(VLOOKUP($A165,'Прайс-лист общий'!$A:G,7,0),"")</f>
        <v>1409</v>
      </c>
      <c r="I165" s="209">
        <f>IFERROR(VLOOKUP($A165,'Прайс-лист общий'!$A:H,8,0),"")</f>
        <v>1281</v>
      </c>
      <c r="J165" s="209">
        <f>IFERROR(VLOOKUP($A165,'Прайс-лист общий'!$A:I,9,0),"")</f>
        <v>1114</v>
      </c>
      <c r="K165" s="222">
        <f>IFERROR(VLOOKUP(A165,'Прайс-лист общий'!A:J,10,0),"")</f>
        <v>0</v>
      </c>
      <c r="L165" s="216"/>
      <c r="M165" s="212">
        <f t="shared" si="2"/>
        <v>0</v>
      </c>
      <c r="N165" s="185">
        <f>IFERROR(VLOOKUP($A165,'Прайс-лист общий'!$A:K,11,0),"")</f>
        <v>20</v>
      </c>
      <c r="O165" s="186" t="str">
        <f>IFERROR(VLOOKUP($A165,'Прайс-лист общий'!$A:L,12,0),"")</f>
        <v>182*173*67</v>
      </c>
      <c r="P165" s="186">
        <f>IFERROR(VLOOKUP($A165,'Прайс-лист общий'!$A:M,13,0),"")</f>
        <v>0.90900000000000003</v>
      </c>
      <c r="Q165" s="186" t="str">
        <f>IFERROR(VLOOKUP($A165,'Прайс-лист общий'!$A:O,14,0),"")</f>
        <v>380*355*360</v>
      </c>
      <c r="R165" s="186">
        <f>IFERROR(VLOOKUP($A165,'Прайс-лист общий'!$A:O,15,0),"")</f>
        <v>20.58</v>
      </c>
    </row>
    <row r="166" spans="1:18" s="208" customFormat="1" ht="15" customHeight="1">
      <c r="A166" s="205" t="s">
        <v>1420</v>
      </c>
      <c r="B166" s="206"/>
      <c r="C166" s="182" t="str">
        <f>HYPERLINK(VLOOKUP(A166,Фото!C:D,2,0),VLOOKUP(A166,'Прайс-лист общий'!A:B,2,0))</f>
        <v>Ручка дверная "Лана", матовый черный никель</v>
      </c>
      <c r="D166" s="183">
        <f>IFERROR(VLOOKUP($A166,'Прайс-лист общий'!A:C,3,0),"")</f>
        <v>1</v>
      </c>
      <c r="E166" s="184">
        <f>IFERROR(VLOOKUP($A166,'Прайс-лист общий'!$A:D,4,0),"")</f>
        <v>0</v>
      </c>
      <c r="F166" s="209">
        <f>IFERROR(VLOOKUP($A166,'Прайс-лист общий'!$A:E,5,0),"")</f>
        <v>2567</v>
      </c>
      <c r="G166" s="209">
        <f>IFERROR(VLOOKUP($A166,'Прайс-лист общий'!$A:F,6,0),"")</f>
        <v>1550</v>
      </c>
      <c r="H166" s="209">
        <f>IFERROR(VLOOKUP($A166,'Прайс-лист общий'!$A:G,7,0),"")</f>
        <v>1409</v>
      </c>
      <c r="I166" s="209">
        <f>IFERROR(VLOOKUP($A166,'Прайс-лист общий'!$A:H,8,0),"")</f>
        <v>1281</v>
      </c>
      <c r="J166" s="209">
        <f>IFERROR(VLOOKUP($A166,'Прайс-лист общий'!$A:I,9,0),"")</f>
        <v>1114</v>
      </c>
      <c r="K166" s="222">
        <f>IFERROR(VLOOKUP(A166,'Прайс-лист общий'!A:J,10,0),"")</f>
        <v>0</v>
      </c>
      <c r="L166" s="216"/>
      <c r="M166" s="212">
        <f t="shared" si="2"/>
        <v>0</v>
      </c>
      <c r="N166" s="185">
        <f>IFERROR(VLOOKUP($A166,'Прайс-лист общий'!$A:K,11,0),"")</f>
        <v>20</v>
      </c>
      <c r="O166" s="186" t="str">
        <f>IFERROR(VLOOKUP($A166,'Прайс-лист общий'!$A:L,12,0),"")</f>
        <v>182*173*67</v>
      </c>
      <c r="P166" s="186">
        <f>IFERROR(VLOOKUP($A166,'Прайс-лист общий'!$A:M,13,0),"")</f>
        <v>0.90900000000000003</v>
      </c>
      <c r="Q166" s="186" t="str">
        <f>IFERROR(VLOOKUP($A166,'Прайс-лист общий'!$A:O,14,0),"")</f>
        <v>380*355*360</v>
      </c>
      <c r="R166" s="186">
        <f>IFERROR(VLOOKUP($A166,'Прайс-лист общий'!$A:O,15,0),"")</f>
        <v>20.58</v>
      </c>
    </row>
    <row r="167" spans="1:18" s="208" customFormat="1" ht="15" customHeight="1">
      <c r="A167" s="205" t="s">
        <v>1421</v>
      </c>
      <c r="B167" s="206"/>
      <c r="C167" s="182" t="str">
        <f>HYPERLINK(VLOOKUP(A167,Фото!C:D,2,0),VLOOKUP(A167,'Прайс-лист общий'!A:B,2,0))</f>
        <v>Ручка дверная "Лана", никель супер матовый</v>
      </c>
      <c r="D167" s="183">
        <f>IFERROR(VLOOKUP($A167,'Прайс-лист общий'!A:C,3,0),"")</f>
        <v>4</v>
      </c>
      <c r="E167" s="184">
        <f>IFERROR(VLOOKUP($A167,'Прайс-лист общий'!$A:D,4,0),"")</f>
        <v>0</v>
      </c>
      <c r="F167" s="209">
        <f>IFERROR(VLOOKUP($A167,'Прайс-лист общий'!$A:E,5,0),"")</f>
        <v>2567</v>
      </c>
      <c r="G167" s="209">
        <f>IFERROR(VLOOKUP($A167,'Прайс-лист общий'!$A:F,6,0),"")</f>
        <v>1550</v>
      </c>
      <c r="H167" s="209">
        <f>IFERROR(VLOOKUP($A167,'Прайс-лист общий'!$A:G,7,0),"")</f>
        <v>1409</v>
      </c>
      <c r="I167" s="209">
        <f>IFERROR(VLOOKUP($A167,'Прайс-лист общий'!$A:H,8,0),"")</f>
        <v>1281</v>
      </c>
      <c r="J167" s="209">
        <f>IFERROR(VLOOKUP($A167,'Прайс-лист общий'!$A:I,9,0),"")</f>
        <v>1114</v>
      </c>
      <c r="K167" s="222">
        <f>IFERROR(VLOOKUP(A167,'Прайс-лист общий'!A:J,10,0),"")</f>
        <v>0</v>
      </c>
      <c r="L167" s="216"/>
      <c r="M167" s="212">
        <f t="shared" si="2"/>
        <v>0</v>
      </c>
      <c r="N167" s="185">
        <f>IFERROR(VLOOKUP($A167,'Прайс-лист общий'!$A:K,11,0),"")</f>
        <v>20</v>
      </c>
      <c r="O167" s="186" t="str">
        <f>IFERROR(VLOOKUP($A167,'Прайс-лист общий'!$A:L,12,0),"")</f>
        <v>182*173*67</v>
      </c>
      <c r="P167" s="186">
        <f>IFERROR(VLOOKUP($A167,'Прайс-лист общий'!$A:M,13,0),"")</f>
        <v>0.90900000000000003</v>
      </c>
      <c r="Q167" s="186" t="str">
        <f>IFERROR(VLOOKUP($A167,'Прайс-лист общий'!$A:O,14,0),"")</f>
        <v>380*355*360</v>
      </c>
      <c r="R167" s="186">
        <f>IFERROR(VLOOKUP($A167,'Прайс-лист общий'!$A:O,15,0),"")</f>
        <v>20.58</v>
      </c>
    </row>
    <row r="168" spans="1:18" s="208" customFormat="1" ht="15" customHeight="1">
      <c r="A168" s="205" t="s">
        <v>3253</v>
      </c>
      <c r="B168" s="206"/>
      <c r="C168" s="182" t="str">
        <f>HYPERLINK(VLOOKUP(A168,Фото!C:D,2,0),VLOOKUP(A168,'Прайс-лист общий'!A:B,2,0))</f>
        <v>Ручка дверная "Лана", супер сатин хром</v>
      </c>
      <c r="D168" s="183">
        <f>IFERROR(VLOOKUP($A168,'Прайс-лист общий'!A:C,3,0),"")</f>
        <v>4</v>
      </c>
      <c r="E168" s="184">
        <f>IFERROR(VLOOKUP($A168,'Прайс-лист общий'!$A:D,4,0),"")</f>
        <v>0</v>
      </c>
      <c r="F168" s="209">
        <f>IFERROR(VLOOKUP($A168,'Прайс-лист общий'!$A:E,5,0),"")</f>
        <v>2567</v>
      </c>
      <c r="G168" s="209">
        <f>IFERROR(VLOOKUP($A168,'Прайс-лист общий'!$A:F,6,0),"")</f>
        <v>1550</v>
      </c>
      <c r="H168" s="209">
        <f>IFERROR(VLOOKUP($A168,'Прайс-лист общий'!$A:G,7,0),"")</f>
        <v>1409</v>
      </c>
      <c r="I168" s="209">
        <f>IFERROR(VLOOKUP($A168,'Прайс-лист общий'!$A:H,8,0),"")</f>
        <v>1281</v>
      </c>
      <c r="J168" s="209">
        <f>IFERROR(VLOOKUP($A168,'Прайс-лист общий'!$A:I,9,0),"")</f>
        <v>1114</v>
      </c>
      <c r="K168" s="222">
        <f>IFERROR(VLOOKUP(A168,'Прайс-лист общий'!A:J,10,0),"")</f>
        <v>0</v>
      </c>
      <c r="L168" s="216"/>
      <c r="M168" s="212">
        <f t="shared" si="2"/>
        <v>0</v>
      </c>
      <c r="N168" s="185">
        <f>IFERROR(VLOOKUP($A168,'Прайс-лист общий'!$A:K,11,0),"")</f>
        <v>20</v>
      </c>
      <c r="O168" s="186" t="str">
        <f>IFERROR(VLOOKUP($A168,'Прайс-лист общий'!$A:L,12,0),"")</f>
        <v>182*173*67</v>
      </c>
      <c r="P168" s="186">
        <f>IFERROR(VLOOKUP($A168,'Прайс-лист общий'!$A:M,13,0),"")</f>
        <v>0.90900000000000003</v>
      </c>
      <c r="Q168" s="186" t="str">
        <f>IFERROR(VLOOKUP($A168,'Прайс-лист общий'!$A:O,14,0),"")</f>
        <v>380*355*360</v>
      </c>
      <c r="R168" s="186">
        <f>IFERROR(VLOOKUP($A168,'Прайс-лист общий'!$A:O,15,0),"")</f>
        <v>20.58</v>
      </c>
    </row>
    <row r="169" spans="1:18" s="208" customFormat="1" ht="15" customHeight="1">
      <c r="A169" s="193" t="s">
        <v>1422</v>
      </c>
      <c r="B169" s="195"/>
      <c r="C169" s="187" t="str">
        <f>HYPERLINK(VLOOKUP(A169,Фото!C:D,2,0),VLOOKUP(A169,'Прайс-лист общий'!A:B,2,0))</f>
        <v>Ручка дверная "Лана", супер белый</v>
      </c>
      <c r="D169" s="188">
        <f>IFERROR(VLOOKUP($A169,'Прайс-лист общий'!A:C,3,0),"")</f>
        <v>4</v>
      </c>
      <c r="E169" s="189">
        <f>IFERROR(VLOOKUP($A169,'Прайс-лист общий'!$A:D,4,0),"")</f>
        <v>0</v>
      </c>
      <c r="F169" s="210">
        <f>IFERROR(VLOOKUP($A169,'Прайс-лист общий'!$A:E,5,0),"")</f>
        <v>2567</v>
      </c>
      <c r="G169" s="210">
        <f>IFERROR(VLOOKUP($A169,'Прайс-лист общий'!$A:F,6,0),"")</f>
        <v>1550</v>
      </c>
      <c r="H169" s="210">
        <f>IFERROR(VLOOKUP($A169,'Прайс-лист общий'!$A:G,7,0),"")</f>
        <v>1409</v>
      </c>
      <c r="I169" s="210">
        <f>IFERROR(VLOOKUP($A169,'Прайс-лист общий'!$A:H,8,0),"")</f>
        <v>1281</v>
      </c>
      <c r="J169" s="210">
        <f>IFERROR(VLOOKUP($A169,'Прайс-лист общий'!$A:I,9,0),"")</f>
        <v>1114</v>
      </c>
      <c r="K169" s="220">
        <f>IFERROR(VLOOKUP(A169,'Прайс-лист общий'!A:J,10,0),"")</f>
        <v>0</v>
      </c>
      <c r="L169" s="217"/>
      <c r="M169" s="213">
        <f t="shared" si="2"/>
        <v>0</v>
      </c>
      <c r="N169" s="190">
        <f>IFERROR(VLOOKUP($A169,'Прайс-лист общий'!$A:K,11,0),"")</f>
        <v>20</v>
      </c>
      <c r="O169" s="191" t="str">
        <f>IFERROR(VLOOKUP($A169,'Прайс-лист общий'!$A:L,12,0),"")</f>
        <v>182*173*67</v>
      </c>
      <c r="P169" s="191">
        <f>IFERROR(VLOOKUP($A169,'Прайс-лист общий'!$A:M,13,0),"")</f>
        <v>0.90900000000000003</v>
      </c>
      <c r="Q169" s="191" t="str">
        <f>IFERROR(VLOOKUP($A169,'Прайс-лист общий'!$A:O,14,0),"")</f>
        <v>380*355*360</v>
      </c>
      <c r="R169" s="191">
        <f>IFERROR(VLOOKUP($A169,'Прайс-лист общий'!$A:O,15,0),"")</f>
        <v>20.58</v>
      </c>
    </row>
    <row r="170" spans="1:18" s="208" customFormat="1" ht="21" customHeight="1">
      <c r="A170" s="192" t="s">
        <v>503</v>
      </c>
      <c r="B170" s="194"/>
      <c r="C170" s="177" t="str">
        <f>HYPERLINK(VLOOKUP(A170,Фото!C:D,2,0),VLOOKUP(A170,'Прайс-лист общий'!A:B,2,0))</f>
        <v>Ручка дверная "Лана", матовый супер белый/хром блестящий</v>
      </c>
      <c r="D170" s="178">
        <f>IFERROR(VLOOKUP($A170,'Прайс-лист общий'!A:C,3,0),"")</f>
        <v>4</v>
      </c>
      <c r="E170" s="179">
        <f>IFERROR(VLOOKUP($A170,'Прайс-лист общий'!$A:D,4,0),"")</f>
        <v>0</v>
      </c>
      <c r="F170" s="211">
        <f>IFERROR(VLOOKUP($A170,'Прайс-лист общий'!$A:E,5,0),"")</f>
        <v>2798</v>
      </c>
      <c r="G170" s="211">
        <f>IFERROR(VLOOKUP($A170,'Прайс-лист общий'!$A:F,6,0),"")</f>
        <v>1690</v>
      </c>
      <c r="H170" s="211">
        <f>IFERROR(VLOOKUP($A170,'Прайс-лист общий'!$A:G,7,0),"")</f>
        <v>1536</v>
      </c>
      <c r="I170" s="211">
        <f>IFERROR(VLOOKUP($A170,'Прайс-лист общий'!$A:H,8,0),"")</f>
        <v>1397</v>
      </c>
      <c r="J170" s="211">
        <f>IFERROR(VLOOKUP($A170,'Прайс-лист общий'!$A:I,9,0),"")</f>
        <v>1215</v>
      </c>
      <c r="K170" s="221">
        <f>IFERROR(VLOOKUP(A170,'Прайс-лист общий'!A:J,10,0),"")</f>
        <v>0</v>
      </c>
      <c r="L170" s="215"/>
      <c r="M170" s="214">
        <f t="shared" si="2"/>
        <v>0</v>
      </c>
      <c r="N170" s="180">
        <f>IFERROR(VLOOKUP($A170,'Прайс-лист общий'!$A:K,11,0),"")</f>
        <v>20</v>
      </c>
      <c r="O170" s="181" t="str">
        <f>IFERROR(VLOOKUP($A170,'Прайс-лист общий'!$A:L,12,0),"")</f>
        <v>182*173*67</v>
      </c>
      <c r="P170" s="181">
        <f>IFERROR(VLOOKUP($A170,'Прайс-лист общий'!$A:M,13,0),"")</f>
        <v>1.022</v>
      </c>
      <c r="Q170" s="181" t="str">
        <f>IFERROR(VLOOKUP($A170,'Прайс-лист общий'!$A:O,14,0),"")</f>
        <v>380*355*360</v>
      </c>
      <c r="R170" s="181">
        <f>IFERROR(VLOOKUP($A170,'Прайс-лист общий'!$A:O,15,0),"")</f>
        <v>22.4</v>
      </c>
    </row>
    <row r="171" spans="1:18" s="208" customFormat="1" ht="21" customHeight="1">
      <c r="A171" s="193" t="s">
        <v>666</v>
      </c>
      <c r="B171" s="195"/>
      <c r="C171" s="187" t="str">
        <f>HYPERLINK(VLOOKUP(A171,Фото!C:D,2,0),VLOOKUP(A171,'Прайс-лист общий'!A:B,2,0))</f>
        <v>Ручка дверная "Лана", никель матовый</v>
      </c>
      <c r="D171" s="188">
        <f>IFERROR(VLOOKUP($A171,'Прайс-лист общий'!A:C,3,0),"")</f>
        <v>4</v>
      </c>
      <c r="E171" s="189">
        <f>IFERROR(VLOOKUP($A171,'Прайс-лист общий'!$A:D,4,0),"")</f>
        <v>0</v>
      </c>
      <c r="F171" s="210">
        <f>IFERROR(VLOOKUP($A171,'Прайс-лист общий'!$A:E,5,0),"")</f>
        <v>2567</v>
      </c>
      <c r="G171" s="210">
        <f>IFERROR(VLOOKUP($A171,'Прайс-лист общий'!$A:F,6,0),"")</f>
        <v>1550</v>
      </c>
      <c r="H171" s="210">
        <f>IFERROR(VLOOKUP($A171,'Прайс-лист общий'!$A:G,7,0),"")</f>
        <v>1409</v>
      </c>
      <c r="I171" s="210">
        <f>IFERROR(VLOOKUP($A171,'Прайс-лист общий'!$A:H,8,0),"")</f>
        <v>1281</v>
      </c>
      <c r="J171" s="210">
        <f>IFERROR(VLOOKUP($A171,'Прайс-лист общий'!$A:I,9,0),"")</f>
        <v>1114</v>
      </c>
      <c r="K171" s="220">
        <f>IFERROR(VLOOKUP(A171,'Прайс-лист общий'!A:J,10,0),"")</f>
        <v>0</v>
      </c>
      <c r="L171" s="217"/>
      <c r="M171" s="213">
        <f t="shared" si="2"/>
        <v>0</v>
      </c>
      <c r="N171" s="190">
        <f>IFERROR(VLOOKUP($A171,'Прайс-лист общий'!$A:K,11,0),"")</f>
        <v>20</v>
      </c>
      <c r="O171" s="191" t="str">
        <f>IFERROR(VLOOKUP($A171,'Прайс-лист общий'!$A:L,12,0),"")</f>
        <v>182*173*67</v>
      </c>
      <c r="P171" s="191">
        <f>IFERROR(VLOOKUP($A171,'Прайс-лист общий'!$A:M,13,0),"")</f>
        <v>0.85</v>
      </c>
      <c r="Q171" s="191" t="str">
        <f>IFERROR(VLOOKUP($A171,'Прайс-лист общий'!$A:O,14,0),"")</f>
        <v>380*355*360</v>
      </c>
      <c r="R171" s="191">
        <f>IFERROR(VLOOKUP($A171,'Прайс-лист общий'!$A:O,15,0),"")</f>
        <v>16.309999999999999</v>
      </c>
    </row>
    <row r="172" spans="1:18" s="208" customFormat="1" ht="42" customHeight="1">
      <c r="A172" s="238" t="s">
        <v>1401</v>
      </c>
      <c r="B172" s="195"/>
      <c r="C172" s="234" t="str">
        <f>HYPERLINK(VLOOKUP(A172,Фото!C:D,2,0),VLOOKUP(A172,'Прайс-лист общий'!A:B,2,0))</f>
        <v>Ручка дверная "Арона", матовый черный никель</v>
      </c>
      <c r="D172" s="239">
        <f>IFERROR(VLOOKUP($A172,'Прайс-лист общий'!A:C,3,0),"")</f>
        <v>4</v>
      </c>
      <c r="E172" s="240">
        <f>IFERROR(VLOOKUP($A172,'Прайс-лист общий'!$A:D,4,0),"")</f>
        <v>0</v>
      </c>
      <c r="F172" s="241">
        <f>IFERROR(VLOOKUP($A172,'Прайс-лист общий'!$A:E,5,0),"")</f>
        <v>2613</v>
      </c>
      <c r="G172" s="241">
        <f>IFERROR(VLOOKUP($A172,'Прайс-лист общий'!$A:F,6,0),"")</f>
        <v>1578</v>
      </c>
      <c r="H172" s="241">
        <f>IFERROR(VLOOKUP($A172,'Прайс-лист общий'!$A:G,7,0),"")</f>
        <v>1435</v>
      </c>
      <c r="I172" s="241">
        <f>IFERROR(VLOOKUP($A172,'Прайс-лист общий'!$A:H,8,0),"")</f>
        <v>1304</v>
      </c>
      <c r="J172" s="241">
        <f>IFERROR(VLOOKUP($A172,'Прайс-лист общий'!$A:I,9,0),"")</f>
        <v>1135</v>
      </c>
      <c r="K172" s="242">
        <f>IFERROR(VLOOKUP(A172,'Прайс-лист общий'!A:J,10,0),"")</f>
        <v>0</v>
      </c>
      <c r="L172" s="243"/>
      <c r="M172" s="244">
        <f t="shared" si="2"/>
        <v>0</v>
      </c>
      <c r="N172" s="245">
        <f>IFERROR(VLOOKUP($A172,'Прайс-лист общий'!$A:K,11,0),"")</f>
        <v>20</v>
      </c>
      <c r="O172" s="246" t="str">
        <f>IFERROR(VLOOKUP($A172,'Прайс-лист общий'!$A:L,12,0),"")</f>
        <v>182*173*67</v>
      </c>
      <c r="P172" s="246">
        <f>IFERROR(VLOOKUP($A172,'Прайс-лист общий'!$A:M,13,0),"")</f>
        <v>0.90900000000000003</v>
      </c>
      <c r="Q172" s="246" t="str">
        <f>IFERROR(VLOOKUP($A172,'Прайс-лист общий'!$A:O,14,0),"")</f>
        <v>380*355*360</v>
      </c>
      <c r="R172" s="246">
        <f>IFERROR(VLOOKUP($A172,'Прайс-лист общий'!$A:O,15,0),"")</f>
        <v>20.58</v>
      </c>
    </row>
    <row r="173" spans="1:18" s="208" customFormat="1" ht="15" customHeight="1">
      <c r="A173" s="205" t="s">
        <v>1403</v>
      </c>
      <c r="B173" s="194"/>
      <c r="C173" s="182" t="str">
        <f>HYPERLINK(VLOOKUP(A173,Фото!C:D,2,0),VLOOKUP(A173,'Прайс-лист общий'!A:B,2,0))</f>
        <v>Ручка дверная "Арона", черный/хром блестящий</v>
      </c>
      <c r="D173" s="183">
        <f>IFERROR(VLOOKUP($A173,'Прайс-лист общий'!A:C,3,0),"")</f>
        <v>4</v>
      </c>
      <c r="E173" s="184">
        <f>IFERROR(VLOOKUP($A173,'Прайс-лист общий'!$A:D,4,0),"")</f>
        <v>0</v>
      </c>
      <c r="F173" s="209">
        <f>IFERROR(VLOOKUP($A173,'Прайс-лист общий'!$A:E,5,0),"")</f>
        <v>3047</v>
      </c>
      <c r="G173" s="209">
        <f>IFERROR(VLOOKUP($A173,'Прайс-лист общий'!$A:F,6,0),"")</f>
        <v>1840</v>
      </c>
      <c r="H173" s="209">
        <f>IFERROR(VLOOKUP($A173,'Прайс-лист общий'!$A:G,7,0),"")</f>
        <v>1672</v>
      </c>
      <c r="I173" s="209">
        <f>IFERROR(VLOOKUP($A173,'Прайс-лист общий'!$A:H,8,0),"")</f>
        <v>1520</v>
      </c>
      <c r="J173" s="209">
        <f>IFERROR(VLOOKUP($A173,'Прайс-лист общий'!$A:I,9,0),"")</f>
        <v>1322</v>
      </c>
      <c r="K173" s="222">
        <f>IFERROR(VLOOKUP(A173,'Прайс-лист общий'!A:J,10,0),"")</f>
        <v>0</v>
      </c>
      <c r="L173" s="216"/>
      <c r="M173" s="212">
        <f t="shared" si="2"/>
        <v>0</v>
      </c>
      <c r="N173" s="185">
        <f>IFERROR(VLOOKUP($A173,'Прайс-лист общий'!$A:K,11,0),"")</f>
        <v>20</v>
      </c>
      <c r="O173" s="186" t="str">
        <f>IFERROR(VLOOKUP($A173,'Прайс-лист общий'!$A:L,12,0),"")</f>
        <v>182*173*67</v>
      </c>
      <c r="P173" s="186">
        <f>IFERROR(VLOOKUP($A173,'Прайс-лист общий'!$A:M,13,0),"")</f>
        <v>1.022</v>
      </c>
      <c r="Q173" s="186" t="str">
        <f>IFERROR(VLOOKUP($A173,'Прайс-лист общий'!$A:O,14,0),"")</f>
        <v>380*355*360</v>
      </c>
      <c r="R173" s="186">
        <f>IFERROR(VLOOKUP($A173,'Прайс-лист общий'!$A:O,15,0),"")</f>
        <v>22.4</v>
      </c>
    </row>
    <row r="174" spans="1:18" s="208" customFormat="1" ht="15" customHeight="1">
      <c r="A174" s="205" t="s">
        <v>667</v>
      </c>
      <c r="B174" s="206"/>
      <c r="C174" s="182" t="str">
        <f>HYPERLINK(VLOOKUP(A174,Фото!C:D,2,0),VLOOKUP(A174,'Прайс-лист общий'!A:B,2,0))</f>
        <v>Ручка дверная "Арона", никель супер матовый</v>
      </c>
      <c r="D174" s="183">
        <f>IFERROR(VLOOKUP($A174,'Прайс-лист общий'!A:C,3,0),"")</f>
        <v>4</v>
      </c>
      <c r="E174" s="184">
        <f>IFERROR(VLOOKUP($A174,'Прайс-лист общий'!$A:D,4,0),"")</f>
        <v>0</v>
      </c>
      <c r="F174" s="209">
        <f>IFERROR(VLOOKUP($A174,'Прайс-лист общий'!$A:E,5,0),"")</f>
        <v>2751</v>
      </c>
      <c r="G174" s="209">
        <f>IFERROR(VLOOKUP($A174,'Прайс-лист общий'!$A:F,6,0),"")</f>
        <v>1661</v>
      </c>
      <c r="H174" s="209">
        <f>IFERROR(VLOOKUP($A174,'Прайс-лист общий'!$A:G,7,0),"")</f>
        <v>1510</v>
      </c>
      <c r="I174" s="209">
        <f>IFERROR(VLOOKUP($A174,'Прайс-лист общий'!$A:H,8,0),"")</f>
        <v>1373</v>
      </c>
      <c r="J174" s="209">
        <f>IFERROR(VLOOKUP($A174,'Прайс-лист общий'!$A:I,9,0),"")</f>
        <v>1194</v>
      </c>
      <c r="K174" s="222">
        <f>IFERROR(VLOOKUP(A174,'Прайс-лист общий'!A:J,10,0),"")</f>
        <v>0</v>
      </c>
      <c r="L174" s="216"/>
      <c r="M174" s="212">
        <f t="shared" si="2"/>
        <v>0</v>
      </c>
      <c r="N174" s="185">
        <f>IFERROR(VLOOKUP($A174,'Прайс-лист общий'!$A:K,11,0),"")</f>
        <v>20</v>
      </c>
      <c r="O174" s="186" t="str">
        <f>IFERROR(VLOOKUP($A174,'Прайс-лист общий'!$A:L,12,0),"")</f>
        <v>182*173*67</v>
      </c>
      <c r="P174" s="186">
        <f>IFERROR(VLOOKUP($A174,'Прайс-лист общий'!$A:M,13,0),"")</f>
        <v>0.95299999999999996</v>
      </c>
      <c r="Q174" s="186" t="str">
        <f>IFERROR(VLOOKUP($A174,'Прайс-лист общий'!$A:O,14,0),"")</f>
        <v>380*355*360</v>
      </c>
      <c r="R174" s="186">
        <f>IFERROR(VLOOKUP($A174,'Прайс-лист общий'!$A:O,15,0),"")</f>
        <v>18.309999999999999</v>
      </c>
    </row>
    <row r="175" spans="1:18" s="208" customFormat="1" ht="15" customHeight="1">
      <c r="A175" s="205" t="s">
        <v>504</v>
      </c>
      <c r="B175" s="206"/>
      <c r="C175" s="182" t="str">
        <f>HYPERLINK(VLOOKUP(A175,Фото!C:D,2,0),VLOOKUP(A175,'Прайс-лист общий'!A:B,2,0))</f>
        <v>Ручка дверная "Арона", матовый супер белый/хром блестящий</v>
      </c>
      <c r="D175" s="183">
        <f>IFERROR(VLOOKUP($A175,'Прайс-лист общий'!A:C,3,0),"")</f>
        <v>4</v>
      </c>
      <c r="E175" s="184">
        <f>IFERROR(VLOOKUP($A175,'Прайс-лист общий'!$A:D,4,0),"")</f>
        <v>0</v>
      </c>
      <c r="F175" s="209">
        <f>IFERROR(VLOOKUP($A175,'Прайс-лист общий'!$A:E,5,0),"")</f>
        <v>3047</v>
      </c>
      <c r="G175" s="209">
        <f>IFERROR(VLOOKUP($A175,'Прайс-лист общий'!$A:F,6,0),"")</f>
        <v>1840</v>
      </c>
      <c r="H175" s="209">
        <f>IFERROR(VLOOKUP($A175,'Прайс-лист общий'!$A:G,7,0),"")</f>
        <v>1672</v>
      </c>
      <c r="I175" s="209">
        <f>IFERROR(VLOOKUP($A175,'Прайс-лист общий'!$A:H,8,0),"")</f>
        <v>1520</v>
      </c>
      <c r="J175" s="209">
        <f>IFERROR(VLOOKUP($A175,'Прайс-лист общий'!$A:I,9,0),"")</f>
        <v>1322</v>
      </c>
      <c r="K175" s="222">
        <f>IFERROR(VLOOKUP(A175,'Прайс-лист общий'!A:J,10,0),"")</f>
        <v>789</v>
      </c>
      <c r="L175" s="216"/>
      <c r="M175" s="212">
        <f t="shared" si="2"/>
        <v>0</v>
      </c>
      <c r="N175" s="185">
        <f>IFERROR(VLOOKUP($A175,'Прайс-лист общий'!$A:K,11,0),"")</f>
        <v>20</v>
      </c>
      <c r="O175" s="186" t="str">
        <f>IFERROR(VLOOKUP($A175,'Прайс-лист общий'!$A:L,12,0),"")</f>
        <v>182*173*67</v>
      </c>
      <c r="P175" s="186">
        <f>IFERROR(VLOOKUP($A175,'Прайс-лист общий'!$A:M,13,0),"")</f>
        <v>1.022</v>
      </c>
      <c r="Q175" s="186" t="str">
        <f>IFERROR(VLOOKUP($A175,'Прайс-лист общий'!$A:O,14,0),"")</f>
        <v>380*355*360</v>
      </c>
      <c r="R175" s="186">
        <f>IFERROR(VLOOKUP($A175,'Прайс-лист общий'!$A:O,15,0),"")</f>
        <v>22.4</v>
      </c>
    </row>
    <row r="176" spans="1:18" s="208" customFormat="1" ht="15" customHeight="1">
      <c r="A176" s="205" t="s">
        <v>668</v>
      </c>
      <c r="B176" s="206"/>
      <c r="C176" s="182" t="str">
        <f>HYPERLINK(VLOOKUP(A176,Фото!C:D,2,0),VLOOKUP(A176,'Прайс-лист общий'!A:B,2,0))</f>
        <v>Ручка дверная "Арона", никель матовый</v>
      </c>
      <c r="D176" s="183">
        <f>IFERROR(VLOOKUP($A176,'Прайс-лист общий'!A:C,3,0),"")</f>
        <v>4</v>
      </c>
      <c r="E176" s="184">
        <f>IFERROR(VLOOKUP($A176,'Прайс-лист общий'!$A:D,4,0),"")</f>
        <v>0</v>
      </c>
      <c r="F176" s="209">
        <f>IFERROR(VLOOKUP($A176,'Прайс-лист общий'!$A:E,5,0),"")</f>
        <v>2751</v>
      </c>
      <c r="G176" s="209">
        <f>IFERROR(VLOOKUP($A176,'Прайс-лист общий'!$A:F,6,0),"")</f>
        <v>1661</v>
      </c>
      <c r="H176" s="209">
        <f>IFERROR(VLOOKUP($A176,'Прайс-лист общий'!$A:G,7,0),"")</f>
        <v>1510</v>
      </c>
      <c r="I176" s="209">
        <f>IFERROR(VLOOKUP($A176,'Прайс-лист общий'!$A:H,8,0),"")</f>
        <v>1373</v>
      </c>
      <c r="J176" s="209">
        <f>IFERROR(VLOOKUP($A176,'Прайс-лист общий'!$A:I,9,0),"")</f>
        <v>1194</v>
      </c>
      <c r="K176" s="222">
        <f>IFERROR(VLOOKUP(A176,'Прайс-лист общий'!A:J,10,0),"")</f>
        <v>0</v>
      </c>
      <c r="L176" s="216"/>
      <c r="M176" s="212">
        <f t="shared" si="2"/>
        <v>0</v>
      </c>
      <c r="N176" s="185">
        <f>IFERROR(VLOOKUP($A176,'Прайс-лист общий'!$A:K,11,0),"")</f>
        <v>20</v>
      </c>
      <c r="O176" s="186" t="str">
        <f>IFERROR(VLOOKUP($A176,'Прайс-лист общий'!$A:L,12,0),"")</f>
        <v>182*173*67</v>
      </c>
      <c r="P176" s="186">
        <f>IFERROR(VLOOKUP($A176,'Прайс-лист общий'!$A:M,13,0),"")</f>
        <v>0.95299999999999996</v>
      </c>
      <c r="Q176" s="186" t="str">
        <f>IFERROR(VLOOKUP($A176,'Прайс-лист общий'!$A:O,14,0),"")</f>
        <v>380*355*360</v>
      </c>
      <c r="R176" s="186">
        <f>IFERROR(VLOOKUP($A176,'Прайс-лист общий'!$A:O,15,0),"")</f>
        <v>18.309999999999999</v>
      </c>
    </row>
    <row r="177" spans="1:18" s="208" customFormat="1" ht="15" customHeight="1">
      <c r="A177" s="193" t="s">
        <v>1402</v>
      </c>
      <c r="B177" s="195"/>
      <c r="C177" s="187" t="str">
        <f>HYPERLINK(VLOOKUP(A177,Фото!C:D,2,0),VLOOKUP(A177,'Прайс-лист общий'!A:B,2,0))</f>
        <v>Ручка дверная "Арона", супер белый/хром блестящий</v>
      </c>
      <c r="D177" s="188">
        <f>IFERROR(VLOOKUP($A177,'Прайс-лист общий'!A:C,3,0),"")</f>
        <v>4</v>
      </c>
      <c r="E177" s="189">
        <f>IFERROR(VLOOKUP($A177,'Прайс-лист общий'!$A:D,4,0),"")</f>
        <v>0</v>
      </c>
      <c r="F177" s="210">
        <f>IFERROR(VLOOKUP($A177,'Прайс-лист общий'!$A:E,5,0),"")</f>
        <v>3047</v>
      </c>
      <c r="G177" s="210">
        <f>IFERROR(VLOOKUP($A177,'Прайс-лист общий'!$A:F,6,0),"")</f>
        <v>1840</v>
      </c>
      <c r="H177" s="210">
        <f>IFERROR(VLOOKUP($A177,'Прайс-лист общий'!$A:G,7,0),"")</f>
        <v>1672</v>
      </c>
      <c r="I177" s="210">
        <f>IFERROR(VLOOKUP($A177,'Прайс-лист общий'!$A:H,8,0),"")</f>
        <v>1520</v>
      </c>
      <c r="J177" s="210">
        <f>IFERROR(VLOOKUP($A177,'Прайс-лист общий'!$A:I,9,0),"")</f>
        <v>1322</v>
      </c>
      <c r="K177" s="220">
        <f>IFERROR(VLOOKUP(A177,'Прайс-лист общий'!A:J,10,0),"")</f>
        <v>0</v>
      </c>
      <c r="L177" s="217"/>
      <c r="M177" s="213">
        <f t="shared" si="2"/>
        <v>0</v>
      </c>
      <c r="N177" s="190">
        <f>IFERROR(VLOOKUP($A177,'Прайс-лист общий'!$A:K,11,0),"")</f>
        <v>20</v>
      </c>
      <c r="O177" s="191" t="str">
        <f>IFERROR(VLOOKUP($A177,'Прайс-лист общий'!$A:L,12,0),"")</f>
        <v>182*173*67</v>
      </c>
      <c r="P177" s="191">
        <f>IFERROR(VLOOKUP($A177,'Прайс-лист общий'!$A:M,13,0),"")</f>
        <v>1.022</v>
      </c>
      <c r="Q177" s="191" t="str">
        <f>IFERROR(VLOOKUP($A177,'Прайс-лист общий'!$A:O,14,0),"")</f>
        <v>380*355*360</v>
      </c>
      <c r="R177" s="191">
        <f>IFERROR(VLOOKUP($A177,'Прайс-лист общий'!$A:O,15,0),"")</f>
        <v>22.4</v>
      </c>
    </row>
    <row r="178" spans="1:18" s="208" customFormat="1" ht="21" customHeight="1">
      <c r="A178" s="192" t="s">
        <v>1419</v>
      </c>
      <c r="B178" s="194"/>
      <c r="C178" s="177" t="str">
        <f>HYPERLINK(VLOOKUP(A178,Фото!C:D,2,0),VLOOKUP(A178,'Прайс-лист общий'!A:B,2,0))</f>
        <v>Ручка дверная "Кераско", черный</v>
      </c>
      <c r="D178" s="178">
        <f>IFERROR(VLOOKUP($A178,'Прайс-лист общий'!A:C,3,0),"")</f>
        <v>4</v>
      </c>
      <c r="E178" s="179">
        <f>IFERROR(VLOOKUP($A178,'Прайс-лист общий'!$A:D,4,0),"")</f>
        <v>0</v>
      </c>
      <c r="F178" s="211">
        <f>IFERROR(VLOOKUP($A178,'Прайс-лист общий'!$A:E,5,0),"")</f>
        <v>2613</v>
      </c>
      <c r="G178" s="211">
        <f>IFERROR(VLOOKUP($A178,'Прайс-лист общий'!$A:F,6,0),"")</f>
        <v>1578</v>
      </c>
      <c r="H178" s="211">
        <f>IFERROR(VLOOKUP($A178,'Прайс-лист общий'!$A:G,7,0),"")</f>
        <v>1435</v>
      </c>
      <c r="I178" s="211">
        <f>IFERROR(VLOOKUP($A178,'Прайс-лист общий'!$A:H,8,0),"")</f>
        <v>1304</v>
      </c>
      <c r="J178" s="211">
        <f>IFERROR(VLOOKUP($A178,'Прайс-лист общий'!$A:I,9,0),"")</f>
        <v>1135</v>
      </c>
      <c r="K178" s="221">
        <f>IFERROR(VLOOKUP(A178,'Прайс-лист общий'!A:J,10,0),"")</f>
        <v>0</v>
      </c>
      <c r="L178" s="215"/>
      <c r="M178" s="214">
        <f t="shared" si="2"/>
        <v>0</v>
      </c>
      <c r="N178" s="180">
        <f>IFERROR(VLOOKUP($A178,'Прайс-лист общий'!$A:K,11,0),"")</f>
        <v>20</v>
      </c>
      <c r="O178" s="181" t="str">
        <f>IFERROR(VLOOKUP($A178,'Прайс-лист общий'!$A:L,12,0),"")</f>
        <v>182*173*67</v>
      </c>
      <c r="P178" s="181">
        <f>IFERROR(VLOOKUP($A178,'Прайс-лист общий'!$A:M,13,0),"")</f>
        <v>0.90900000000000003</v>
      </c>
      <c r="Q178" s="181" t="str">
        <f>IFERROR(VLOOKUP($A178,'Прайс-лист общий'!$A:O,14,0),"")</f>
        <v>380*355*360</v>
      </c>
      <c r="R178" s="181">
        <f>IFERROR(VLOOKUP($A178,'Прайс-лист общий'!$A:O,15,0),"")</f>
        <v>20.58</v>
      </c>
    </row>
    <row r="179" spans="1:18" s="208" customFormat="1" ht="21" customHeight="1">
      <c r="A179" s="193" t="s">
        <v>1418</v>
      </c>
      <c r="B179" s="195"/>
      <c r="C179" s="187" t="str">
        <f>HYPERLINK(VLOOKUP(A179,Фото!C:D,2,0),VLOOKUP(A179,'Прайс-лист общий'!A:B,2,0))</f>
        <v>Ручка дверная "Кераско", супер белый</v>
      </c>
      <c r="D179" s="188">
        <f>IFERROR(VLOOKUP($A179,'Прайс-лист общий'!A:C,3,0),"")</f>
        <v>4</v>
      </c>
      <c r="E179" s="189">
        <f>IFERROR(VLOOKUP($A179,'Прайс-лист общий'!$A:D,4,0),"")</f>
        <v>0</v>
      </c>
      <c r="F179" s="210">
        <f>IFERROR(VLOOKUP($A179,'Прайс-лист общий'!$A:E,5,0),"")</f>
        <v>2613</v>
      </c>
      <c r="G179" s="210">
        <f>IFERROR(VLOOKUP($A179,'Прайс-лист общий'!$A:F,6,0),"")</f>
        <v>1578</v>
      </c>
      <c r="H179" s="210">
        <f>IFERROR(VLOOKUP($A179,'Прайс-лист общий'!$A:G,7,0),"")</f>
        <v>1435</v>
      </c>
      <c r="I179" s="210">
        <f>IFERROR(VLOOKUP($A179,'Прайс-лист общий'!$A:H,8,0),"")</f>
        <v>1304</v>
      </c>
      <c r="J179" s="210">
        <f>IFERROR(VLOOKUP($A179,'Прайс-лист общий'!$A:I,9,0),"")</f>
        <v>1135</v>
      </c>
      <c r="K179" s="220">
        <f>IFERROR(VLOOKUP(A179,'Прайс-лист общий'!A:J,10,0),"")</f>
        <v>0</v>
      </c>
      <c r="L179" s="217"/>
      <c r="M179" s="213">
        <f t="shared" si="2"/>
        <v>0</v>
      </c>
      <c r="N179" s="190">
        <f>IFERROR(VLOOKUP($A179,'Прайс-лист общий'!$A:K,11,0),"")</f>
        <v>20</v>
      </c>
      <c r="O179" s="191" t="str">
        <f>IFERROR(VLOOKUP($A179,'Прайс-лист общий'!$A:L,12,0),"")</f>
        <v>182*173*67</v>
      </c>
      <c r="P179" s="191">
        <f>IFERROR(VLOOKUP($A179,'Прайс-лист общий'!$A:M,13,0),"")</f>
        <v>0.90900000000000003</v>
      </c>
      <c r="Q179" s="191" t="str">
        <f>IFERROR(VLOOKUP($A179,'Прайс-лист общий'!$A:O,14,0),"")</f>
        <v>380*355*360</v>
      </c>
      <c r="R179" s="191">
        <f>IFERROR(VLOOKUP($A179,'Прайс-лист общий'!$A:O,15,0),"")</f>
        <v>20.58</v>
      </c>
    </row>
    <row r="180" spans="1:18" s="208" customFormat="1" ht="15" customHeight="1">
      <c r="A180" s="205" t="s">
        <v>1462</v>
      </c>
      <c r="B180" s="194"/>
      <c r="C180" s="182" t="str">
        <f>HYPERLINK(VLOOKUP(A180,Фото!C:D,2,0),VLOOKUP(A180,'Прайс-лист общий'!A:B,2,0))</f>
        <v>Ручка дверная "Кераско", черный/хром блестящий</v>
      </c>
      <c r="D180" s="183">
        <f>IFERROR(VLOOKUP($A180,'Прайс-лист общий'!A:C,3,0),"")</f>
        <v>4</v>
      </c>
      <c r="E180" s="184">
        <f>IFERROR(VLOOKUP($A180,'Прайс-лист общий'!$A:D,4,0),"")</f>
        <v>0</v>
      </c>
      <c r="F180" s="209">
        <f>IFERROR(VLOOKUP($A180,'Прайс-лист общий'!$A:E,5,0),"")</f>
        <v>2909</v>
      </c>
      <c r="G180" s="209">
        <f>IFERROR(VLOOKUP($A180,'Прайс-лист общий'!$A:F,6,0),"")</f>
        <v>1757</v>
      </c>
      <c r="H180" s="209">
        <f>IFERROR(VLOOKUP($A180,'Прайс-лист общий'!$A:G,7,0),"")</f>
        <v>1597</v>
      </c>
      <c r="I180" s="209">
        <f>IFERROR(VLOOKUP($A180,'Прайс-лист общий'!$A:H,8,0),"")</f>
        <v>1452</v>
      </c>
      <c r="J180" s="209">
        <f>IFERROR(VLOOKUP($A180,'Прайс-лист общий'!$A:I,9,0),"")</f>
        <v>1263</v>
      </c>
      <c r="K180" s="222">
        <f>IFERROR(VLOOKUP(A180,'Прайс-лист общий'!A:J,10,0),"")</f>
        <v>0</v>
      </c>
      <c r="L180" s="216"/>
      <c r="M180" s="212">
        <f t="shared" si="2"/>
        <v>0</v>
      </c>
      <c r="N180" s="185">
        <f>IFERROR(VLOOKUP($A180,'Прайс-лист общий'!$A:K,11,0),"")</f>
        <v>20</v>
      </c>
      <c r="O180" s="186" t="str">
        <f>IFERROR(VLOOKUP($A180,'Прайс-лист общий'!$A:L,12,0),"")</f>
        <v>182*173*67</v>
      </c>
      <c r="P180" s="186">
        <f>IFERROR(VLOOKUP($A180,'Прайс-лист общий'!$A:M,13,0),"")</f>
        <v>1.022</v>
      </c>
      <c r="Q180" s="186" t="str">
        <f>IFERROR(VLOOKUP($A180,'Прайс-лист общий'!$A:O,14,0),"")</f>
        <v>380*355*360</v>
      </c>
      <c r="R180" s="186">
        <f>IFERROR(VLOOKUP($A180,'Прайс-лист общий'!$A:O,15,0),"")</f>
        <v>22.4</v>
      </c>
    </row>
    <row r="181" spans="1:18" s="208" customFormat="1" ht="15" customHeight="1">
      <c r="A181" s="205" t="s">
        <v>670</v>
      </c>
      <c r="B181" s="206"/>
      <c r="C181" s="182" t="str">
        <f>HYPERLINK(VLOOKUP(A181,Фото!C:D,2,0),VLOOKUP(A181,'Прайс-лист общий'!A:B,2,0))</f>
        <v>Ручка дверная "Кераско", никель супер матовый</v>
      </c>
      <c r="D181" s="183">
        <f>IFERROR(VLOOKUP($A181,'Прайс-лист общий'!A:C,3,0),"")</f>
        <v>4</v>
      </c>
      <c r="E181" s="184">
        <f>IFERROR(VLOOKUP($A181,'Прайс-лист общий'!$A:D,4,0),"")</f>
        <v>0</v>
      </c>
      <c r="F181" s="209">
        <f>IFERROR(VLOOKUP($A181,'Прайс-лист общий'!$A:E,5,0),"")</f>
        <v>2613</v>
      </c>
      <c r="G181" s="209">
        <f>IFERROR(VLOOKUP($A181,'Прайс-лист общий'!$A:F,6,0),"")</f>
        <v>1578</v>
      </c>
      <c r="H181" s="209">
        <f>IFERROR(VLOOKUP($A181,'Прайс-лист общий'!$A:G,7,0),"")</f>
        <v>1435</v>
      </c>
      <c r="I181" s="209">
        <f>IFERROR(VLOOKUP($A181,'Прайс-лист общий'!$A:H,8,0),"")</f>
        <v>1304</v>
      </c>
      <c r="J181" s="209">
        <f>IFERROR(VLOOKUP($A181,'Прайс-лист общий'!$A:I,9,0),"")</f>
        <v>1135</v>
      </c>
      <c r="K181" s="222">
        <f>IFERROR(VLOOKUP(A181,'Прайс-лист общий'!A:J,10,0),"")</f>
        <v>0</v>
      </c>
      <c r="L181" s="216"/>
      <c r="M181" s="212">
        <f t="shared" si="2"/>
        <v>0</v>
      </c>
      <c r="N181" s="185">
        <f>IFERROR(VLOOKUP($A181,'Прайс-лист общий'!$A:K,11,0),"")</f>
        <v>20</v>
      </c>
      <c r="O181" s="186" t="str">
        <f>IFERROR(VLOOKUP($A181,'Прайс-лист общий'!$A:L,12,0),"")</f>
        <v>182*173*67</v>
      </c>
      <c r="P181" s="186">
        <f>IFERROR(VLOOKUP($A181,'Прайс-лист общий'!$A:M,13,0),"")</f>
        <v>0.88600000000000001</v>
      </c>
      <c r="Q181" s="186" t="str">
        <f>IFERROR(VLOOKUP($A181,'Прайс-лист общий'!$A:O,14,0),"")</f>
        <v>380*355*360</v>
      </c>
      <c r="R181" s="186">
        <f>IFERROR(VLOOKUP($A181,'Прайс-лист общий'!$A:O,15,0),"")</f>
        <v>16.309999999999999</v>
      </c>
    </row>
    <row r="182" spans="1:18" s="208" customFormat="1" ht="15" customHeight="1">
      <c r="A182" s="205" t="s">
        <v>1417</v>
      </c>
      <c r="B182" s="206"/>
      <c r="C182" s="182" t="str">
        <f>HYPERLINK(VLOOKUP(A182,Фото!C:D,2,0),VLOOKUP(A182,'Прайс-лист общий'!A:B,2,0))</f>
        <v>Ручка дверная "Кераско", матовый супер белый/хром блестящий</v>
      </c>
      <c r="D182" s="183">
        <f>IFERROR(VLOOKUP($A182,'Прайс-лист общий'!A:C,3,0),"")</f>
        <v>4</v>
      </c>
      <c r="E182" s="184">
        <f>IFERROR(VLOOKUP($A182,'Прайс-лист общий'!$A:D,4,0),"")</f>
        <v>0</v>
      </c>
      <c r="F182" s="209">
        <f>IFERROR(VLOOKUP($A182,'Прайс-лист общий'!$A:E,5,0),"")</f>
        <v>2909</v>
      </c>
      <c r="G182" s="209">
        <f>IFERROR(VLOOKUP($A182,'Прайс-лист общий'!$A:F,6,0),"")</f>
        <v>1757</v>
      </c>
      <c r="H182" s="209">
        <f>IFERROR(VLOOKUP($A182,'Прайс-лист общий'!$A:G,7,0),"")</f>
        <v>1597</v>
      </c>
      <c r="I182" s="209">
        <f>IFERROR(VLOOKUP($A182,'Прайс-лист общий'!$A:H,8,0),"")</f>
        <v>1452</v>
      </c>
      <c r="J182" s="209">
        <f>IFERROR(VLOOKUP($A182,'Прайс-лист общий'!$A:I,9,0),"")</f>
        <v>1263</v>
      </c>
      <c r="K182" s="222">
        <f>IFERROR(VLOOKUP(A182,'Прайс-лист общий'!A:J,10,0),"")</f>
        <v>0</v>
      </c>
      <c r="L182" s="216"/>
      <c r="M182" s="212">
        <f t="shared" si="2"/>
        <v>0</v>
      </c>
      <c r="N182" s="185">
        <f>IFERROR(VLOOKUP($A182,'Прайс-лист общий'!$A:K,11,0),"")</f>
        <v>20</v>
      </c>
      <c r="O182" s="186" t="str">
        <f>IFERROR(VLOOKUP($A182,'Прайс-лист общий'!$A:L,12,0),"")</f>
        <v>182*173*67</v>
      </c>
      <c r="P182" s="186">
        <f>IFERROR(VLOOKUP($A182,'Прайс-лист общий'!$A:M,13,0),"")</f>
        <v>1.022</v>
      </c>
      <c r="Q182" s="186" t="str">
        <f>IFERROR(VLOOKUP($A182,'Прайс-лист общий'!$A:O,14,0),"")</f>
        <v>380*355*360</v>
      </c>
      <c r="R182" s="186">
        <f>IFERROR(VLOOKUP($A182,'Прайс-лист общий'!$A:O,15,0),"")</f>
        <v>22.4</v>
      </c>
    </row>
    <row r="183" spans="1:18" s="208" customFormat="1" ht="15" customHeight="1">
      <c r="A183" s="205" t="s">
        <v>672</v>
      </c>
      <c r="B183" s="206"/>
      <c r="C183" s="182" t="str">
        <f>HYPERLINK(VLOOKUP(A183,Фото!C:D,2,0),VLOOKUP(A183,'Прайс-лист общий'!A:B,2,0))</f>
        <v>Ручка дверная "Кераско", хром матовый</v>
      </c>
      <c r="D183" s="183">
        <f>IFERROR(VLOOKUP($A183,'Прайс-лист общий'!A:C,3,0),"")</f>
        <v>4</v>
      </c>
      <c r="E183" s="184">
        <f>IFERROR(VLOOKUP($A183,'Прайс-лист общий'!$A:D,4,0),"")</f>
        <v>0</v>
      </c>
      <c r="F183" s="209">
        <f>IFERROR(VLOOKUP($A183,'Прайс-лист общий'!$A:E,5,0),"")</f>
        <v>2613</v>
      </c>
      <c r="G183" s="209">
        <f>IFERROR(VLOOKUP($A183,'Прайс-лист общий'!$A:F,6,0),"")</f>
        <v>1578</v>
      </c>
      <c r="H183" s="209">
        <f>IFERROR(VLOOKUP($A183,'Прайс-лист общий'!$A:G,7,0),"")</f>
        <v>1435</v>
      </c>
      <c r="I183" s="209">
        <f>IFERROR(VLOOKUP($A183,'Прайс-лист общий'!$A:H,8,0),"")</f>
        <v>1304</v>
      </c>
      <c r="J183" s="209">
        <f>IFERROR(VLOOKUP($A183,'Прайс-лист общий'!$A:I,9,0),"")</f>
        <v>1135</v>
      </c>
      <c r="K183" s="222">
        <f>IFERROR(VLOOKUP(A183,'Прайс-лист общий'!A:J,10,0),"")</f>
        <v>0</v>
      </c>
      <c r="L183" s="216"/>
      <c r="M183" s="212">
        <f t="shared" si="2"/>
        <v>0</v>
      </c>
      <c r="N183" s="185">
        <f>IFERROR(VLOOKUP($A183,'Прайс-лист общий'!$A:K,11,0),"")</f>
        <v>20</v>
      </c>
      <c r="O183" s="186" t="str">
        <f>IFERROR(VLOOKUP($A183,'Прайс-лист общий'!$A:L,12,0),"")</f>
        <v>182*173*67</v>
      </c>
      <c r="P183" s="186">
        <f>IFERROR(VLOOKUP($A183,'Прайс-лист общий'!$A:M,13,0),"")</f>
        <v>0.88600000000000001</v>
      </c>
      <c r="Q183" s="186" t="str">
        <f>IFERROR(VLOOKUP($A183,'Прайс-лист общий'!$A:O,14,0),"")</f>
        <v>380*355*360</v>
      </c>
      <c r="R183" s="186">
        <f>IFERROR(VLOOKUP($A183,'Прайс-лист общий'!$A:O,15,0),"")</f>
        <v>16.309999999999999</v>
      </c>
    </row>
    <row r="184" spans="1:18" s="208" customFormat="1" ht="15" customHeight="1">
      <c r="A184" s="205" t="s">
        <v>671</v>
      </c>
      <c r="B184" s="206"/>
      <c r="C184" s="182" t="str">
        <f>HYPERLINK(VLOOKUP(A184,Фото!C:D,2,0),VLOOKUP(A184,'Прайс-лист общий'!A:B,2,0))</f>
        <v>Ручка дверная "Кераско", никель матовый</v>
      </c>
      <c r="D184" s="183">
        <f>IFERROR(VLOOKUP($A184,'Прайс-лист общий'!A:C,3,0),"")</f>
        <v>4</v>
      </c>
      <c r="E184" s="184">
        <f>IFERROR(VLOOKUP($A184,'Прайс-лист общий'!$A:D,4,0),"")</f>
        <v>0</v>
      </c>
      <c r="F184" s="209">
        <f>IFERROR(VLOOKUP($A184,'Прайс-лист общий'!$A:E,5,0),"")</f>
        <v>2613</v>
      </c>
      <c r="G184" s="209">
        <f>IFERROR(VLOOKUP($A184,'Прайс-лист общий'!$A:F,6,0),"")</f>
        <v>1578</v>
      </c>
      <c r="H184" s="209">
        <f>IFERROR(VLOOKUP($A184,'Прайс-лист общий'!$A:G,7,0),"")</f>
        <v>1435</v>
      </c>
      <c r="I184" s="209">
        <f>IFERROR(VLOOKUP($A184,'Прайс-лист общий'!$A:H,8,0),"")</f>
        <v>1304</v>
      </c>
      <c r="J184" s="209">
        <f>IFERROR(VLOOKUP($A184,'Прайс-лист общий'!$A:I,9,0),"")</f>
        <v>1135</v>
      </c>
      <c r="K184" s="222">
        <f>IFERROR(VLOOKUP(A184,'Прайс-лист общий'!A:J,10,0),"")</f>
        <v>1128</v>
      </c>
      <c r="L184" s="216"/>
      <c r="M184" s="212">
        <f t="shared" si="2"/>
        <v>0</v>
      </c>
      <c r="N184" s="185">
        <f>IFERROR(VLOOKUP($A184,'Прайс-лист общий'!$A:K,11,0),"")</f>
        <v>20</v>
      </c>
      <c r="O184" s="186" t="str">
        <f>IFERROR(VLOOKUP($A184,'Прайс-лист общий'!$A:L,12,0),"")</f>
        <v>182*173*67</v>
      </c>
      <c r="P184" s="186">
        <f>IFERROR(VLOOKUP($A184,'Прайс-лист общий'!$A:M,13,0),"")</f>
        <v>0.88600000000000001</v>
      </c>
      <c r="Q184" s="186" t="str">
        <f>IFERROR(VLOOKUP($A184,'Прайс-лист общий'!$A:O,14,0),"")</f>
        <v>380*355*360</v>
      </c>
      <c r="R184" s="186">
        <f>IFERROR(VLOOKUP($A184,'Прайс-лист общий'!$A:O,15,0),"")</f>
        <v>16.309999999999999</v>
      </c>
    </row>
    <row r="185" spans="1:18" s="208" customFormat="1" ht="15" customHeight="1">
      <c r="A185" s="205" t="s">
        <v>505</v>
      </c>
      <c r="B185" s="206"/>
      <c r="C185" s="182" t="str">
        <f>HYPERLINK(VLOOKUP(A185,Фото!C:D,2,0),VLOOKUP(A185,'Прайс-лист общий'!A:B,2,0))</f>
        <v>Ручка дверная "Кераско", супер белый/хром блестящий</v>
      </c>
      <c r="D185" s="183">
        <f>IFERROR(VLOOKUP($A185,'Прайс-лист общий'!A:C,3,0),"")</f>
        <v>1</v>
      </c>
      <c r="E185" s="184">
        <f>IFERROR(VLOOKUP($A185,'Прайс-лист общий'!$A:D,4,0),"")</f>
        <v>0</v>
      </c>
      <c r="F185" s="209">
        <f>IFERROR(VLOOKUP($A185,'Прайс-лист общий'!$A:E,5,0),"")</f>
        <v>2909</v>
      </c>
      <c r="G185" s="209">
        <f>IFERROR(VLOOKUP($A185,'Прайс-лист общий'!$A:F,6,0),"")</f>
        <v>1757</v>
      </c>
      <c r="H185" s="209">
        <f>IFERROR(VLOOKUP($A185,'Прайс-лист общий'!$A:G,7,0),"")</f>
        <v>1597</v>
      </c>
      <c r="I185" s="209">
        <f>IFERROR(VLOOKUP($A185,'Прайс-лист общий'!$A:H,8,0),"")</f>
        <v>1452</v>
      </c>
      <c r="J185" s="209">
        <f>IFERROR(VLOOKUP($A185,'Прайс-лист общий'!$A:I,9,0),"")</f>
        <v>1263</v>
      </c>
      <c r="K185" s="222">
        <f>IFERROR(VLOOKUP(A185,'Прайс-лист общий'!A:J,10,0),"")</f>
        <v>0</v>
      </c>
      <c r="L185" s="216"/>
      <c r="M185" s="212">
        <f t="shared" si="2"/>
        <v>0</v>
      </c>
      <c r="N185" s="185">
        <f>IFERROR(VLOOKUP($A185,'Прайс-лист общий'!$A:K,11,0),"")</f>
        <v>20</v>
      </c>
      <c r="O185" s="186" t="str">
        <f>IFERROR(VLOOKUP($A185,'Прайс-лист общий'!$A:L,12,0),"")</f>
        <v>182*173*67</v>
      </c>
      <c r="P185" s="186">
        <f>IFERROR(VLOOKUP($A185,'Прайс-лист общий'!$A:M,13,0),"")</f>
        <v>1.022</v>
      </c>
      <c r="Q185" s="186" t="str">
        <f>IFERROR(VLOOKUP($A185,'Прайс-лист общий'!$A:O,14,0),"")</f>
        <v>380*355*360</v>
      </c>
      <c r="R185" s="186">
        <f>IFERROR(VLOOKUP($A185,'Прайс-лист общий'!$A:O,15,0),"")</f>
        <v>22.4</v>
      </c>
    </row>
    <row r="186" spans="1:18" s="208" customFormat="1" ht="15" customHeight="1">
      <c r="A186" s="193" t="s">
        <v>4794</v>
      </c>
      <c r="B186" s="195"/>
      <c r="C186" s="187" t="str">
        <f>HYPERLINK(VLOOKUP(A186,Фото!C:D,2,0),VLOOKUP(A186,'Прайс-лист общий'!A:B,2,0))</f>
        <v>Ручка дверная "Кераско", белый/хром блестящий, подложка DIY</v>
      </c>
      <c r="D186" s="188">
        <f>IFERROR(VLOOKUP($A186,'Прайс-лист общий'!A:C,3,0),"")</f>
        <v>4</v>
      </c>
      <c r="E186" s="189">
        <f>IFERROR(VLOOKUP($A186,'Прайс-лист общий'!$A:D,4,0),"")</f>
        <v>0</v>
      </c>
      <c r="F186" s="210">
        <f>IFERROR(VLOOKUP($A186,'Прайс-лист общий'!$A:E,5,0),"")</f>
        <v>2815</v>
      </c>
      <c r="G186" s="210">
        <f>IFERROR(VLOOKUP($A186,'Прайс-лист общий'!$A:F,6,0),"")</f>
        <v>1700</v>
      </c>
      <c r="H186" s="210">
        <f>IFERROR(VLOOKUP($A186,'Прайс-лист общий'!$A:G,7,0),"")</f>
        <v>1545</v>
      </c>
      <c r="I186" s="210">
        <f>IFERROR(VLOOKUP($A186,'Прайс-лист общий'!$A:H,8,0),"")</f>
        <v>1405</v>
      </c>
      <c r="J186" s="210">
        <f>IFERROR(VLOOKUP($A186,'Прайс-лист общий'!$A:I,9,0),"")</f>
        <v>1222</v>
      </c>
      <c r="K186" s="220">
        <f>IFERROR(VLOOKUP(A186,'Прайс-лист общий'!A:J,10,0),"")</f>
        <v>563</v>
      </c>
      <c r="L186" s="217"/>
      <c r="M186" s="213">
        <f t="shared" si="2"/>
        <v>0</v>
      </c>
      <c r="N186" s="190" t="str">
        <f>IFERROR(VLOOKUP($A186,'Прайс-лист общий'!$A:K,11,0),"")</f>
        <v>6/24</v>
      </c>
      <c r="O186" s="191" t="str">
        <f>IFERROR(VLOOKUP($A186,'Прайс-лист общий'!$A:L,12,0),"")</f>
        <v>165*150*60</v>
      </c>
      <c r="P186" s="191">
        <f>IFERROR(VLOOKUP($A186,'Прайс-лист общий'!$A:M,13,0),"")</f>
        <v>1.022</v>
      </c>
      <c r="Q186" s="191" t="str">
        <f>IFERROR(VLOOKUP($A186,'Прайс-лист общий'!$A:O,14,0),"")</f>
        <v>380*355*360</v>
      </c>
      <c r="R186" s="191">
        <f>IFERROR(VLOOKUP($A186,'Прайс-лист общий'!$A:O,15,0),"")</f>
        <v>22.4</v>
      </c>
    </row>
    <row r="187" spans="1:18" s="208" customFormat="1" ht="42" customHeight="1">
      <c r="A187" s="193" t="s">
        <v>1461</v>
      </c>
      <c r="B187" s="195"/>
      <c r="C187" s="187" t="str">
        <f>HYPERLINK(VLOOKUP(A187,Фото!C:D,2,0),VLOOKUP(A187,'Прайс-лист общий'!A:B,2,0))</f>
        <v>Ручка дверная "Эннио", матовый черный никель</v>
      </c>
      <c r="D187" s="188">
        <f>IFERROR(VLOOKUP($A187,'Прайс-лист общий'!A:C,3,0),"")</f>
        <v>4</v>
      </c>
      <c r="E187" s="189">
        <f>IFERROR(VLOOKUP($A187,'Прайс-лист общий'!$A:D,4,0),"")</f>
        <v>0</v>
      </c>
      <c r="F187" s="210">
        <f>IFERROR(VLOOKUP($A187,'Прайс-лист общий'!$A:E,5,0),"")</f>
        <v>2720</v>
      </c>
      <c r="G187" s="210">
        <f>IFERROR(VLOOKUP($A187,'Прайс-лист общий'!$A:F,6,0),"")</f>
        <v>1643</v>
      </c>
      <c r="H187" s="210">
        <f>IFERROR(VLOOKUP($A187,'Прайс-лист общий'!$A:G,7,0),"")</f>
        <v>1493</v>
      </c>
      <c r="I187" s="210">
        <f>IFERROR(VLOOKUP($A187,'Прайс-лист общий'!$A:H,8,0),"")</f>
        <v>1357</v>
      </c>
      <c r="J187" s="210">
        <f>IFERROR(VLOOKUP($A187,'Прайс-лист общий'!$A:I,9,0),"")</f>
        <v>1180</v>
      </c>
      <c r="K187" s="220">
        <f>IFERROR(VLOOKUP(A187,'Прайс-лист общий'!A:J,10,0),"")</f>
        <v>0</v>
      </c>
      <c r="L187" s="217"/>
      <c r="M187" s="213">
        <f t="shared" si="2"/>
        <v>0</v>
      </c>
      <c r="N187" s="190">
        <f>IFERROR(VLOOKUP($A187,'Прайс-лист общий'!$A:K,11,0),"")</f>
        <v>20</v>
      </c>
      <c r="O187" s="191" t="str">
        <f>IFERROR(VLOOKUP($A187,'Прайс-лист общий'!$A:L,12,0),"")</f>
        <v>182*173*67</v>
      </c>
      <c r="P187" s="191">
        <f>IFERROR(VLOOKUP($A187,'Прайс-лист общий'!$A:M,13,0),"")</f>
        <v>0.90900000000000003</v>
      </c>
      <c r="Q187" s="191" t="str">
        <f>IFERROR(VLOOKUP($A187,'Прайс-лист общий'!$A:O,14,0),"")</f>
        <v>380*355*360</v>
      </c>
      <c r="R187" s="191">
        <f>IFERROR(VLOOKUP($A187,'Прайс-лист общий'!$A:O,15,0),"")</f>
        <v>20.58</v>
      </c>
    </row>
    <row r="188" spans="1:18" s="208" customFormat="1" ht="21" customHeight="1">
      <c r="A188" s="192" t="s">
        <v>674</v>
      </c>
      <c r="B188" s="194"/>
      <c r="C188" s="177" t="str">
        <f>HYPERLINK(VLOOKUP(A188,Фото!C:D,2,0),VLOOKUP(A188,'Прайс-лист общий'!A:B,2,0))</f>
        <v>Ручка дверная "Эннио", никель супер матовый</v>
      </c>
      <c r="D188" s="178">
        <f>IFERROR(VLOOKUP($A188,'Прайс-лист общий'!A:C,3,0),"")</f>
        <v>4</v>
      </c>
      <c r="E188" s="179">
        <f>IFERROR(VLOOKUP($A188,'Прайс-лист общий'!$A:D,4,0),"")</f>
        <v>0</v>
      </c>
      <c r="F188" s="211">
        <f>IFERROR(VLOOKUP($A188,'Прайс-лист общий'!$A:E,5,0),"")</f>
        <v>2720</v>
      </c>
      <c r="G188" s="211">
        <f>IFERROR(VLOOKUP($A188,'Прайс-лист общий'!$A:F,6,0),"")</f>
        <v>1643</v>
      </c>
      <c r="H188" s="211">
        <f>IFERROR(VLOOKUP($A188,'Прайс-лист общий'!$A:G,7,0),"")</f>
        <v>1493</v>
      </c>
      <c r="I188" s="211">
        <f>IFERROR(VLOOKUP($A188,'Прайс-лист общий'!$A:H,8,0),"")</f>
        <v>1357</v>
      </c>
      <c r="J188" s="211">
        <f>IFERROR(VLOOKUP($A188,'Прайс-лист общий'!$A:I,9,0),"")</f>
        <v>1180</v>
      </c>
      <c r="K188" s="221">
        <f>IFERROR(VLOOKUP(A188,'Прайс-лист общий'!A:J,10,0),"")</f>
        <v>0</v>
      </c>
      <c r="L188" s="215"/>
      <c r="M188" s="214">
        <f t="shared" si="2"/>
        <v>0</v>
      </c>
      <c r="N188" s="180">
        <f>IFERROR(VLOOKUP($A188,'Прайс-лист общий'!$A:K,11,0),"")</f>
        <v>20</v>
      </c>
      <c r="O188" s="181" t="str">
        <f>IFERROR(VLOOKUP($A188,'Прайс-лист общий'!$A:L,12,0),"")</f>
        <v>182*173*67</v>
      </c>
      <c r="P188" s="181">
        <f>IFERROR(VLOOKUP($A188,'Прайс-лист общий'!$A:M,13,0),"")</f>
        <v>0.92400000000000004</v>
      </c>
      <c r="Q188" s="181" t="str">
        <f>IFERROR(VLOOKUP($A188,'Прайс-лист общий'!$A:O,14,0),"")</f>
        <v>380*355*360</v>
      </c>
      <c r="R188" s="181">
        <f>IFERROR(VLOOKUP($A188,'Прайс-лист общий'!$A:O,15,0),"")</f>
        <v>18.309999999999999</v>
      </c>
    </row>
    <row r="189" spans="1:18" s="208" customFormat="1" ht="21" customHeight="1">
      <c r="A189" s="193" t="s">
        <v>675</v>
      </c>
      <c r="B189" s="195"/>
      <c r="C189" s="187" t="str">
        <f>HYPERLINK(VLOOKUP(A189,Фото!C:D,2,0),VLOOKUP(A189,'Прайс-лист общий'!A:B,2,0))</f>
        <v>Ручка дверная "Эннио", никель матовый</v>
      </c>
      <c r="D189" s="188">
        <f>IFERROR(VLOOKUP($A189,'Прайс-лист общий'!A:C,3,0),"")</f>
        <v>3</v>
      </c>
      <c r="E189" s="189">
        <f>IFERROR(VLOOKUP($A189,'Прайс-лист общий'!$A:D,4,0),"")</f>
        <v>0</v>
      </c>
      <c r="F189" s="210">
        <f>IFERROR(VLOOKUP($A189,'Прайс-лист общий'!$A:E,5,0),"")</f>
        <v>2720</v>
      </c>
      <c r="G189" s="210">
        <f>IFERROR(VLOOKUP($A189,'Прайс-лист общий'!$A:F,6,0),"")</f>
        <v>1643</v>
      </c>
      <c r="H189" s="210">
        <f>IFERROR(VLOOKUP($A189,'Прайс-лист общий'!$A:G,7,0),"")</f>
        <v>1493</v>
      </c>
      <c r="I189" s="210">
        <f>IFERROR(VLOOKUP($A189,'Прайс-лист общий'!$A:H,8,0),"")</f>
        <v>1357</v>
      </c>
      <c r="J189" s="210">
        <f>IFERROR(VLOOKUP($A189,'Прайс-лист общий'!$A:I,9,0),"")</f>
        <v>1180</v>
      </c>
      <c r="K189" s="220">
        <f>IFERROR(VLOOKUP(A189,'Прайс-лист общий'!A:J,10,0),"")</f>
        <v>0</v>
      </c>
      <c r="L189" s="217"/>
      <c r="M189" s="213">
        <f t="shared" si="2"/>
        <v>0</v>
      </c>
      <c r="N189" s="190">
        <f>IFERROR(VLOOKUP($A189,'Прайс-лист общий'!$A:K,11,0),"")</f>
        <v>20</v>
      </c>
      <c r="O189" s="191" t="str">
        <f>IFERROR(VLOOKUP($A189,'Прайс-лист общий'!$A:L,12,0),"")</f>
        <v>182*173*67</v>
      </c>
      <c r="P189" s="191">
        <f>IFERROR(VLOOKUP($A189,'Прайс-лист общий'!$A:M,13,0),"")</f>
        <v>0.92400000000000004</v>
      </c>
      <c r="Q189" s="191" t="str">
        <f>IFERROR(VLOOKUP($A189,'Прайс-лист общий'!$A:O,14,0),"")</f>
        <v>380*355*360</v>
      </c>
      <c r="R189" s="191">
        <f>IFERROR(VLOOKUP($A189,'Прайс-лист общий'!$A:O,15,0),"")</f>
        <v>18.309999999999999</v>
      </c>
    </row>
    <row r="190" spans="1:18" s="208" customFormat="1" ht="42" customHeight="1">
      <c r="A190" s="193" t="s">
        <v>677</v>
      </c>
      <c r="B190" s="195"/>
      <c r="C190" s="187" t="str">
        <f>HYPERLINK(VLOOKUP(A190,Фото!C:D,2,0),VLOOKUP(A190,'Прайс-лист общий'!A:B,2,0))</f>
        <v>Ручка дверная "Антонио", никель супер матовый</v>
      </c>
      <c r="D190" s="188">
        <f>IFERROR(VLOOKUP($A190,'Прайс-лист общий'!A:C,3,0),"")</f>
        <v>4</v>
      </c>
      <c r="E190" s="189">
        <f>IFERROR(VLOOKUP($A190,'Прайс-лист общий'!$A:D,4,0),"")</f>
        <v>0</v>
      </c>
      <c r="F190" s="210">
        <f>IFERROR(VLOOKUP($A190,'Прайс-лист общий'!$A:E,5,0),"")</f>
        <v>3393</v>
      </c>
      <c r="G190" s="210">
        <f>IFERROR(VLOOKUP($A190,'Прайс-лист общий'!$A:F,6,0),"")</f>
        <v>2049</v>
      </c>
      <c r="H190" s="210">
        <f>IFERROR(VLOOKUP($A190,'Прайс-лист общий'!$A:G,7,0),"")</f>
        <v>1863</v>
      </c>
      <c r="I190" s="210">
        <f>IFERROR(VLOOKUP($A190,'Прайс-лист общий'!$A:H,8,0),"")</f>
        <v>1693</v>
      </c>
      <c r="J190" s="210">
        <f>IFERROR(VLOOKUP($A190,'Прайс-лист общий'!$A:I,9,0),"")</f>
        <v>1472</v>
      </c>
      <c r="K190" s="220">
        <f>IFERROR(VLOOKUP(A190,'Прайс-лист общий'!A:J,10,0),"")</f>
        <v>0</v>
      </c>
      <c r="L190" s="217"/>
      <c r="M190" s="213">
        <f t="shared" si="2"/>
        <v>0</v>
      </c>
      <c r="N190" s="190">
        <f>IFERROR(VLOOKUP($A190,'Прайс-лист общий'!$A:K,11,0),"")</f>
        <v>20</v>
      </c>
      <c r="O190" s="191" t="str">
        <f>IFERROR(VLOOKUP($A190,'Прайс-лист общий'!$A:L,12,0),"")</f>
        <v>182*173*67</v>
      </c>
      <c r="P190" s="191">
        <f>IFERROR(VLOOKUP($A190,'Прайс-лист общий'!$A:M,13,0),"")</f>
        <v>1.1519999999999999</v>
      </c>
      <c r="Q190" s="191" t="str">
        <f>IFERROR(VLOOKUP($A190,'Прайс-лист общий'!$A:O,14,0),"")</f>
        <v>380*355*360</v>
      </c>
      <c r="R190" s="191">
        <f>IFERROR(VLOOKUP($A190,'Прайс-лист общий'!$A:O,15,0),"")</f>
        <v>24.11</v>
      </c>
    </row>
    <row r="191" spans="1:18" s="208" customFormat="1" ht="15" customHeight="1">
      <c r="A191" s="205" t="s">
        <v>679</v>
      </c>
      <c r="B191" s="194"/>
      <c r="C191" s="224" t="str">
        <f>HYPERLINK(VLOOKUP(A191,Фото!C:D,2,0),VLOOKUP(A191,'Прайс-лист общий'!A:B,2,0))</f>
        <v>Ручка дверная "Катания", матовый черный никель/хром блестящий</v>
      </c>
      <c r="D191" s="183">
        <f>IFERROR(VLOOKUP($A191,'Прайс-лист общий'!A:C,3,0),"")</f>
        <v>4</v>
      </c>
      <c r="E191" s="184">
        <f>IFERROR(VLOOKUP($A191,'Прайс-лист общий'!$A:D,4,0),"")</f>
        <v>0</v>
      </c>
      <c r="F191" s="209">
        <f>IFERROR(VLOOKUP($A191,'Прайс-лист общий'!$A:E,5,0),"")</f>
        <v>2808</v>
      </c>
      <c r="G191" s="209">
        <f>IFERROR(VLOOKUP($A191,'Прайс-лист общий'!$A:F,6,0),"")</f>
        <v>1696</v>
      </c>
      <c r="H191" s="209">
        <f>IFERROR(VLOOKUP($A191,'Прайс-лист общий'!$A:G,7,0),"")</f>
        <v>1541</v>
      </c>
      <c r="I191" s="209">
        <f>IFERROR(VLOOKUP($A191,'Прайс-лист общий'!$A:H,8,0),"")</f>
        <v>1401</v>
      </c>
      <c r="J191" s="209">
        <f>IFERROR(VLOOKUP($A191,'Прайс-лист общий'!$A:I,9,0),"")</f>
        <v>1218</v>
      </c>
      <c r="K191" s="222">
        <f>IFERROR(VLOOKUP(A191,'Прайс-лист общий'!A:J,10,0),"")</f>
        <v>0</v>
      </c>
      <c r="L191" s="215"/>
      <c r="M191" s="212">
        <f t="shared" si="2"/>
        <v>0</v>
      </c>
      <c r="N191" s="185">
        <f>IFERROR(VLOOKUP($A191,'Прайс-лист общий'!$A:K,11,0),"")</f>
        <v>20</v>
      </c>
      <c r="O191" s="186" t="str">
        <f>IFERROR(VLOOKUP($A191,'Прайс-лист общий'!$A:L,12,0),"")</f>
        <v>182*173*67</v>
      </c>
      <c r="P191" s="186">
        <f>IFERROR(VLOOKUP($A191,'Прайс-лист общий'!$A:M,13,0),"")</f>
        <v>0.95299999999999996</v>
      </c>
      <c r="Q191" s="186" t="str">
        <f>IFERROR(VLOOKUP($A191,'Прайс-лист общий'!$A:O,14,0),"")</f>
        <v>380*355*360</v>
      </c>
      <c r="R191" s="186">
        <f>IFERROR(VLOOKUP($A191,'Прайс-лист общий'!$A:O,15,0),"")</f>
        <v>19.899999999999999</v>
      </c>
    </row>
    <row r="192" spans="1:18" s="208" customFormat="1" ht="15" customHeight="1">
      <c r="A192" s="205" t="s">
        <v>678</v>
      </c>
      <c r="B192" s="206"/>
      <c r="C192" s="182" t="str">
        <f>HYPERLINK(VLOOKUP(A192,Фото!C:D,2,0),VLOOKUP(A192,'Прайс-лист общий'!A:B,2,0))</f>
        <v>Ручка дверная "Катания", никель матовый/никель блестящий</v>
      </c>
      <c r="D192" s="183">
        <f>IFERROR(VLOOKUP($A192,'Прайс-лист общий'!A:C,3,0),"")</f>
        <v>4</v>
      </c>
      <c r="E192" s="184">
        <f>IFERROR(VLOOKUP($A192,'Прайс-лист общий'!$A:D,4,0),"")</f>
        <v>0</v>
      </c>
      <c r="F192" s="209">
        <f>IFERROR(VLOOKUP($A192,'Прайс-лист общий'!$A:E,5,0),"")</f>
        <v>2808</v>
      </c>
      <c r="G192" s="209">
        <f>IFERROR(VLOOKUP($A192,'Прайс-лист общий'!$A:F,6,0),"")</f>
        <v>1696</v>
      </c>
      <c r="H192" s="209">
        <f>IFERROR(VLOOKUP($A192,'Прайс-лист общий'!$A:G,7,0),"")</f>
        <v>1541</v>
      </c>
      <c r="I192" s="209">
        <f>IFERROR(VLOOKUP($A192,'Прайс-лист общий'!$A:H,8,0),"")</f>
        <v>1401</v>
      </c>
      <c r="J192" s="209">
        <f>IFERROR(VLOOKUP($A192,'Прайс-лист общий'!$A:I,9,0),"")</f>
        <v>1218</v>
      </c>
      <c r="K192" s="222">
        <f>IFERROR(VLOOKUP(A192,'Прайс-лист общий'!A:J,10,0),"")</f>
        <v>0</v>
      </c>
      <c r="L192" s="216"/>
      <c r="M192" s="212">
        <f t="shared" si="2"/>
        <v>0</v>
      </c>
      <c r="N192" s="185">
        <f>IFERROR(VLOOKUP($A192,'Прайс-лист общий'!$A:K,11,0),"")</f>
        <v>20</v>
      </c>
      <c r="O192" s="186" t="str">
        <f>IFERROR(VLOOKUP($A192,'Прайс-лист общий'!$A:L,12,0),"")</f>
        <v>182*173*67</v>
      </c>
      <c r="P192" s="186">
        <f>IFERROR(VLOOKUP($A192,'Прайс-лист общий'!$A:M,13,0),"")</f>
        <v>0.95299999999999996</v>
      </c>
      <c r="Q192" s="186" t="str">
        <f>IFERROR(VLOOKUP($A192,'Прайс-лист общий'!$A:O,14,0),"")</f>
        <v>380*355*360</v>
      </c>
      <c r="R192" s="186">
        <f>IFERROR(VLOOKUP($A192,'Прайс-лист общий'!$A:O,15,0),"")</f>
        <v>18.95</v>
      </c>
    </row>
    <row r="193" spans="1:18" s="208" customFormat="1" ht="15" customHeight="1">
      <c r="A193" s="193" t="s">
        <v>506</v>
      </c>
      <c r="B193" s="195"/>
      <c r="C193" s="187" t="str">
        <f>HYPERLINK(VLOOKUP(A193,Фото!C:D,2,0),VLOOKUP(A193,'Прайс-лист общий'!A:B,2,0))</f>
        <v>Ручка дверная "Катания", супер белый/хром блестящий</v>
      </c>
      <c r="D193" s="188">
        <f>IFERROR(VLOOKUP($A193,'Прайс-лист общий'!A:C,3,0),"")</f>
        <v>4</v>
      </c>
      <c r="E193" s="189">
        <f>IFERROR(VLOOKUP($A193,'Прайс-лист общий'!$A:D,4,0),"")</f>
        <v>0</v>
      </c>
      <c r="F193" s="210">
        <f>IFERROR(VLOOKUP($A193,'Прайс-лист общий'!$A:E,5,0),"")</f>
        <v>3072</v>
      </c>
      <c r="G193" s="210">
        <f>IFERROR(VLOOKUP($A193,'Прайс-лист общий'!$A:F,6,0),"")</f>
        <v>1855</v>
      </c>
      <c r="H193" s="210">
        <f>IFERROR(VLOOKUP($A193,'Прайс-лист общий'!$A:G,7,0),"")</f>
        <v>1687</v>
      </c>
      <c r="I193" s="210">
        <f>IFERROR(VLOOKUP($A193,'Прайс-лист общий'!$A:H,8,0),"")</f>
        <v>1533</v>
      </c>
      <c r="J193" s="210">
        <f>IFERROR(VLOOKUP($A193,'Прайс-лист общий'!$A:I,9,0),"")</f>
        <v>1333</v>
      </c>
      <c r="K193" s="220">
        <f>IFERROR(VLOOKUP(A193,'Прайс-лист общий'!A:J,10,0),"")</f>
        <v>0</v>
      </c>
      <c r="L193" s="217"/>
      <c r="M193" s="213">
        <f t="shared" si="2"/>
        <v>0</v>
      </c>
      <c r="N193" s="190">
        <f>IFERROR(VLOOKUP($A193,'Прайс-лист общий'!$A:K,11,0),"")</f>
        <v>20</v>
      </c>
      <c r="O193" s="191" t="str">
        <f>IFERROR(VLOOKUP($A193,'Прайс-лист общий'!$A:L,12,0),"")</f>
        <v>182*173*67</v>
      </c>
      <c r="P193" s="191">
        <f>IFERROR(VLOOKUP($A193,'Прайс-лист общий'!$A:M,13,0),"")</f>
        <v>1.022</v>
      </c>
      <c r="Q193" s="191" t="str">
        <f>IFERROR(VLOOKUP($A193,'Прайс-лист общий'!$A:O,14,0),"")</f>
        <v>380*355*360</v>
      </c>
      <c r="R193" s="191">
        <f>IFERROR(VLOOKUP($A193,'Прайс-лист общий'!$A:O,15,0),"")</f>
        <v>22.4</v>
      </c>
    </row>
    <row r="194" spans="1:18" s="208" customFormat="1" ht="42" customHeight="1">
      <c r="A194" s="193" t="s">
        <v>1439</v>
      </c>
      <c r="B194" s="195"/>
      <c r="C194" s="187" t="str">
        <f>HYPERLINK(VLOOKUP(A194,Фото!C:D,2,0),VLOOKUP(A194,'Прайс-лист общий'!A:B,2,0))</f>
        <v>Ручка дверная "Равенна", никель супер матовый</v>
      </c>
      <c r="D194" s="188">
        <f>IFERROR(VLOOKUP($A194,'Прайс-лист общий'!A:C,3,0),"")</f>
        <v>4</v>
      </c>
      <c r="E194" s="189">
        <f>IFERROR(VLOOKUP($A194,'Прайс-лист общий'!$A:D,4,0),"")</f>
        <v>0</v>
      </c>
      <c r="F194" s="210">
        <f>IFERROR(VLOOKUP($A194,'Прайс-лист общий'!$A:E,5,0),"")</f>
        <v>2670</v>
      </c>
      <c r="G194" s="210">
        <f>IFERROR(VLOOKUP($A194,'Прайс-лист общий'!$A:F,6,0),"")</f>
        <v>1612</v>
      </c>
      <c r="H194" s="210">
        <f>IFERROR(VLOOKUP($A194,'Прайс-лист общий'!$A:G,7,0),"")</f>
        <v>1466</v>
      </c>
      <c r="I194" s="210">
        <f>IFERROR(VLOOKUP($A194,'Прайс-лист общий'!$A:H,8,0),"")</f>
        <v>1333</v>
      </c>
      <c r="J194" s="210">
        <f>IFERROR(VLOOKUP($A194,'Прайс-лист общий'!$A:I,9,0),"")</f>
        <v>1159</v>
      </c>
      <c r="K194" s="220">
        <f>IFERROR(VLOOKUP(A194,'Прайс-лист общий'!A:J,10,0),"")</f>
        <v>0</v>
      </c>
      <c r="L194" s="217"/>
      <c r="M194" s="213">
        <f t="shared" si="2"/>
        <v>0</v>
      </c>
      <c r="N194" s="190">
        <f>IFERROR(VLOOKUP($A194,'Прайс-лист общий'!$A:K,11,0),"")</f>
        <v>20</v>
      </c>
      <c r="O194" s="191" t="str">
        <f>IFERROR(VLOOKUP($A194,'Прайс-лист общий'!$A:L,12,0),"")</f>
        <v>182*173*67</v>
      </c>
      <c r="P194" s="191">
        <f>IFERROR(VLOOKUP($A194,'Прайс-лист общий'!$A:M,13,0),"")</f>
        <v>0.90900000000000003</v>
      </c>
      <c r="Q194" s="191" t="str">
        <f>IFERROR(VLOOKUP($A194,'Прайс-лист общий'!$A:O,14,0),"")</f>
        <v>380*355*360</v>
      </c>
      <c r="R194" s="191">
        <f>IFERROR(VLOOKUP($A194,'Прайс-лист общий'!$A:O,15,0),"")</f>
        <v>20.58</v>
      </c>
    </row>
    <row r="195" spans="1:18" s="208" customFormat="1" ht="21" customHeight="1">
      <c r="A195" s="192" t="s">
        <v>681</v>
      </c>
      <c r="B195" s="194"/>
      <c r="C195" s="177" t="str">
        <f>HYPERLINK(VLOOKUP(A195,Фото!C:D,2,0),VLOOKUP(A195,'Прайс-лист общий'!A:B,2,0))</f>
        <v>Ручка дверная "Равенна", бронза античная</v>
      </c>
      <c r="D195" s="178">
        <f>IFERROR(VLOOKUP($A195,'Прайс-лист общий'!A:C,3,0),"")</f>
        <v>4</v>
      </c>
      <c r="E195" s="179">
        <f>IFERROR(VLOOKUP($A195,'Прайс-лист общий'!$A:D,4,0),"")</f>
        <v>0</v>
      </c>
      <c r="F195" s="211">
        <f>IFERROR(VLOOKUP($A195,'Прайс-лист общий'!$A:E,5,0),"")</f>
        <v>2670</v>
      </c>
      <c r="G195" s="211">
        <f>IFERROR(VLOOKUP($A195,'Прайс-лист общий'!$A:F,6,0),"")</f>
        <v>1612</v>
      </c>
      <c r="H195" s="211">
        <f>IFERROR(VLOOKUP($A195,'Прайс-лист общий'!$A:G,7,0),"")</f>
        <v>1466</v>
      </c>
      <c r="I195" s="211">
        <f>IFERROR(VLOOKUP($A195,'Прайс-лист общий'!$A:H,8,0),"")</f>
        <v>1333</v>
      </c>
      <c r="J195" s="211">
        <f>IFERROR(VLOOKUP($A195,'Прайс-лист общий'!$A:I,9,0),"")</f>
        <v>1159</v>
      </c>
      <c r="K195" s="221">
        <f>IFERROR(VLOOKUP(A195,'Прайс-лист общий'!A:J,10,0),"")</f>
        <v>0</v>
      </c>
      <c r="L195" s="215"/>
      <c r="M195" s="214">
        <f t="shared" si="2"/>
        <v>0</v>
      </c>
      <c r="N195" s="180">
        <f>IFERROR(VLOOKUP($A195,'Прайс-лист общий'!$A:K,11,0),"")</f>
        <v>20</v>
      </c>
      <c r="O195" s="181" t="str">
        <f>IFERROR(VLOOKUP($A195,'Прайс-лист общий'!$A:L,12,0),"")</f>
        <v>182*173*67</v>
      </c>
      <c r="P195" s="181">
        <f>IFERROR(VLOOKUP($A195,'Прайс-лист общий'!$A:M,13,0),"")</f>
        <v>0.89700000000000002</v>
      </c>
      <c r="Q195" s="181" t="str">
        <f>IFERROR(VLOOKUP($A195,'Прайс-лист общий'!$A:O,14,0),"")</f>
        <v>380*355*360</v>
      </c>
      <c r="R195" s="181">
        <f>IFERROR(VLOOKUP($A195,'Прайс-лист общий'!$A:O,15,0),"")</f>
        <v>18.600000000000001</v>
      </c>
    </row>
    <row r="196" spans="1:18" s="208" customFormat="1" ht="21" customHeight="1">
      <c r="A196" s="193" t="s">
        <v>1437</v>
      </c>
      <c r="B196" s="195"/>
      <c r="C196" s="187" t="str">
        <f>HYPERLINK(VLOOKUP(A196,Фото!C:D,2,0),VLOOKUP(A196,'Прайс-лист общий'!A:B,2,0))</f>
        <v>Ручка дверная "Равенна", бронза черная с патиной</v>
      </c>
      <c r="D196" s="188">
        <f>IFERROR(VLOOKUP($A196,'Прайс-лист общий'!A:C,3,0),"")</f>
        <v>4</v>
      </c>
      <c r="E196" s="189">
        <f>IFERROR(VLOOKUP($A196,'Прайс-лист общий'!$A:D,4,0),"")</f>
        <v>0</v>
      </c>
      <c r="F196" s="210">
        <f>IFERROR(VLOOKUP($A196,'Прайс-лист общий'!$A:E,5,0),"")</f>
        <v>2827</v>
      </c>
      <c r="G196" s="210">
        <f>IFERROR(VLOOKUP($A196,'Прайс-лист общий'!$A:F,6,0),"")</f>
        <v>1707</v>
      </c>
      <c r="H196" s="210">
        <f>IFERROR(VLOOKUP($A196,'Прайс-лист общий'!$A:G,7,0),"")</f>
        <v>1551</v>
      </c>
      <c r="I196" s="210">
        <f>IFERROR(VLOOKUP($A196,'Прайс-лист общий'!$A:H,8,0),"")</f>
        <v>1410</v>
      </c>
      <c r="J196" s="210">
        <f>IFERROR(VLOOKUP($A196,'Прайс-лист общий'!$A:I,9,0),"")</f>
        <v>1226</v>
      </c>
      <c r="K196" s="220">
        <f>IFERROR(VLOOKUP(A196,'Прайс-лист общий'!A:J,10,0),"")</f>
        <v>563</v>
      </c>
      <c r="L196" s="217"/>
      <c r="M196" s="213">
        <f t="shared" ref="M196:M259" si="3">IF(K196&lt;&gt;$K$1,K196*L196,IF($J$1=$G$2,G196*L196,IF($J$1=$H$2,H196*L196,IF($J$1=$I$2,I196*L196,IF($J$1=$J$2,J196*L196,"Выберите колонку")))))</f>
        <v>0</v>
      </c>
      <c r="N196" s="190">
        <f>IFERROR(VLOOKUP($A196,'Прайс-лист общий'!$A:K,11,0),"")</f>
        <v>20</v>
      </c>
      <c r="O196" s="191" t="str">
        <f>IFERROR(VLOOKUP($A196,'Прайс-лист общий'!$A:L,12,0),"")</f>
        <v>182*173*67</v>
      </c>
      <c r="P196" s="191">
        <f>IFERROR(VLOOKUP($A196,'Прайс-лист общий'!$A:M,13,0),"")</f>
        <v>0.73399999999999999</v>
      </c>
      <c r="Q196" s="191" t="str">
        <f>IFERROR(VLOOKUP($A196,'Прайс-лист общий'!$A:O,14,0),"")</f>
        <v>380*355*360</v>
      </c>
      <c r="R196" s="191">
        <f>IFERROR(VLOOKUP($A196,'Прайс-лист общий'!$A:O,15,0),"")</f>
        <v>16.8</v>
      </c>
    </row>
    <row r="197" spans="1:18" s="208" customFormat="1" ht="42" customHeight="1">
      <c r="A197" s="193" t="s">
        <v>3312</v>
      </c>
      <c r="B197"/>
      <c r="C197" s="187" t="str">
        <f>HYPERLINK(VLOOKUP(A197,Фото!C:D,2,0),VLOOKUP(A197,'Прайс-лист общий'!A:B,2,0))</f>
        <v>Ручка дверная "Чиэра", черный/хром блестящий</v>
      </c>
      <c r="D197" s="188">
        <f>IFERROR(VLOOKUP($A197,'Прайс-лист общий'!A:C,3,0),"")</f>
        <v>4</v>
      </c>
      <c r="E197" s="189">
        <f>IFERROR(VLOOKUP($A197,'Прайс-лист общий'!$A:D,4,0),"")</f>
        <v>0</v>
      </c>
      <c r="F197" s="210">
        <f>IFERROR(VLOOKUP($A197,'Прайс-лист общий'!$A:E,5,0),"")</f>
        <v>3408</v>
      </c>
      <c r="G197" s="210">
        <f>IFERROR(VLOOKUP($A197,'Прайс-лист общий'!$A:F,6,0),"")</f>
        <v>2059</v>
      </c>
      <c r="H197" s="210">
        <f>IFERROR(VLOOKUP($A197,'Прайс-лист общий'!$A:G,7,0),"")</f>
        <v>1872</v>
      </c>
      <c r="I197" s="210">
        <f>IFERROR(VLOOKUP($A197,'Прайс-лист общий'!$A:H,8,0),"")</f>
        <v>1702</v>
      </c>
      <c r="J197" s="210">
        <f>IFERROR(VLOOKUP($A197,'Прайс-лист общий'!$A:I,9,0),"")</f>
        <v>1480</v>
      </c>
      <c r="K197" s="220">
        <f>IFERROR(VLOOKUP(A197,'Прайс-лист общий'!A:J,10,0),"")</f>
        <v>563</v>
      </c>
      <c r="L197" s="217"/>
      <c r="M197" s="213">
        <f t="shared" si="3"/>
        <v>0</v>
      </c>
      <c r="N197" s="190">
        <f>IFERROR(VLOOKUP($A197,'Прайс-лист общий'!$A:K,11,0),"")</f>
        <v>20</v>
      </c>
      <c r="O197" s="191" t="str">
        <f>IFERROR(VLOOKUP($A197,'Прайс-лист общий'!$A:L,12,0),"")</f>
        <v>182*173*67</v>
      </c>
      <c r="P197" s="191">
        <f>IFERROR(VLOOKUP($A197,'Прайс-лист общий'!$A:M,13,0),"")</f>
        <v>1.022</v>
      </c>
      <c r="Q197" s="191" t="str">
        <f>IFERROR(VLOOKUP($A197,'Прайс-лист общий'!$A:O,14,0),"")</f>
        <v>380*355*360</v>
      </c>
      <c r="R197" s="191">
        <f>IFERROR(VLOOKUP($A197,'Прайс-лист общий'!$A:O,15,0),"")</f>
        <v>22.4</v>
      </c>
    </row>
    <row r="198" spans="1:18" s="208" customFormat="1" ht="15" customHeight="1">
      <c r="A198" s="205" t="s">
        <v>513</v>
      </c>
      <c r="B198" s="194"/>
      <c r="C198" s="182" t="str">
        <f>HYPERLINK(VLOOKUP(A198,Фото!C:D,2,0),VLOOKUP(A198,'Прайс-лист общий'!A:B,2,0))</f>
        <v>Ручка дверная "Фиоре", черный/хром блестящий</v>
      </c>
      <c r="D198" s="183">
        <f>IFERROR(VLOOKUP($A198,'Прайс-лист общий'!A:C,3,0),"")</f>
        <v>4</v>
      </c>
      <c r="E198" s="184">
        <f>IFERROR(VLOOKUP($A198,'Прайс-лист общий'!$A:D,4,0),"")</f>
        <v>0</v>
      </c>
      <c r="F198" s="209">
        <f>IFERROR(VLOOKUP($A198,'Прайс-лист общий'!$A:E,5,0),"")</f>
        <v>3038</v>
      </c>
      <c r="G198" s="209">
        <f>IFERROR(VLOOKUP($A198,'Прайс-лист общий'!$A:F,6,0),"")</f>
        <v>1835</v>
      </c>
      <c r="H198" s="209">
        <f>IFERROR(VLOOKUP($A198,'Прайс-лист общий'!$A:G,7,0),"")</f>
        <v>1668</v>
      </c>
      <c r="I198" s="209">
        <f>IFERROR(VLOOKUP($A198,'Прайс-лист общий'!$A:H,8,0),"")</f>
        <v>1517</v>
      </c>
      <c r="J198" s="209">
        <f>IFERROR(VLOOKUP($A198,'Прайс-лист общий'!$A:I,9,0),"")</f>
        <v>1319</v>
      </c>
      <c r="K198" s="222">
        <f>IFERROR(VLOOKUP(A198,'Прайс-лист общий'!A:J,10,0),"")</f>
        <v>0</v>
      </c>
      <c r="L198" s="216"/>
      <c r="M198" s="212">
        <f t="shared" si="3"/>
        <v>0</v>
      </c>
      <c r="N198" s="185">
        <f>IFERROR(VLOOKUP($A198,'Прайс-лист общий'!$A:K,11,0),"")</f>
        <v>20</v>
      </c>
      <c r="O198" s="186" t="str">
        <f>IFERROR(VLOOKUP($A198,'Прайс-лист общий'!$A:L,12,0),"")</f>
        <v>182*173*67</v>
      </c>
      <c r="P198" s="186">
        <f>IFERROR(VLOOKUP($A198,'Прайс-лист общий'!$A:M,13,0),"")</f>
        <v>1.022</v>
      </c>
      <c r="Q198" s="186" t="str">
        <f>IFERROR(VLOOKUP($A198,'Прайс-лист общий'!$A:O,14,0),"")</f>
        <v>380*355*360</v>
      </c>
      <c r="R198" s="186">
        <f>IFERROR(VLOOKUP($A198,'Прайс-лист общий'!$A:O,15,0),"")</f>
        <v>22.4</v>
      </c>
    </row>
    <row r="199" spans="1:18" s="208" customFormat="1" ht="15" customHeight="1">
      <c r="A199" s="205" t="s">
        <v>514</v>
      </c>
      <c r="B199" s="206"/>
      <c r="C199" s="182" t="str">
        <f>HYPERLINK(VLOOKUP(A199,Фото!C:D,2,0),VLOOKUP(A199,'Прайс-лист общий'!A:B,2,0))</f>
        <v>Ручка дверная "Фиоре", матовый супер белый/хром блестящий</v>
      </c>
      <c r="D199" s="183">
        <f>IFERROR(VLOOKUP($A199,'Прайс-лист общий'!A:C,3,0),"")</f>
        <v>4</v>
      </c>
      <c r="E199" s="184">
        <f>IFERROR(VLOOKUP($A199,'Прайс-лист общий'!$A:D,4,0),"")</f>
        <v>0</v>
      </c>
      <c r="F199" s="209">
        <f>IFERROR(VLOOKUP($A199,'Прайс-лист общий'!$A:E,5,0),"")</f>
        <v>3038</v>
      </c>
      <c r="G199" s="209">
        <f>IFERROR(VLOOKUP($A199,'Прайс-лист общий'!$A:F,6,0),"")</f>
        <v>1835</v>
      </c>
      <c r="H199" s="209">
        <f>IFERROR(VLOOKUP($A199,'Прайс-лист общий'!$A:G,7,0),"")</f>
        <v>1668</v>
      </c>
      <c r="I199" s="209">
        <f>IFERROR(VLOOKUP($A199,'Прайс-лист общий'!$A:H,8,0),"")</f>
        <v>1517</v>
      </c>
      <c r="J199" s="209">
        <f>IFERROR(VLOOKUP($A199,'Прайс-лист общий'!$A:I,9,0),"")</f>
        <v>1319</v>
      </c>
      <c r="K199" s="222">
        <f>IFERROR(VLOOKUP(A199,'Прайс-лист общий'!A:J,10,0),"")</f>
        <v>0</v>
      </c>
      <c r="L199" s="216"/>
      <c r="M199" s="212">
        <f t="shared" si="3"/>
        <v>0</v>
      </c>
      <c r="N199" s="185">
        <f>IFERROR(VLOOKUP($A199,'Прайс-лист общий'!$A:K,11,0),"")</f>
        <v>20</v>
      </c>
      <c r="O199" s="186" t="str">
        <f>IFERROR(VLOOKUP($A199,'Прайс-лист общий'!$A:L,12,0),"")</f>
        <v>182*173*67</v>
      </c>
      <c r="P199" s="186">
        <f>IFERROR(VLOOKUP($A199,'Прайс-лист общий'!$A:M,13,0),"")</f>
        <v>1.022</v>
      </c>
      <c r="Q199" s="186" t="str">
        <f>IFERROR(VLOOKUP($A199,'Прайс-лист общий'!$A:O,14,0),"")</f>
        <v>380*355*360</v>
      </c>
      <c r="R199" s="186">
        <f>IFERROR(VLOOKUP($A199,'Прайс-лист общий'!$A:O,15,0),"")</f>
        <v>22.4</v>
      </c>
    </row>
    <row r="200" spans="1:18" s="208" customFormat="1" ht="15" customHeight="1">
      <c r="A200" s="205" t="s">
        <v>515</v>
      </c>
      <c r="B200" s="206"/>
      <c r="C200" s="182" t="str">
        <f>HYPERLINK(VLOOKUP(A200,Фото!C:D,2,0),VLOOKUP(A200,'Прайс-лист общий'!A:B,2,0))</f>
        <v>Ручка дверная "Фиоре", супер белый/хром блестящий</v>
      </c>
      <c r="D200" s="183">
        <f>IFERROR(VLOOKUP($A200,'Прайс-лист общий'!A:C,3,0),"")</f>
        <v>4</v>
      </c>
      <c r="E200" s="184">
        <f>IFERROR(VLOOKUP($A200,'Прайс-лист общий'!$A:D,4,0),"")</f>
        <v>0</v>
      </c>
      <c r="F200" s="209">
        <f>IFERROR(VLOOKUP($A200,'Прайс-лист общий'!$A:E,5,0),"")</f>
        <v>3038</v>
      </c>
      <c r="G200" s="209">
        <f>IFERROR(VLOOKUP($A200,'Прайс-лист общий'!$A:F,6,0),"")</f>
        <v>1835</v>
      </c>
      <c r="H200" s="209">
        <f>IFERROR(VLOOKUP($A200,'Прайс-лист общий'!$A:G,7,0),"")</f>
        <v>1668</v>
      </c>
      <c r="I200" s="209">
        <f>IFERROR(VLOOKUP($A200,'Прайс-лист общий'!$A:H,8,0),"")</f>
        <v>1517</v>
      </c>
      <c r="J200" s="209">
        <f>IFERROR(VLOOKUP($A200,'Прайс-лист общий'!$A:I,9,0),"")</f>
        <v>1319</v>
      </c>
      <c r="K200" s="222">
        <f>IFERROR(VLOOKUP(A200,'Прайс-лист общий'!A:J,10,0),"")</f>
        <v>0</v>
      </c>
      <c r="L200" s="216"/>
      <c r="M200" s="212">
        <f t="shared" si="3"/>
        <v>0</v>
      </c>
      <c r="N200" s="185">
        <f>IFERROR(VLOOKUP($A200,'Прайс-лист общий'!$A:K,11,0),"")</f>
        <v>20</v>
      </c>
      <c r="O200" s="186" t="str">
        <f>IFERROR(VLOOKUP($A200,'Прайс-лист общий'!$A:L,12,0),"")</f>
        <v>182*173*67</v>
      </c>
      <c r="P200" s="186">
        <f>IFERROR(VLOOKUP($A200,'Прайс-лист общий'!$A:M,13,0),"")</f>
        <v>1.022</v>
      </c>
      <c r="Q200" s="186" t="str">
        <f>IFERROR(VLOOKUP($A200,'Прайс-лист общий'!$A:O,14,0),"")</f>
        <v>380*355*360</v>
      </c>
      <c r="R200" s="186">
        <f>IFERROR(VLOOKUP($A200,'Прайс-лист общий'!$A:O,15,0),"")</f>
        <v>22.4</v>
      </c>
    </row>
    <row r="201" spans="1:18" s="208" customFormat="1" ht="15" customHeight="1">
      <c r="A201" s="193" t="s">
        <v>512</v>
      </c>
      <c r="B201" s="195"/>
      <c r="C201" s="187" t="str">
        <f>HYPERLINK(VLOOKUP(A201,Фото!C:D,2,0),VLOOKUP(A201,'Прайс-лист общий'!A:B,2,0))</f>
        <v>Ручка дверная "Фиоре", белый/хром блестящий</v>
      </c>
      <c r="D201" s="188">
        <f>IFERROR(VLOOKUP($A201,'Прайс-лист общий'!A:C,3,0),"")</f>
        <v>4</v>
      </c>
      <c r="E201" s="189">
        <f>IFERROR(VLOOKUP($A201,'Прайс-лист общий'!$A:D,4,0),"")</f>
        <v>0</v>
      </c>
      <c r="F201" s="210">
        <f>IFERROR(VLOOKUP($A201,'Прайс-лист общий'!$A:E,5,0),"")</f>
        <v>3038</v>
      </c>
      <c r="G201" s="210">
        <f>IFERROR(VLOOKUP($A201,'Прайс-лист общий'!$A:F,6,0),"")</f>
        <v>1835</v>
      </c>
      <c r="H201" s="210">
        <f>IFERROR(VLOOKUP($A201,'Прайс-лист общий'!$A:G,7,0),"")</f>
        <v>1668</v>
      </c>
      <c r="I201" s="210">
        <f>IFERROR(VLOOKUP($A201,'Прайс-лист общий'!$A:H,8,0),"")</f>
        <v>1517</v>
      </c>
      <c r="J201" s="210">
        <f>IFERROR(VLOOKUP($A201,'Прайс-лист общий'!$A:I,9,0),"")</f>
        <v>1319</v>
      </c>
      <c r="K201" s="220">
        <f>IFERROR(VLOOKUP(A201,'Прайс-лист общий'!A:J,10,0),"")</f>
        <v>0</v>
      </c>
      <c r="L201" s="217"/>
      <c r="M201" s="213">
        <f t="shared" si="3"/>
        <v>0</v>
      </c>
      <c r="N201" s="190">
        <f>IFERROR(VLOOKUP($A201,'Прайс-лист общий'!$A:K,11,0),"")</f>
        <v>20</v>
      </c>
      <c r="O201" s="191" t="str">
        <f>IFERROR(VLOOKUP($A201,'Прайс-лист общий'!$A:L,12,0),"")</f>
        <v>182*173*67</v>
      </c>
      <c r="P201" s="191">
        <f>IFERROR(VLOOKUP($A201,'Прайс-лист общий'!$A:M,13,0),"")</f>
        <v>1.022</v>
      </c>
      <c r="Q201" s="191" t="str">
        <f>IFERROR(VLOOKUP($A201,'Прайс-лист общий'!$A:O,14,0),"")</f>
        <v>380*355*360</v>
      </c>
      <c r="R201" s="191">
        <f>IFERROR(VLOOKUP($A201,'Прайс-лист общий'!$A:O,15,0),"")</f>
        <v>22.4</v>
      </c>
    </row>
    <row r="202" spans="1:18" s="208" customFormat="1" ht="42" customHeight="1">
      <c r="A202" s="193" t="s">
        <v>524</v>
      </c>
      <c r="B202" s="195"/>
      <c r="C202" s="187" t="str">
        <f>HYPERLINK(VLOOKUP(A202,Фото!C:D,2,0),VLOOKUP(A202,'Прайс-лист общий'!A:B,2,0))</f>
        <v>Ручка дверная "Анцио", белый/хром блестящий</v>
      </c>
      <c r="D202" s="188">
        <f>IFERROR(VLOOKUP($A202,'Прайс-лист общий'!A:C,3,0),"")</f>
        <v>4</v>
      </c>
      <c r="E202" s="189">
        <f>IFERROR(VLOOKUP($A202,'Прайс-лист общий'!$A:D,4,0),"")</f>
        <v>0</v>
      </c>
      <c r="F202" s="210">
        <f>IFERROR(VLOOKUP($A202,'Прайс-лист общий'!$A:E,5,0),"")</f>
        <v>2985</v>
      </c>
      <c r="G202" s="210">
        <f>IFERROR(VLOOKUP($A202,'Прайс-лист общий'!$A:F,6,0),"")</f>
        <v>1803</v>
      </c>
      <c r="H202" s="210">
        <f>IFERROR(VLOOKUP($A202,'Прайс-лист общий'!$A:G,7,0),"")</f>
        <v>1639</v>
      </c>
      <c r="I202" s="210">
        <f>IFERROR(VLOOKUP($A202,'Прайс-лист общий'!$A:H,8,0),"")</f>
        <v>1489</v>
      </c>
      <c r="J202" s="210">
        <f>IFERROR(VLOOKUP($A202,'Прайс-лист общий'!$A:I,9,0),"")</f>
        <v>1295</v>
      </c>
      <c r="K202" s="220">
        <f>IFERROR(VLOOKUP(A202,'Прайс-лист общий'!A:J,10,0),"")</f>
        <v>0</v>
      </c>
      <c r="L202" s="217"/>
      <c r="M202" s="213">
        <f t="shared" si="3"/>
        <v>0</v>
      </c>
      <c r="N202" s="190">
        <f>IFERROR(VLOOKUP($A202,'Прайс-лист общий'!$A:K,11,0),"")</f>
        <v>20</v>
      </c>
      <c r="O202" s="191" t="str">
        <f>IFERROR(VLOOKUP($A202,'Прайс-лист общий'!$A:L,12,0),"")</f>
        <v>182*173*67</v>
      </c>
      <c r="P202" s="191">
        <f>IFERROR(VLOOKUP($A202,'Прайс-лист общий'!$A:M,13,0),"")</f>
        <v>1.022</v>
      </c>
      <c r="Q202" s="191" t="str">
        <f>IFERROR(VLOOKUP($A202,'Прайс-лист общий'!$A:O,14,0),"")</f>
        <v>380*355*360</v>
      </c>
      <c r="R202" s="191">
        <f>IFERROR(VLOOKUP($A202,'Прайс-лист общий'!$A:O,15,0),"")</f>
        <v>22.4</v>
      </c>
    </row>
    <row r="203" spans="1:18" s="208" customFormat="1" ht="15" customHeight="1">
      <c r="A203" s="205" t="s">
        <v>706</v>
      </c>
      <c r="B203" s="206"/>
      <c r="C203" s="182" t="str">
        <f>HYPERLINK(VLOOKUP(A203,Фото!C:D,2,0),VLOOKUP(A203,'Прайс-лист общий'!A:B,2,0))</f>
        <v>Завертка квадр. к ручкам РЕНЦ, бронза античная</v>
      </c>
      <c r="D203" s="178">
        <f>IFERROR(VLOOKUP($A203,'Прайс-лист общий'!A:C,3,0),"")</f>
        <v>4</v>
      </c>
      <c r="E203" s="179">
        <f>IFERROR(VLOOKUP($A203,'Прайс-лист общий'!$A:D,4,0),"")</f>
        <v>0</v>
      </c>
      <c r="F203" s="211">
        <f>IFERROR(VLOOKUP($A203,'Прайс-лист общий'!$A:E,5,0),"")</f>
        <v>1068</v>
      </c>
      <c r="G203" s="211">
        <f>IFERROR(VLOOKUP($A203,'Прайс-лист общий'!$A:F,6,0),"")</f>
        <v>645</v>
      </c>
      <c r="H203" s="211">
        <f>IFERROR(VLOOKUP($A203,'Прайс-лист общий'!$A:G,7,0),"")</f>
        <v>586</v>
      </c>
      <c r="I203" s="211">
        <f>IFERROR(VLOOKUP($A203,'Прайс-лист общий'!$A:H,8,0),"")</f>
        <v>533</v>
      </c>
      <c r="J203" s="211">
        <f>IFERROR(VLOOKUP($A203,'Прайс-лист общий'!$A:I,9,0),"")</f>
        <v>464</v>
      </c>
      <c r="K203" s="221">
        <f>IFERROR(VLOOKUP(A203,'Прайс-лист общий'!A:J,10,0),"")</f>
        <v>0</v>
      </c>
      <c r="L203" s="216"/>
      <c r="M203" s="212">
        <f t="shared" si="3"/>
        <v>0</v>
      </c>
      <c r="N203" s="185">
        <f>IFERROR(VLOOKUP($A203,'Прайс-лист общий'!$A:K,11,0),"")</f>
        <v>100</v>
      </c>
      <c r="O203" s="186" t="str">
        <f>IFERROR(VLOOKUP($A203,'Прайс-лист общий'!$A:L,12,0),"")</f>
        <v>185*157*58</v>
      </c>
      <c r="P203" s="186">
        <f>IFERROR(VLOOKUP($A203,'Прайс-лист общий'!$A:M,13,0),"")</f>
        <v>0.20399999999999999</v>
      </c>
      <c r="Q203" s="186" t="str">
        <f>IFERROR(VLOOKUP($A203,'Прайс-лист общий'!$A:O,14,0),"")</f>
        <v>380*325*303</v>
      </c>
      <c r="R203" s="186">
        <f>IFERROR(VLOOKUP($A203,'Прайс-лист общий'!$A:O,15,0),"")</f>
        <v>26</v>
      </c>
    </row>
    <row r="204" spans="1:18" s="208" customFormat="1" ht="15" customHeight="1">
      <c r="A204" s="205" t="s">
        <v>683</v>
      </c>
      <c r="B204" s="206"/>
      <c r="C204" s="182" t="str">
        <f>HYPERLINK(VLOOKUP(A204,Фото!C:D,2,0),VLOOKUP(A204,'Прайс-лист общий'!A:B,2,0))</f>
        <v>Завертка квадр. к ручкам РЕНЦ, бронза черная с патиной</v>
      </c>
      <c r="D204" s="183">
        <f>IFERROR(VLOOKUP($A204,'Прайс-лист общий'!A:C,3,0),"")</f>
        <v>4</v>
      </c>
      <c r="E204" s="184">
        <f>IFERROR(VLOOKUP($A204,'Прайс-лист общий'!$A:D,4,0),"")</f>
        <v>0</v>
      </c>
      <c r="F204" s="209">
        <f>IFERROR(VLOOKUP($A204,'Прайс-лист общий'!$A:E,5,0),"")</f>
        <v>1229</v>
      </c>
      <c r="G204" s="209">
        <f>IFERROR(VLOOKUP($A204,'Прайс-лист общий'!$A:F,6,0),"")</f>
        <v>742</v>
      </c>
      <c r="H204" s="209">
        <f>IFERROR(VLOOKUP($A204,'Прайс-лист общий'!$A:G,7,0),"")</f>
        <v>675</v>
      </c>
      <c r="I204" s="209">
        <f>IFERROR(VLOOKUP($A204,'Прайс-лист общий'!$A:H,8,0),"")</f>
        <v>614</v>
      </c>
      <c r="J204" s="209">
        <f>IFERROR(VLOOKUP($A204,'Прайс-лист общий'!$A:I,9,0),"")</f>
        <v>534</v>
      </c>
      <c r="K204" s="222">
        <f>IFERROR(VLOOKUP(A204,'Прайс-лист общий'!A:J,10,0),"")</f>
        <v>0</v>
      </c>
      <c r="L204" s="216"/>
      <c r="M204" s="212">
        <f t="shared" si="3"/>
        <v>0</v>
      </c>
      <c r="N204" s="185">
        <f>IFERROR(VLOOKUP($A204,'Прайс-лист общий'!$A:K,11,0),"")</f>
        <v>100</v>
      </c>
      <c r="O204" s="186" t="str">
        <f>IFERROR(VLOOKUP($A204,'Прайс-лист общий'!$A:L,12,0),"")</f>
        <v>185*157*58</v>
      </c>
      <c r="P204" s="186">
        <f>IFERROR(VLOOKUP($A204,'Прайс-лист общий'!$A:M,13,0),"")</f>
        <v>0.20399999999999999</v>
      </c>
      <c r="Q204" s="186" t="str">
        <f>IFERROR(VLOOKUP($A204,'Прайс-лист общий'!$A:O,14,0),"")</f>
        <v>380*325*303</v>
      </c>
      <c r="R204" s="186">
        <f>IFERROR(VLOOKUP($A204,'Прайс-лист общий'!$A:O,15,0),"")</f>
        <v>26</v>
      </c>
    </row>
    <row r="205" spans="1:18" s="208" customFormat="1" ht="15" customHeight="1">
      <c r="A205" s="205" t="s">
        <v>527</v>
      </c>
      <c r="B205" s="206"/>
      <c r="C205" s="182" t="str">
        <f>HYPERLINK(VLOOKUP(A205,Фото!C:D,2,0),VLOOKUP(A205,'Прайс-лист общий'!A:B,2,0))</f>
        <v>Завертка квадр. к ручкам РЕНЦ, черный/хром блестящий</v>
      </c>
      <c r="D205" s="183">
        <f>IFERROR(VLOOKUP($A205,'Прайс-лист общий'!A:C,3,0),"")</f>
        <v>4</v>
      </c>
      <c r="E205" s="184">
        <f>IFERROR(VLOOKUP($A205,'Прайс-лист общий'!$A:D,4,0),"")</f>
        <v>0</v>
      </c>
      <c r="F205" s="209">
        <f>IFERROR(VLOOKUP($A205,'Прайс-лист общий'!$A:E,5,0),"")</f>
        <v>1229</v>
      </c>
      <c r="G205" s="209">
        <f>IFERROR(VLOOKUP($A205,'Прайс-лист общий'!$A:F,6,0),"")</f>
        <v>742</v>
      </c>
      <c r="H205" s="209">
        <f>IFERROR(VLOOKUP($A205,'Прайс-лист общий'!$A:G,7,0),"")</f>
        <v>675</v>
      </c>
      <c r="I205" s="209">
        <f>IFERROR(VLOOKUP($A205,'Прайс-лист общий'!$A:H,8,0),"")</f>
        <v>614</v>
      </c>
      <c r="J205" s="209">
        <f>IFERROR(VLOOKUP($A205,'Прайс-лист общий'!$A:I,9,0),"")</f>
        <v>534</v>
      </c>
      <c r="K205" s="222">
        <f>IFERROR(VLOOKUP(A205,'Прайс-лист общий'!A:J,10,0),"")</f>
        <v>0</v>
      </c>
      <c r="L205" s="216"/>
      <c r="M205" s="212">
        <f t="shared" si="3"/>
        <v>0</v>
      </c>
      <c r="N205" s="185">
        <f>IFERROR(VLOOKUP($A205,'Прайс-лист общий'!$A:K,11,0),"")</f>
        <v>100</v>
      </c>
      <c r="O205" s="186" t="str">
        <f>IFERROR(VLOOKUP($A205,'Прайс-лист общий'!$A:L,12,0),"")</f>
        <v>185*157*60</v>
      </c>
      <c r="P205" s="186">
        <f>IFERROR(VLOOKUP($A205,'Прайс-лист общий'!$A:M,13,0),"")</f>
        <v>0.20399999999999999</v>
      </c>
      <c r="Q205" s="186" t="str">
        <f>IFERROR(VLOOKUP($A205,'Прайс-лист общий'!$A:O,14,0),"")</f>
        <v>380*325*303</v>
      </c>
      <c r="R205" s="186">
        <f>IFERROR(VLOOKUP($A205,'Прайс-лист общий'!$A:O,15,0),"")</f>
        <v>30</v>
      </c>
    </row>
    <row r="206" spans="1:18" s="208" customFormat="1" ht="15" customHeight="1">
      <c r="A206" s="205" t="s">
        <v>684</v>
      </c>
      <c r="B206" s="206"/>
      <c r="C206" s="182" t="str">
        <f>HYPERLINK(VLOOKUP(A206,Фото!C:D,2,0),VLOOKUP(A206,'Прайс-лист общий'!A:B,2,0))</f>
        <v>Завертка квадр. к ручкам РЕНЦ, кофе</v>
      </c>
      <c r="D206" s="183">
        <f>IFERROR(VLOOKUP($A206,'Прайс-лист общий'!A:C,3,0),"")</f>
        <v>4</v>
      </c>
      <c r="E206" s="184">
        <f>IFERROR(VLOOKUP($A206,'Прайс-лист общий'!$A:D,4,0),"")</f>
        <v>0</v>
      </c>
      <c r="F206" s="209">
        <f>IFERROR(VLOOKUP($A206,'Прайс-лист общий'!$A:E,5,0),"")</f>
        <v>1068</v>
      </c>
      <c r="G206" s="209">
        <f>IFERROR(VLOOKUP($A206,'Прайс-лист общий'!$A:F,6,0),"")</f>
        <v>645</v>
      </c>
      <c r="H206" s="209">
        <f>IFERROR(VLOOKUP($A206,'Прайс-лист общий'!$A:G,7,0),"")</f>
        <v>586</v>
      </c>
      <c r="I206" s="209">
        <f>IFERROR(VLOOKUP($A206,'Прайс-лист общий'!$A:H,8,0),"")</f>
        <v>533</v>
      </c>
      <c r="J206" s="209">
        <f>IFERROR(VLOOKUP($A206,'Прайс-лист общий'!$A:I,9,0),"")</f>
        <v>464</v>
      </c>
      <c r="K206" s="222">
        <f>IFERROR(VLOOKUP(A206,'Прайс-лист общий'!A:J,10,0),"")</f>
        <v>0</v>
      </c>
      <c r="L206" s="216"/>
      <c r="M206" s="212">
        <f t="shared" si="3"/>
        <v>0</v>
      </c>
      <c r="N206" s="185">
        <f>IFERROR(VLOOKUP($A206,'Прайс-лист общий'!$A:K,11,0),"")</f>
        <v>100</v>
      </c>
      <c r="O206" s="186" t="str">
        <f>IFERROR(VLOOKUP($A206,'Прайс-лист общий'!$A:L,12,0),"")</f>
        <v>185*157*58</v>
      </c>
      <c r="P206" s="186">
        <f>IFERROR(VLOOKUP($A206,'Прайс-лист общий'!$A:M,13,0),"")</f>
        <v>0.20399999999999999</v>
      </c>
      <c r="Q206" s="186" t="str">
        <f>IFERROR(VLOOKUP($A206,'Прайс-лист общий'!$A:O,14,0),"")</f>
        <v>380*325*303</v>
      </c>
      <c r="R206" s="186">
        <f>IFERROR(VLOOKUP($A206,'Прайс-лист общий'!$A:O,15,0),"")</f>
        <v>26</v>
      </c>
    </row>
    <row r="207" spans="1:18" s="208" customFormat="1" ht="15" customHeight="1">
      <c r="A207" s="205" t="s">
        <v>425</v>
      </c>
      <c r="B207" s="206"/>
      <c r="C207" s="182" t="str">
        <f>HYPERLINK(VLOOKUP(A207,Фото!C:D,2,0),VLOOKUP(A207,'Прайс-лист общий'!A:B,2,0))</f>
        <v>Завертка квадр. к ручкам РЕНЦ, хром блестящий</v>
      </c>
      <c r="D207" s="183">
        <f>IFERROR(VLOOKUP($A207,'Прайс-лист общий'!A:C,3,0),"")</f>
        <v>4</v>
      </c>
      <c r="E207" s="184">
        <f>IFERROR(VLOOKUP($A207,'Прайс-лист общий'!$A:D,4,0),"")</f>
        <v>0</v>
      </c>
      <c r="F207" s="209">
        <f>IFERROR(VLOOKUP($A207,'Прайс-лист общий'!$A:E,5,0),"")</f>
        <v>1068</v>
      </c>
      <c r="G207" s="209">
        <f>IFERROR(VLOOKUP($A207,'Прайс-лист общий'!$A:F,6,0),"")</f>
        <v>645</v>
      </c>
      <c r="H207" s="209">
        <f>IFERROR(VLOOKUP($A207,'Прайс-лист общий'!$A:G,7,0),"")</f>
        <v>586</v>
      </c>
      <c r="I207" s="209">
        <f>IFERROR(VLOOKUP($A207,'Прайс-лист общий'!$A:H,8,0),"")</f>
        <v>533</v>
      </c>
      <c r="J207" s="209">
        <f>IFERROR(VLOOKUP($A207,'Прайс-лист общий'!$A:I,9,0),"")</f>
        <v>464</v>
      </c>
      <c r="K207" s="222">
        <f>IFERROR(VLOOKUP(A207,'Прайс-лист общий'!A:J,10,0),"")</f>
        <v>112</v>
      </c>
      <c r="L207" s="216"/>
      <c r="M207" s="212">
        <f t="shared" si="3"/>
        <v>0</v>
      </c>
      <c r="N207" s="185">
        <f>IFERROR(VLOOKUP($A207,'Прайс-лист общий'!$A:K,11,0),"")</f>
        <v>100</v>
      </c>
      <c r="O207" s="186" t="str">
        <f>IFERROR(VLOOKUP($A207,'Прайс-лист общий'!$A:L,12,0),"")</f>
        <v>185*157*58</v>
      </c>
      <c r="P207" s="186">
        <f>IFERROR(VLOOKUP($A207,'Прайс-лист общий'!$A:M,13,0),"")</f>
        <v>0.20399999999999999</v>
      </c>
      <c r="Q207" s="186" t="str">
        <f>IFERROR(VLOOKUP($A207,'Прайс-лист общий'!$A:O,14,0),"")</f>
        <v>380*325*303</v>
      </c>
      <c r="R207" s="186">
        <f>IFERROR(VLOOKUP($A207,'Прайс-лист общий'!$A:O,15,0),"")</f>
        <v>26</v>
      </c>
    </row>
    <row r="208" spans="1:18" s="208" customFormat="1" ht="15" customHeight="1">
      <c r="A208" s="205" t="s">
        <v>707</v>
      </c>
      <c r="B208" s="206"/>
      <c r="C208" s="182" t="str">
        <f>HYPERLINK(VLOOKUP(A208,Фото!C:D,2,0),VLOOKUP(A208,'Прайс-лист общий'!A:B,2,0))</f>
        <v>Завертка квадр. к ручкам РЕНЦ, бронза античная матовая</v>
      </c>
      <c r="D208" s="183">
        <f>IFERROR(VLOOKUP($A208,'Прайс-лист общий'!A:C,3,0),"")</f>
        <v>4</v>
      </c>
      <c r="E208" s="184">
        <f>IFERROR(VLOOKUP($A208,'Прайс-лист общий'!$A:D,4,0),"")</f>
        <v>0</v>
      </c>
      <c r="F208" s="209">
        <f>IFERROR(VLOOKUP($A208,'Прайс-лист общий'!$A:E,5,0),"")</f>
        <v>1068</v>
      </c>
      <c r="G208" s="209">
        <f>IFERROR(VLOOKUP($A208,'Прайс-лист общий'!$A:F,6,0),"")</f>
        <v>645</v>
      </c>
      <c r="H208" s="209">
        <f>IFERROR(VLOOKUP($A208,'Прайс-лист общий'!$A:G,7,0),"")</f>
        <v>586</v>
      </c>
      <c r="I208" s="209">
        <f>IFERROR(VLOOKUP($A208,'Прайс-лист общий'!$A:H,8,0),"")</f>
        <v>533</v>
      </c>
      <c r="J208" s="209">
        <f>IFERROR(VLOOKUP($A208,'Прайс-лист общий'!$A:I,9,0),"")</f>
        <v>464</v>
      </c>
      <c r="K208" s="222">
        <f>IFERROR(VLOOKUP(A208,'Прайс-лист общий'!A:J,10,0),"")</f>
        <v>0</v>
      </c>
      <c r="L208" s="216"/>
      <c r="M208" s="212">
        <f t="shared" si="3"/>
        <v>0</v>
      </c>
      <c r="N208" s="185">
        <f>IFERROR(VLOOKUP($A208,'Прайс-лист общий'!$A:K,11,0),"")</f>
        <v>100</v>
      </c>
      <c r="O208" s="186" t="str">
        <f>IFERROR(VLOOKUP($A208,'Прайс-лист общий'!$A:L,12,0),"")</f>
        <v>185*157*58</v>
      </c>
      <c r="P208" s="186">
        <f>IFERROR(VLOOKUP($A208,'Прайс-лист общий'!$A:M,13,0),"")</f>
        <v>0.20399999999999999</v>
      </c>
      <c r="Q208" s="186" t="str">
        <f>IFERROR(VLOOKUP($A208,'Прайс-лист общий'!$A:O,14,0),"")</f>
        <v>380*325*303</v>
      </c>
      <c r="R208" s="186">
        <f>IFERROR(VLOOKUP($A208,'Прайс-лист общий'!$A:O,15,0),"")</f>
        <v>26</v>
      </c>
    </row>
    <row r="209" spans="1:18" s="208" customFormat="1" ht="15" customHeight="1">
      <c r="A209" s="205" t="s">
        <v>711</v>
      </c>
      <c r="B209" s="206"/>
      <c r="C209" s="182" t="str">
        <f>HYPERLINK(VLOOKUP(A209,Фото!C:D,2,0),VLOOKUP(A209,'Прайс-лист общий'!A:B,2,0))</f>
        <v>Завертка квадр. к ручкам РЕНЦ, матовый черный никель/хром блестящий</v>
      </c>
      <c r="D209" s="183">
        <f>IFERROR(VLOOKUP($A209,'Прайс-лист общий'!A:C,3,0),"")</f>
        <v>4</v>
      </c>
      <c r="E209" s="184">
        <f>IFERROR(VLOOKUP($A209,'Прайс-лист общий'!$A:D,4,0),"")</f>
        <v>0</v>
      </c>
      <c r="F209" s="209">
        <f>IFERROR(VLOOKUP($A209,'Прайс-лист общий'!$A:E,5,0),"")</f>
        <v>1068</v>
      </c>
      <c r="G209" s="209">
        <f>IFERROR(VLOOKUP($A209,'Прайс-лист общий'!$A:F,6,0),"")</f>
        <v>645</v>
      </c>
      <c r="H209" s="209">
        <f>IFERROR(VLOOKUP($A209,'Прайс-лист общий'!$A:G,7,0),"")</f>
        <v>586</v>
      </c>
      <c r="I209" s="209">
        <f>IFERROR(VLOOKUP($A209,'Прайс-лист общий'!$A:H,8,0),"")</f>
        <v>533</v>
      </c>
      <c r="J209" s="209">
        <f>IFERROR(VLOOKUP($A209,'Прайс-лист общий'!$A:I,9,0),"")</f>
        <v>464</v>
      </c>
      <c r="K209" s="222">
        <f>IFERROR(VLOOKUP(A209,'Прайс-лист общий'!A:J,10,0),"")</f>
        <v>0</v>
      </c>
      <c r="L209" s="216"/>
      <c r="M209" s="212">
        <f t="shared" si="3"/>
        <v>0</v>
      </c>
      <c r="N209" s="185">
        <f>IFERROR(VLOOKUP($A209,'Прайс-лист общий'!$A:K,11,0),"")</f>
        <v>100</v>
      </c>
      <c r="O209" s="186" t="str">
        <f>IFERROR(VLOOKUP($A209,'Прайс-лист общий'!$A:L,12,0),"")</f>
        <v>185*157*58</v>
      </c>
      <c r="P209" s="186">
        <f>IFERROR(VLOOKUP($A209,'Прайс-лист общий'!$A:M,13,0),"")</f>
        <v>0.20399999999999999</v>
      </c>
      <c r="Q209" s="186" t="str">
        <f>IFERROR(VLOOKUP($A209,'Прайс-лист общий'!$A:O,14,0),"")</f>
        <v>380*325*303</v>
      </c>
      <c r="R209" s="186">
        <f>IFERROR(VLOOKUP($A209,'Прайс-лист общий'!$A:O,15,0),"")</f>
        <v>26</v>
      </c>
    </row>
    <row r="210" spans="1:18" s="208" customFormat="1" ht="15" customHeight="1">
      <c r="A210" s="205" t="s">
        <v>710</v>
      </c>
      <c r="B210" s="206"/>
      <c r="C210" s="182" t="str">
        <f>HYPERLINK(VLOOKUP(A210,Фото!C:D,2,0),VLOOKUP(A210,'Прайс-лист общий'!A:B,2,0))</f>
        <v>Завертка квадр. к ручкам РЕНЦ, никель супер матовый</v>
      </c>
      <c r="D210" s="183">
        <f>IFERROR(VLOOKUP($A210,'Прайс-лист общий'!A:C,3,0),"")</f>
        <v>4</v>
      </c>
      <c r="E210" s="184">
        <f>IFERROR(VLOOKUP($A210,'Прайс-лист общий'!$A:D,4,0),"")</f>
        <v>0</v>
      </c>
      <c r="F210" s="209">
        <f>IFERROR(VLOOKUP($A210,'Прайс-лист общий'!$A:E,5,0),"")</f>
        <v>1068</v>
      </c>
      <c r="G210" s="209">
        <f>IFERROR(VLOOKUP($A210,'Прайс-лист общий'!$A:F,6,0),"")</f>
        <v>645</v>
      </c>
      <c r="H210" s="209">
        <f>IFERROR(VLOOKUP($A210,'Прайс-лист общий'!$A:G,7,0),"")</f>
        <v>586</v>
      </c>
      <c r="I210" s="209">
        <f>IFERROR(VLOOKUP($A210,'Прайс-лист общий'!$A:H,8,0),"")</f>
        <v>533</v>
      </c>
      <c r="J210" s="209">
        <f>IFERROR(VLOOKUP($A210,'Прайс-лист общий'!$A:I,9,0),"")</f>
        <v>464</v>
      </c>
      <c r="K210" s="222">
        <f>IFERROR(VLOOKUP(A210,'Прайс-лист общий'!A:J,10,0),"")</f>
        <v>0</v>
      </c>
      <c r="L210" s="216"/>
      <c r="M210" s="212">
        <f t="shared" si="3"/>
        <v>0</v>
      </c>
      <c r="N210" s="185">
        <f>IFERROR(VLOOKUP($A210,'Прайс-лист общий'!$A:K,11,0),"")</f>
        <v>100</v>
      </c>
      <c r="O210" s="186" t="str">
        <f>IFERROR(VLOOKUP($A210,'Прайс-лист общий'!$A:L,12,0),"")</f>
        <v>185*157*58</v>
      </c>
      <c r="P210" s="186">
        <f>IFERROR(VLOOKUP($A210,'Прайс-лист общий'!$A:M,13,0),"")</f>
        <v>0.20399999999999999</v>
      </c>
      <c r="Q210" s="186" t="str">
        <f>IFERROR(VLOOKUP($A210,'Прайс-лист общий'!$A:O,14,0),"")</f>
        <v>380*325*303</v>
      </c>
      <c r="R210" s="186">
        <f>IFERROR(VLOOKUP($A210,'Прайс-лист общий'!$A:O,15,0),"")</f>
        <v>26</v>
      </c>
    </row>
    <row r="211" spans="1:18" s="208" customFormat="1" ht="15" customHeight="1">
      <c r="A211" s="205" t="s">
        <v>712</v>
      </c>
      <c r="B211" s="206"/>
      <c r="C211" s="182" t="str">
        <f>HYPERLINK(VLOOKUP(A211,Фото!C:D,2,0),VLOOKUP(A211,'Прайс-лист общий'!A:B,2,0))</f>
        <v>Завертка квадр. к ручкам РЕНЦ, матовый супер белый/хром блестящий</v>
      </c>
      <c r="D211" s="183">
        <f>IFERROR(VLOOKUP($A211,'Прайс-лист общий'!A:C,3,0),"")</f>
        <v>4</v>
      </c>
      <c r="E211" s="184">
        <f>IFERROR(VLOOKUP($A211,'Прайс-лист общий'!$A:D,4,0),"")</f>
        <v>0</v>
      </c>
      <c r="F211" s="209">
        <f>IFERROR(VLOOKUP($A211,'Прайс-лист общий'!$A:E,5,0),"")</f>
        <v>1229</v>
      </c>
      <c r="G211" s="209">
        <f>IFERROR(VLOOKUP($A211,'Прайс-лист общий'!$A:F,6,0),"")</f>
        <v>742</v>
      </c>
      <c r="H211" s="209">
        <f>IFERROR(VLOOKUP($A211,'Прайс-лист общий'!$A:G,7,0),"")</f>
        <v>675</v>
      </c>
      <c r="I211" s="209">
        <f>IFERROR(VLOOKUP($A211,'Прайс-лист общий'!$A:H,8,0),"")</f>
        <v>614</v>
      </c>
      <c r="J211" s="209">
        <f>IFERROR(VLOOKUP($A211,'Прайс-лист общий'!$A:I,9,0),"")</f>
        <v>534</v>
      </c>
      <c r="K211" s="222">
        <f>IFERROR(VLOOKUP(A211,'Прайс-лист общий'!A:J,10,0),"")</f>
        <v>0</v>
      </c>
      <c r="L211" s="216"/>
      <c r="M211" s="212">
        <f t="shared" si="3"/>
        <v>0</v>
      </c>
      <c r="N211" s="185">
        <f>IFERROR(VLOOKUP($A211,'Прайс-лист общий'!$A:K,11,0),"")</f>
        <v>100</v>
      </c>
      <c r="O211" s="186" t="str">
        <f>IFERROR(VLOOKUP($A211,'Прайс-лист общий'!$A:L,12,0),"")</f>
        <v>185*157*58</v>
      </c>
      <c r="P211" s="186">
        <f>IFERROR(VLOOKUP($A211,'Прайс-лист общий'!$A:M,13,0),"")</f>
        <v>0.20399999999999999</v>
      </c>
      <c r="Q211" s="186" t="str">
        <f>IFERROR(VLOOKUP($A211,'Прайс-лист общий'!$A:O,14,0),"")</f>
        <v>380*325*303</v>
      </c>
      <c r="R211" s="186">
        <f>IFERROR(VLOOKUP($A211,'Прайс-лист общий'!$A:O,15,0),"")</f>
        <v>26</v>
      </c>
    </row>
    <row r="212" spans="1:18" s="208" customFormat="1" ht="15" customHeight="1">
      <c r="A212" s="205" t="s">
        <v>708</v>
      </c>
      <c r="B212" s="206"/>
      <c r="C212" s="182" t="str">
        <f>HYPERLINK(VLOOKUP(A212,Фото!C:D,2,0),VLOOKUP(A212,'Прайс-лист общий'!A:B,2,0))</f>
        <v>Завертка квадр. к ручкам РЕНЦ, хром матовый/хром блестящий</v>
      </c>
      <c r="D212" s="183">
        <f>IFERROR(VLOOKUP($A212,'Прайс-лист общий'!A:C,3,0),"")</f>
        <v>4</v>
      </c>
      <c r="E212" s="184">
        <f>IFERROR(VLOOKUP($A212,'Прайс-лист общий'!$A:D,4,0),"")</f>
        <v>0</v>
      </c>
      <c r="F212" s="209">
        <f>IFERROR(VLOOKUP($A212,'Прайс-лист общий'!$A:E,5,0),"")</f>
        <v>1068</v>
      </c>
      <c r="G212" s="209">
        <f>IFERROR(VLOOKUP($A212,'Прайс-лист общий'!$A:F,6,0),"")</f>
        <v>645</v>
      </c>
      <c r="H212" s="209">
        <f>IFERROR(VLOOKUP($A212,'Прайс-лист общий'!$A:G,7,0),"")</f>
        <v>586</v>
      </c>
      <c r="I212" s="209">
        <f>IFERROR(VLOOKUP($A212,'Прайс-лист общий'!$A:H,8,0),"")</f>
        <v>533</v>
      </c>
      <c r="J212" s="209">
        <f>IFERROR(VLOOKUP($A212,'Прайс-лист общий'!$A:I,9,0),"")</f>
        <v>464</v>
      </c>
      <c r="K212" s="222">
        <f>IFERROR(VLOOKUP(A212,'Прайс-лист общий'!A:J,10,0),"")</f>
        <v>0</v>
      </c>
      <c r="L212" s="216"/>
      <c r="M212" s="212">
        <f t="shared" si="3"/>
        <v>0</v>
      </c>
      <c r="N212" s="185">
        <f>IFERROR(VLOOKUP($A212,'Прайс-лист общий'!$A:K,11,0),"")</f>
        <v>100</v>
      </c>
      <c r="O212" s="186" t="str">
        <f>IFERROR(VLOOKUP($A212,'Прайс-лист общий'!$A:L,12,0),"")</f>
        <v>185*157*58</v>
      </c>
      <c r="P212" s="186">
        <f>IFERROR(VLOOKUP($A212,'Прайс-лист общий'!$A:M,13,0),"")</f>
        <v>0.20399999999999999</v>
      </c>
      <c r="Q212" s="186" t="str">
        <f>IFERROR(VLOOKUP($A212,'Прайс-лист общий'!$A:O,14,0),"")</f>
        <v>380*325*303</v>
      </c>
      <c r="R212" s="186">
        <f>IFERROR(VLOOKUP($A212,'Прайс-лист общий'!$A:O,15,0),"")</f>
        <v>26</v>
      </c>
    </row>
    <row r="213" spans="1:18" s="208" customFormat="1" ht="15" customHeight="1">
      <c r="A213" s="205" t="s">
        <v>709</v>
      </c>
      <c r="B213" s="206"/>
      <c r="C213" s="182" t="str">
        <f>HYPERLINK(VLOOKUP(A213,Фото!C:D,2,0),VLOOKUP(A213,'Прайс-лист общий'!A:B,2,0))</f>
        <v>Завертка квадр. к ручкам РЕНЦ, никель матовый/никель блестящий</v>
      </c>
      <c r="D213" s="183">
        <f>IFERROR(VLOOKUP($A213,'Прайс-лист общий'!A:C,3,0),"")</f>
        <v>4</v>
      </c>
      <c r="E213" s="184">
        <f>IFERROR(VLOOKUP($A213,'Прайс-лист общий'!$A:D,4,0),"")</f>
        <v>0</v>
      </c>
      <c r="F213" s="209">
        <f>IFERROR(VLOOKUP($A213,'Прайс-лист общий'!$A:E,5,0),"")</f>
        <v>1068</v>
      </c>
      <c r="G213" s="209">
        <f>IFERROR(VLOOKUP($A213,'Прайс-лист общий'!$A:F,6,0),"")</f>
        <v>645</v>
      </c>
      <c r="H213" s="209">
        <f>IFERROR(VLOOKUP($A213,'Прайс-лист общий'!$A:G,7,0),"")</f>
        <v>586</v>
      </c>
      <c r="I213" s="209">
        <f>IFERROR(VLOOKUP($A213,'Прайс-лист общий'!$A:H,8,0),"")</f>
        <v>533</v>
      </c>
      <c r="J213" s="209">
        <f>IFERROR(VLOOKUP($A213,'Прайс-лист общий'!$A:I,9,0),"")</f>
        <v>464</v>
      </c>
      <c r="K213" s="222">
        <f>IFERROR(VLOOKUP(A213,'Прайс-лист общий'!A:J,10,0),"")</f>
        <v>0</v>
      </c>
      <c r="L213" s="216"/>
      <c r="M213" s="212">
        <f t="shared" si="3"/>
        <v>0</v>
      </c>
      <c r="N213" s="185">
        <f>IFERROR(VLOOKUP($A213,'Прайс-лист общий'!$A:K,11,0),"")</f>
        <v>100</v>
      </c>
      <c r="O213" s="186" t="str">
        <f>IFERROR(VLOOKUP($A213,'Прайс-лист общий'!$A:L,12,0),"")</f>
        <v>185*157*58</v>
      </c>
      <c r="P213" s="186">
        <f>IFERROR(VLOOKUP($A213,'Прайс-лист общий'!$A:M,13,0),"")</f>
        <v>0.20399999999999999</v>
      </c>
      <c r="Q213" s="186" t="str">
        <f>IFERROR(VLOOKUP($A213,'Прайс-лист общий'!$A:O,14,0),"")</f>
        <v>380*325*303</v>
      </c>
      <c r="R213" s="186">
        <f>IFERROR(VLOOKUP($A213,'Прайс-лист общий'!$A:O,15,0),"")</f>
        <v>26</v>
      </c>
    </row>
    <row r="214" spans="1:18" s="208" customFormat="1" ht="15" customHeight="1">
      <c r="A214" s="205" t="s">
        <v>713</v>
      </c>
      <c r="B214" s="206"/>
      <c r="C214" s="182" t="str">
        <f>HYPERLINK(VLOOKUP(A214,Фото!C:D,2,0),VLOOKUP(A214,'Прайс-лист общий'!A:B,2,0))</f>
        <v>Завертка квадр. к ручкам РЕНЦ, супер белый/хром блестящий</v>
      </c>
      <c r="D214" s="183">
        <f>IFERROR(VLOOKUP($A214,'Прайс-лист общий'!A:C,3,0),"")</f>
        <v>4</v>
      </c>
      <c r="E214" s="184">
        <f>IFERROR(VLOOKUP($A214,'Прайс-лист общий'!$A:D,4,0),"")</f>
        <v>0</v>
      </c>
      <c r="F214" s="209">
        <f>IFERROR(VLOOKUP($A214,'Прайс-лист общий'!$A:E,5,0),"")</f>
        <v>1229</v>
      </c>
      <c r="G214" s="209">
        <f>IFERROR(VLOOKUP($A214,'Прайс-лист общий'!$A:F,6,0),"")</f>
        <v>742</v>
      </c>
      <c r="H214" s="209">
        <f>IFERROR(VLOOKUP($A214,'Прайс-лист общий'!$A:G,7,0),"")</f>
        <v>675</v>
      </c>
      <c r="I214" s="209">
        <f>IFERROR(VLOOKUP($A214,'Прайс-лист общий'!$A:H,8,0),"")</f>
        <v>614</v>
      </c>
      <c r="J214" s="209">
        <f>IFERROR(VLOOKUP($A214,'Прайс-лист общий'!$A:I,9,0),"")</f>
        <v>534</v>
      </c>
      <c r="K214" s="222">
        <f>IFERROR(VLOOKUP(A214,'Прайс-лист общий'!A:J,10,0),"")</f>
        <v>0</v>
      </c>
      <c r="L214" s="216"/>
      <c r="M214" s="212">
        <f t="shared" si="3"/>
        <v>0</v>
      </c>
      <c r="N214" s="185">
        <f>IFERROR(VLOOKUP($A214,'Прайс-лист общий'!$A:K,11,0),"")</f>
        <v>100</v>
      </c>
      <c r="O214" s="186" t="str">
        <f>IFERROR(VLOOKUP($A214,'Прайс-лист общий'!$A:L,12,0),"")</f>
        <v>185*157*58</v>
      </c>
      <c r="P214" s="186">
        <f>IFERROR(VLOOKUP($A214,'Прайс-лист общий'!$A:M,13,0),"")</f>
        <v>0.20399999999999999</v>
      </c>
      <c r="Q214" s="186" t="str">
        <f>IFERROR(VLOOKUP($A214,'Прайс-лист общий'!$A:O,14,0),"")</f>
        <v>380*325*303</v>
      </c>
      <c r="R214" s="186">
        <f>IFERROR(VLOOKUP($A214,'Прайс-лист общий'!$A:O,15,0),"")</f>
        <v>26</v>
      </c>
    </row>
    <row r="215" spans="1:18" s="208" customFormat="1" ht="15" customHeight="1">
      <c r="A215" s="193" t="s">
        <v>528</v>
      </c>
      <c r="B215" s="195"/>
      <c r="C215" s="187" t="str">
        <f>HYPERLINK(VLOOKUP(A215,Фото!C:D,2,0),VLOOKUP(A215,'Прайс-лист общий'!A:B,2,0))</f>
        <v>Завертка квадр. к ручкам РЕНЦ, белый/хром блестящий</v>
      </c>
      <c r="D215" s="188">
        <f>IFERROR(VLOOKUP($A215,'Прайс-лист общий'!A:C,3,0),"")</f>
        <v>4</v>
      </c>
      <c r="E215" s="189">
        <f>IFERROR(VLOOKUP($A215,'Прайс-лист общий'!$A:D,4,0),"")</f>
        <v>0</v>
      </c>
      <c r="F215" s="210">
        <f>IFERROR(VLOOKUP($A215,'Прайс-лист общий'!$A:E,5,0),"")</f>
        <v>1229</v>
      </c>
      <c r="G215" s="210">
        <f>IFERROR(VLOOKUP($A215,'Прайс-лист общий'!$A:F,6,0),"")</f>
        <v>742</v>
      </c>
      <c r="H215" s="210">
        <f>IFERROR(VLOOKUP($A215,'Прайс-лист общий'!$A:G,7,0),"")</f>
        <v>675</v>
      </c>
      <c r="I215" s="210">
        <f>IFERROR(VLOOKUP($A215,'Прайс-лист общий'!$A:H,8,0),"")</f>
        <v>614</v>
      </c>
      <c r="J215" s="210">
        <f>IFERROR(VLOOKUP($A215,'Прайс-лист общий'!$A:I,9,0),"")</f>
        <v>534</v>
      </c>
      <c r="K215" s="220">
        <f>IFERROR(VLOOKUP(A215,'Прайс-лист общий'!A:J,10,0),"")</f>
        <v>0</v>
      </c>
      <c r="L215" s="217"/>
      <c r="M215" s="213">
        <f t="shared" si="3"/>
        <v>0</v>
      </c>
      <c r="N215" s="190">
        <f>IFERROR(VLOOKUP($A215,'Прайс-лист общий'!$A:K,11,0),"")</f>
        <v>100</v>
      </c>
      <c r="O215" s="191" t="str">
        <f>IFERROR(VLOOKUP($A215,'Прайс-лист общий'!$A:L,12,0),"")</f>
        <v>185*157*61</v>
      </c>
      <c r="P215" s="191">
        <f>IFERROR(VLOOKUP($A215,'Прайс-лист общий'!$A:M,13,0),"")</f>
        <v>0.20399999999999999</v>
      </c>
      <c r="Q215" s="191" t="str">
        <f>IFERROR(VLOOKUP($A215,'Прайс-лист общий'!$A:O,14,0),"")</f>
        <v>380*325*303</v>
      </c>
      <c r="R215" s="191">
        <f>IFERROR(VLOOKUP($A215,'Прайс-лист общий'!$A:O,15,0),"")</f>
        <v>30</v>
      </c>
    </row>
    <row r="216" spans="1:18" s="208" customFormat="1" ht="21" customHeight="1">
      <c r="A216" s="192" t="s">
        <v>4053</v>
      </c>
      <c r="B216" s="194"/>
      <c r="C216" s="177" t="str">
        <f>HYPERLINK(VLOOKUP(A216,Фото!C:D,2,0),VLOOKUP(A216,'Прайс-лист общий'!A:B,2,0))</f>
        <v>Завертка кв. с ключом РЕНЦ, черный</v>
      </c>
      <c r="D216" s="178">
        <f>IFERROR(VLOOKUP($A216,'Прайс-лист общий'!A:C,3,0),"")</f>
        <v>4</v>
      </c>
      <c r="E216" s="179">
        <f>IFERROR(VLOOKUP($A216,'Прайс-лист общий'!$A:D,4,0),"")</f>
        <v>0</v>
      </c>
      <c r="F216" s="211">
        <f>IFERROR(VLOOKUP($A216,'Прайс-лист общий'!$A:E,5,0),"")</f>
        <v>1891</v>
      </c>
      <c r="G216" s="211">
        <f>IFERROR(VLOOKUP($A216,'Прайс-лист общий'!$A:F,6,0),"")</f>
        <v>1142</v>
      </c>
      <c r="H216" s="211">
        <f>IFERROR(VLOOKUP($A216,'Прайс-лист общий'!$A:G,7,0),"")</f>
        <v>1038</v>
      </c>
      <c r="I216" s="211">
        <f>IFERROR(VLOOKUP($A216,'Прайс-лист общий'!$A:H,8,0),"")</f>
        <v>943</v>
      </c>
      <c r="J216" s="211">
        <f>IFERROR(VLOOKUP($A216,'Прайс-лист общий'!$A:I,9,0),"")</f>
        <v>820</v>
      </c>
      <c r="K216" s="221">
        <f>IFERROR(VLOOKUP(A216,'Прайс-лист общий'!A:J,10,0),"")</f>
        <v>0</v>
      </c>
      <c r="L216" s="215"/>
      <c r="M216" s="214">
        <f t="shared" si="3"/>
        <v>0</v>
      </c>
      <c r="N216" s="180">
        <f>IFERROR(VLOOKUP($A216,'Прайс-лист общий'!$A:K,11,0),"")</f>
        <v>50</v>
      </c>
      <c r="O216" s="181" t="str">
        <f>IFERROR(VLOOKUP($A216,'Прайс-лист общий'!$A:L,12,0),"")</f>
        <v>185*157*58</v>
      </c>
      <c r="P216" s="181">
        <f>IFERROR(VLOOKUP($A216,'Прайс-лист общий'!$A:M,13,0),"")</f>
        <v>0.28999999999999998</v>
      </c>
      <c r="Q216" s="181" t="str">
        <f>IFERROR(VLOOKUP($A216,'Прайс-лист общий'!$A:O,14,0),"")</f>
        <v>380*163*303</v>
      </c>
      <c r="R216" s="181">
        <f>IFERROR(VLOOKUP($A216,'Прайс-лист общий'!$A:O,15,0),"")</f>
        <v>12.3</v>
      </c>
    </row>
    <row r="217" spans="1:18" s="208" customFormat="1" ht="21" customHeight="1">
      <c r="A217" s="193" t="s">
        <v>715</v>
      </c>
      <c r="B217" s="195"/>
      <c r="C217" s="187" t="str">
        <f>HYPERLINK(VLOOKUP(A217,Фото!C:D,2,0),VLOOKUP(A217,'Прайс-лист общий'!A:B,2,0))</f>
        <v>Завертка кв. с ключом РЕНЦ, никель матовый/никель блестящий</v>
      </c>
      <c r="D217" s="188">
        <f>IFERROR(VLOOKUP($A217,'Прайс-лист общий'!A:C,3,0),"")</f>
        <v>4</v>
      </c>
      <c r="E217" s="189">
        <f>IFERROR(VLOOKUP($A217,'Прайс-лист общий'!$A:D,4,0),"")</f>
        <v>0</v>
      </c>
      <c r="F217" s="210">
        <f>IFERROR(VLOOKUP($A217,'Прайс-лист общий'!$A:E,5,0),"")</f>
        <v>1891</v>
      </c>
      <c r="G217" s="210">
        <f>IFERROR(VLOOKUP($A217,'Прайс-лист общий'!$A:F,6,0),"")</f>
        <v>1142</v>
      </c>
      <c r="H217" s="210">
        <f>IFERROR(VLOOKUP($A217,'Прайс-лист общий'!$A:G,7,0),"")</f>
        <v>1038</v>
      </c>
      <c r="I217" s="210">
        <f>IFERROR(VLOOKUP($A217,'Прайс-лист общий'!$A:H,8,0),"")</f>
        <v>943</v>
      </c>
      <c r="J217" s="210">
        <f>IFERROR(VLOOKUP($A217,'Прайс-лист общий'!$A:I,9,0),"")</f>
        <v>820</v>
      </c>
      <c r="K217" s="220">
        <f>IFERROR(VLOOKUP(A217,'Прайс-лист общий'!A:J,10,0),"")</f>
        <v>0</v>
      </c>
      <c r="L217" s="217"/>
      <c r="M217" s="213">
        <f t="shared" si="3"/>
        <v>0</v>
      </c>
      <c r="N217" s="190">
        <f>IFERROR(VLOOKUP($A217,'Прайс-лист общий'!$A:K,11,0),"")</f>
        <v>50</v>
      </c>
      <c r="O217" s="191" t="str">
        <f>IFERROR(VLOOKUP($A217,'Прайс-лист общий'!$A:L,12,0),"")</f>
        <v>185*157*58</v>
      </c>
      <c r="P217" s="191">
        <f>IFERROR(VLOOKUP($A217,'Прайс-лист общий'!$A:M,13,0),"")</f>
        <v>0.28999999999999998</v>
      </c>
      <c r="Q217" s="191" t="str">
        <f>IFERROR(VLOOKUP($A217,'Прайс-лист общий'!$A:O,14,0),"")</f>
        <v>380*163*303</v>
      </c>
      <c r="R217" s="191">
        <f>IFERROR(VLOOKUP($A217,'Прайс-лист общий'!$A:O,15,0),"")</f>
        <v>12.3</v>
      </c>
    </row>
    <row r="218" spans="1:18" s="208" customFormat="1" ht="15" customHeight="1">
      <c r="A218" s="223" t="s">
        <v>689</v>
      </c>
      <c r="B218" s="206"/>
      <c r="C218" s="224" t="str">
        <f>HYPERLINK(VLOOKUP(A218,Фото!C:D,2,0),VLOOKUP(A218,'Прайс-лист общий'!A:B,2,0))</f>
        <v>Накладка кв. на цилиндр РЕНЦ, бронза античная</v>
      </c>
      <c r="D218" s="225">
        <f>IFERROR(VLOOKUP($A218,'Прайс-лист общий'!A:C,3,0),"")</f>
        <v>4</v>
      </c>
      <c r="E218" s="226">
        <f>IFERROR(VLOOKUP($A218,'Прайс-лист общий'!$A:D,4,0),"")</f>
        <v>0</v>
      </c>
      <c r="F218" s="227">
        <f>IFERROR(VLOOKUP($A218,'Прайс-лист общий'!$A:E,5,0),"")</f>
        <v>857</v>
      </c>
      <c r="G218" s="227">
        <f>IFERROR(VLOOKUP($A218,'Прайс-лист общий'!$A:F,6,0),"")</f>
        <v>517</v>
      </c>
      <c r="H218" s="227">
        <f>IFERROR(VLOOKUP($A218,'Прайс-лист общий'!$A:G,7,0),"")</f>
        <v>471</v>
      </c>
      <c r="I218" s="227">
        <f>IFERROR(VLOOKUP($A218,'Прайс-лист общий'!$A:H,8,0),"")</f>
        <v>428</v>
      </c>
      <c r="J218" s="227">
        <f>IFERROR(VLOOKUP($A218,'Прайс-лист общий'!$A:I,9,0),"")</f>
        <v>372</v>
      </c>
      <c r="K218" s="228">
        <f>IFERROR(VLOOKUP(A218,'Прайс-лист общий'!A:J,10,0),"")</f>
        <v>0</v>
      </c>
      <c r="L218" s="229"/>
      <c r="M218" s="230">
        <f t="shared" si="3"/>
        <v>0</v>
      </c>
      <c r="N218" s="231">
        <f>IFERROR(VLOOKUP($A218,'Прайс-лист общий'!$A:K,11,0),"")</f>
        <v>100</v>
      </c>
      <c r="O218" s="232" t="str">
        <f>IFERROR(VLOOKUP($A218,'Прайс-лист общий'!$A:L,12,0),"")</f>
        <v>185*157*58</v>
      </c>
      <c r="P218" s="232">
        <f>IFERROR(VLOOKUP($A218,'Прайс-лист общий'!$A:M,13,0),"")</f>
        <v>0.157</v>
      </c>
      <c r="Q218" s="232" t="str">
        <f>IFERROR(VLOOKUP($A218,'Прайс-лист общий'!$A:O,14,0),"")</f>
        <v>380*325*303</v>
      </c>
      <c r="R218" s="232">
        <f>IFERROR(VLOOKUP($A218,'Прайс-лист общий'!$A:O,15,0),"")</f>
        <v>26</v>
      </c>
    </row>
    <row r="219" spans="1:18" s="208" customFormat="1" ht="15" customHeight="1">
      <c r="A219" s="205" t="s">
        <v>690</v>
      </c>
      <c r="B219" s="206"/>
      <c r="C219" s="182" t="str">
        <f>HYPERLINK(VLOOKUP(A219,Фото!C:D,2,0),VLOOKUP(A219,'Прайс-лист общий'!A:B,2,0))</f>
        <v>Накладка кв. на цилиндр РЕНЦ, бронза черная с патиной</v>
      </c>
      <c r="D219" s="183">
        <f>IFERROR(VLOOKUP($A219,'Прайс-лист общий'!A:C,3,0),"")</f>
        <v>4</v>
      </c>
      <c r="E219" s="184">
        <f>IFERROR(VLOOKUP($A219,'Прайс-лист общий'!$A:D,4,0),"")</f>
        <v>0</v>
      </c>
      <c r="F219" s="209">
        <f>IFERROR(VLOOKUP($A219,'Прайс-лист общий'!$A:E,5,0),"")</f>
        <v>991</v>
      </c>
      <c r="G219" s="209">
        <f>IFERROR(VLOOKUP($A219,'Прайс-лист общий'!$A:F,6,0),"")</f>
        <v>599</v>
      </c>
      <c r="H219" s="209">
        <f>IFERROR(VLOOKUP($A219,'Прайс-лист общий'!$A:G,7,0),"")</f>
        <v>544</v>
      </c>
      <c r="I219" s="209">
        <f>IFERROR(VLOOKUP($A219,'Прайс-лист общий'!$A:H,8,0),"")</f>
        <v>494</v>
      </c>
      <c r="J219" s="209">
        <f>IFERROR(VLOOKUP($A219,'Прайс-лист общий'!$A:I,9,0),"")</f>
        <v>430</v>
      </c>
      <c r="K219" s="222">
        <f>IFERROR(VLOOKUP(A219,'Прайс-лист общий'!A:J,10,0),"")</f>
        <v>56</v>
      </c>
      <c r="L219" s="216"/>
      <c r="M219" s="212">
        <f t="shared" si="3"/>
        <v>0</v>
      </c>
      <c r="N219" s="185">
        <f>IFERROR(VLOOKUP($A219,'Прайс-лист общий'!$A:K,11,0),"")</f>
        <v>100</v>
      </c>
      <c r="O219" s="186" t="str">
        <f>IFERROR(VLOOKUP($A219,'Прайс-лист общий'!$A:L,12,0),"")</f>
        <v>185*157*58</v>
      </c>
      <c r="P219" s="186">
        <f>IFERROR(VLOOKUP($A219,'Прайс-лист общий'!$A:M,13,0),"")</f>
        <v>0.157</v>
      </c>
      <c r="Q219" s="186" t="str">
        <f>IFERROR(VLOOKUP($A219,'Прайс-лист общий'!$A:O,14,0),"")</f>
        <v>380*163*303</v>
      </c>
      <c r="R219" s="186">
        <f>IFERROR(VLOOKUP($A219,'Прайс-лист общий'!$A:O,15,0),"")</f>
        <v>15.2</v>
      </c>
    </row>
    <row r="220" spans="1:18" s="208" customFormat="1" ht="15" customHeight="1">
      <c r="A220" s="205" t="s">
        <v>539</v>
      </c>
      <c r="B220" s="206"/>
      <c r="C220" s="182" t="str">
        <f>HYPERLINK(VLOOKUP(A220,Фото!C:D,2,0),VLOOKUP(A220,'Прайс-лист общий'!A:B,2,0))</f>
        <v>Накладка кв. на цилиндр РЕНЦ, черный/хром блестящий</v>
      </c>
      <c r="D220" s="183">
        <f>IFERROR(VLOOKUP($A220,'Прайс-лист общий'!A:C,3,0),"")</f>
        <v>4</v>
      </c>
      <c r="E220" s="184">
        <f>IFERROR(VLOOKUP($A220,'Прайс-лист общий'!$A:D,4,0),"")</f>
        <v>0</v>
      </c>
      <c r="F220" s="209">
        <f>IFERROR(VLOOKUP($A220,'Прайс-лист общий'!$A:E,5,0),"")</f>
        <v>991</v>
      </c>
      <c r="G220" s="209">
        <f>IFERROR(VLOOKUP($A220,'Прайс-лист общий'!$A:F,6,0),"")</f>
        <v>599</v>
      </c>
      <c r="H220" s="209">
        <f>IFERROR(VLOOKUP($A220,'Прайс-лист общий'!$A:G,7,0),"")</f>
        <v>544</v>
      </c>
      <c r="I220" s="209">
        <f>IFERROR(VLOOKUP($A220,'Прайс-лист общий'!$A:H,8,0),"")</f>
        <v>494</v>
      </c>
      <c r="J220" s="209">
        <f>IFERROR(VLOOKUP($A220,'Прайс-лист общий'!$A:I,9,0),"")</f>
        <v>430</v>
      </c>
      <c r="K220" s="222">
        <f>IFERROR(VLOOKUP(A220,'Прайс-лист общий'!A:J,10,0),"")</f>
        <v>0</v>
      </c>
      <c r="L220" s="216"/>
      <c r="M220" s="212">
        <f t="shared" si="3"/>
        <v>0</v>
      </c>
      <c r="N220" s="185">
        <f>IFERROR(VLOOKUP($A220,'Прайс-лист общий'!$A:K,11,0),"")</f>
        <v>100</v>
      </c>
      <c r="O220" s="186" t="str">
        <f>IFERROR(VLOOKUP($A220,'Прайс-лист общий'!$A:L,12,0),"")</f>
        <v>185*157*58</v>
      </c>
      <c r="P220" s="186">
        <f>IFERROR(VLOOKUP($A220,'Прайс-лист общий'!$A:M,13,0),"")</f>
        <v>0.157</v>
      </c>
      <c r="Q220" s="186" t="str">
        <f>IFERROR(VLOOKUP($A220,'Прайс-лист общий'!$A:O,14,0),"")</f>
        <v>380*163*303</v>
      </c>
      <c r="R220" s="186">
        <f>IFERROR(VLOOKUP($A220,'Прайс-лист общий'!$A:O,15,0),"")</f>
        <v>15.2</v>
      </c>
    </row>
    <row r="221" spans="1:18" s="208" customFormat="1" ht="15" customHeight="1">
      <c r="A221" s="205" t="s">
        <v>693</v>
      </c>
      <c r="B221" s="206"/>
      <c r="C221" s="182" t="str">
        <f>HYPERLINK(VLOOKUP(A221,Фото!C:D,2,0),VLOOKUP(A221,'Прайс-лист общий'!A:B,2,0))</f>
        <v>Накладка кв. на цилиндр РЕНЦ, хром блестящий</v>
      </c>
      <c r="D221" s="183">
        <f>IFERROR(VLOOKUP($A221,'Прайс-лист общий'!A:C,3,0),"")</f>
        <v>4</v>
      </c>
      <c r="E221" s="184">
        <f>IFERROR(VLOOKUP($A221,'Прайс-лист общий'!$A:D,4,0),"")</f>
        <v>0</v>
      </c>
      <c r="F221" s="209">
        <f>IFERROR(VLOOKUP($A221,'Прайс-лист общий'!$A:E,5,0),"")</f>
        <v>857</v>
      </c>
      <c r="G221" s="209">
        <f>IFERROR(VLOOKUP($A221,'Прайс-лист общий'!$A:F,6,0),"")</f>
        <v>517</v>
      </c>
      <c r="H221" s="209">
        <f>IFERROR(VLOOKUP($A221,'Прайс-лист общий'!$A:G,7,0),"")</f>
        <v>471</v>
      </c>
      <c r="I221" s="209">
        <f>IFERROR(VLOOKUP($A221,'Прайс-лист общий'!$A:H,8,0),"")</f>
        <v>428</v>
      </c>
      <c r="J221" s="209">
        <f>IFERROR(VLOOKUP($A221,'Прайс-лист общий'!$A:I,9,0),"")</f>
        <v>372</v>
      </c>
      <c r="K221" s="222">
        <f>IFERROR(VLOOKUP(A221,'Прайс-лист общий'!A:J,10,0),"")</f>
        <v>0</v>
      </c>
      <c r="L221" s="216"/>
      <c r="M221" s="212">
        <f t="shared" si="3"/>
        <v>0</v>
      </c>
      <c r="N221" s="185">
        <f>IFERROR(VLOOKUP($A221,'Прайс-лист общий'!$A:K,11,0),"")</f>
        <v>100</v>
      </c>
      <c r="O221" s="186" t="str">
        <f>IFERROR(VLOOKUP($A221,'Прайс-лист общий'!$A:L,12,0),"")</f>
        <v>185*157*58</v>
      </c>
      <c r="P221" s="186">
        <f>IFERROR(VLOOKUP($A221,'Прайс-лист общий'!$A:M,13,0),"")</f>
        <v>0.157</v>
      </c>
      <c r="Q221" s="186" t="str">
        <f>IFERROR(VLOOKUP($A221,'Прайс-лист общий'!$A:O,14,0),"")</f>
        <v>380*163*303</v>
      </c>
      <c r="R221" s="186">
        <f>IFERROR(VLOOKUP($A221,'Прайс-лист общий'!$A:O,15,0),"")</f>
        <v>15.2</v>
      </c>
    </row>
    <row r="222" spans="1:18" s="208" customFormat="1" ht="15" customHeight="1">
      <c r="A222" s="205" t="s">
        <v>691</v>
      </c>
      <c r="B222" s="206"/>
      <c r="C222" s="182" t="str">
        <f>HYPERLINK(VLOOKUP(A222,Фото!C:D,2,0),VLOOKUP(A222,'Прайс-лист общий'!A:B,2,0))</f>
        <v>Накладка кв. на цилиндр РЕНЦ, бронза античная матовая</v>
      </c>
      <c r="D222" s="183">
        <f>IFERROR(VLOOKUP($A222,'Прайс-лист общий'!A:C,3,0),"")</f>
        <v>4</v>
      </c>
      <c r="E222" s="184">
        <f>IFERROR(VLOOKUP($A222,'Прайс-лист общий'!$A:D,4,0),"")</f>
        <v>0</v>
      </c>
      <c r="F222" s="209">
        <f>IFERROR(VLOOKUP($A222,'Прайс-лист общий'!$A:E,5,0),"")</f>
        <v>857</v>
      </c>
      <c r="G222" s="209">
        <f>IFERROR(VLOOKUP($A222,'Прайс-лист общий'!$A:F,6,0),"")</f>
        <v>517</v>
      </c>
      <c r="H222" s="209">
        <f>IFERROR(VLOOKUP($A222,'Прайс-лист общий'!$A:G,7,0),"")</f>
        <v>471</v>
      </c>
      <c r="I222" s="209">
        <f>IFERROR(VLOOKUP($A222,'Прайс-лист общий'!$A:H,8,0),"")</f>
        <v>428</v>
      </c>
      <c r="J222" s="209">
        <f>IFERROR(VLOOKUP($A222,'Прайс-лист общий'!$A:I,9,0),"")</f>
        <v>372</v>
      </c>
      <c r="K222" s="222">
        <f>IFERROR(VLOOKUP(A222,'Прайс-лист общий'!A:J,10,0),"")</f>
        <v>0</v>
      </c>
      <c r="L222" s="216"/>
      <c r="M222" s="212">
        <f t="shared" si="3"/>
        <v>0</v>
      </c>
      <c r="N222" s="185">
        <f>IFERROR(VLOOKUP($A222,'Прайс-лист общий'!$A:K,11,0),"")</f>
        <v>100</v>
      </c>
      <c r="O222" s="186" t="str">
        <f>IFERROR(VLOOKUP($A222,'Прайс-лист общий'!$A:L,12,0),"")</f>
        <v>185*157*58</v>
      </c>
      <c r="P222" s="186">
        <f>IFERROR(VLOOKUP($A222,'Прайс-лист общий'!$A:M,13,0),"")</f>
        <v>0.157</v>
      </c>
      <c r="Q222" s="186" t="str">
        <f>IFERROR(VLOOKUP($A222,'Прайс-лист общий'!$A:O,14,0),"")</f>
        <v>380*163*303</v>
      </c>
      <c r="R222" s="186">
        <f>IFERROR(VLOOKUP($A222,'Прайс-лист общий'!$A:O,15,0),"")</f>
        <v>15.2</v>
      </c>
    </row>
    <row r="223" spans="1:18" s="208" customFormat="1" ht="15" customHeight="1">
      <c r="A223" s="205" t="s">
        <v>696</v>
      </c>
      <c r="B223" s="206"/>
      <c r="C223" s="182" t="str">
        <f>HYPERLINK(VLOOKUP(A223,Фото!C:D,2,0),VLOOKUP(A223,'Прайс-лист общий'!A:B,2,0))</f>
        <v>Накладка кв. на цилиндр РЕНЦ, матовый черный никель/хром блестящий</v>
      </c>
      <c r="D223" s="183">
        <f>IFERROR(VLOOKUP($A223,'Прайс-лист общий'!A:C,3,0),"")</f>
        <v>4</v>
      </c>
      <c r="E223" s="184">
        <f>IFERROR(VLOOKUP($A223,'Прайс-лист общий'!$A:D,4,0),"")</f>
        <v>0</v>
      </c>
      <c r="F223" s="209">
        <f>IFERROR(VLOOKUP($A223,'Прайс-лист общий'!$A:E,5,0),"")</f>
        <v>857</v>
      </c>
      <c r="G223" s="209">
        <f>IFERROR(VLOOKUP($A223,'Прайс-лист общий'!$A:F,6,0),"")</f>
        <v>517</v>
      </c>
      <c r="H223" s="209">
        <f>IFERROR(VLOOKUP($A223,'Прайс-лист общий'!$A:G,7,0),"")</f>
        <v>471</v>
      </c>
      <c r="I223" s="209">
        <f>IFERROR(VLOOKUP($A223,'Прайс-лист общий'!$A:H,8,0),"")</f>
        <v>428</v>
      </c>
      <c r="J223" s="209">
        <f>IFERROR(VLOOKUP($A223,'Прайс-лист общий'!$A:I,9,0),"")</f>
        <v>372</v>
      </c>
      <c r="K223" s="222">
        <f>IFERROR(VLOOKUP(A223,'Прайс-лист общий'!A:J,10,0),"")</f>
        <v>0</v>
      </c>
      <c r="L223" s="216"/>
      <c r="M223" s="212">
        <f t="shared" si="3"/>
        <v>0</v>
      </c>
      <c r="N223" s="185">
        <f>IFERROR(VLOOKUP($A223,'Прайс-лист общий'!$A:K,11,0),"")</f>
        <v>100</v>
      </c>
      <c r="O223" s="186" t="str">
        <f>IFERROR(VLOOKUP($A223,'Прайс-лист общий'!$A:L,12,0),"")</f>
        <v>185*157*58</v>
      </c>
      <c r="P223" s="186">
        <f>IFERROR(VLOOKUP($A223,'Прайс-лист общий'!$A:M,13,0),"")</f>
        <v>0.157</v>
      </c>
      <c r="Q223" s="186" t="str">
        <f>IFERROR(VLOOKUP($A223,'Прайс-лист общий'!$A:O,14,0),"")</f>
        <v>380*163*303</v>
      </c>
      <c r="R223" s="186">
        <f>IFERROR(VLOOKUP($A223,'Прайс-лист общий'!$A:O,15,0),"")</f>
        <v>15.2</v>
      </c>
    </row>
    <row r="224" spans="1:18" s="208" customFormat="1" ht="15" customHeight="1">
      <c r="A224" s="205" t="s">
        <v>695</v>
      </c>
      <c r="B224" s="206"/>
      <c r="C224" s="182" t="str">
        <f>HYPERLINK(VLOOKUP(A224,Фото!C:D,2,0),VLOOKUP(A224,'Прайс-лист общий'!A:B,2,0))</f>
        <v>Накладка кв. на цилиндр РЕНЦ, никель супер матовый</v>
      </c>
      <c r="D224" s="183">
        <f>IFERROR(VLOOKUP($A224,'Прайс-лист общий'!A:C,3,0),"")</f>
        <v>4</v>
      </c>
      <c r="E224" s="184">
        <f>IFERROR(VLOOKUP($A224,'Прайс-лист общий'!$A:D,4,0),"")</f>
        <v>0</v>
      </c>
      <c r="F224" s="209">
        <f>IFERROR(VLOOKUP($A224,'Прайс-лист общий'!$A:E,5,0),"")</f>
        <v>857</v>
      </c>
      <c r="G224" s="209">
        <f>IFERROR(VLOOKUP($A224,'Прайс-лист общий'!$A:F,6,0),"")</f>
        <v>517</v>
      </c>
      <c r="H224" s="209">
        <f>IFERROR(VLOOKUP($A224,'Прайс-лист общий'!$A:G,7,0),"")</f>
        <v>471</v>
      </c>
      <c r="I224" s="209">
        <f>IFERROR(VLOOKUP($A224,'Прайс-лист общий'!$A:H,8,0),"")</f>
        <v>428</v>
      </c>
      <c r="J224" s="209">
        <f>IFERROR(VLOOKUP($A224,'Прайс-лист общий'!$A:I,9,0),"")</f>
        <v>372</v>
      </c>
      <c r="K224" s="222">
        <f>IFERROR(VLOOKUP(A224,'Прайс-лист общий'!A:J,10,0),"")</f>
        <v>0</v>
      </c>
      <c r="L224" s="216"/>
      <c r="M224" s="212">
        <f t="shared" si="3"/>
        <v>0</v>
      </c>
      <c r="N224" s="185">
        <f>IFERROR(VLOOKUP($A224,'Прайс-лист общий'!$A:K,11,0),"")</f>
        <v>100</v>
      </c>
      <c r="O224" s="186" t="str">
        <f>IFERROR(VLOOKUP($A224,'Прайс-лист общий'!$A:L,12,0),"")</f>
        <v>185*157*58</v>
      </c>
      <c r="P224" s="186">
        <f>IFERROR(VLOOKUP($A224,'Прайс-лист общий'!$A:M,13,0),"")</f>
        <v>0.157</v>
      </c>
      <c r="Q224" s="186" t="str">
        <f>IFERROR(VLOOKUP($A224,'Прайс-лист общий'!$A:O,14,0),"")</f>
        <v>380*163*303</v>
      </c>
      <c r="R224" s="186">
        <f>IFERROR(VLOOKUP($A224,'Прайс-лист общий'!$A:O,15,0),"")</f>
        <v>15.2</v>
      </c>
    </row>
    <row r="225" spans="1:18" s="208" customFormat="1" ht="15" customHeight="1">
      <c r="A225" s="205" t="s">
        <v>697</v>
      </c>
      <c r="B225" s="206"/>
      <c r="C225" s="182" t="str">
        <f>HYPERLINK(VLOOKUP(A225,Фото!C:D,2,0),VLOOKUP(A225,'Прайс-лист общий'!A:B,2,0))</f>
        <v>Накладка кв. на цилиндр РЕНЦ, матовый супер белый/хром блестящий</v>
      </c>
      <c r="D225" s="183">
        <f>IFERROR(VLOOKUP($A225,'Прайс-лист общий'!A:C,3,0),"")</f>
        <v>4</v>
      </c>
      <c r="E225" s="184">
        <f>IFERROR(VLOOKUP($A225,'Прайс-лист общий'!$A:D,4,0),"")</f>
        <v>0</v>
      </c>
      <c r="F225" s="209">
        <f>IFERROR(VLOOKUP($A225,'Прайс-лист общий'!$A:E,5,0),"")</f>
        <v>991</v>
      </c>
      <c r="G225" s="209">
        <f>IFERROR(VLOOKUP($A225,'Прайс-лист общий'!$A:F,6,0),"")</f>
        <v>599</v>
      </c>
      <c r="H225" s="209">
        <f>IFERROR(VLOOKUP($A225,'Прайс-лист общий'!$A:G,7,0),"")</f>
        <v>544</v>
      </c>
      <c r="I225" s="209">
        <f>IFERROR(VLOOKUP($A225,'Прайс-лист общий'!$A:H,8,0),"")</f>
        <v>494</v>
      </c>
      <c r="J225" s="209">
        <f>IFERROR(VLOOKUP($A225,'Прайс-лист общий'!$A:I,9,0),"")</f>
        <v>430</v>
      </c>
      <c r="K225" s="222">
        <f>IFERROR(VLOOKUP(A225,'Прайс-лист общий'!A:J,10,0),"")</f>
        <v>0</v>
      </c>
      <c r="L225" s="216"/>
      <c r="M225" s="212">
        <f t="shared" si="3"/>
        <v>0</v>
      </c>
      <c r="N225" s="185">
        <f>IFERROR(VLOOKUP($A225,'Прайс-лист общий'!$A:K,11,0),"")</f>
        <v>100</v>
      </c>
      <c r="O225" s="186" t="str">
        <f>IFERROR(VLOOKUP($A225,'Прайс-лист общий'!$A:L,12,0),"")</f>
        <v>185*157*58</v>
      </c>
      <c r="P225" s="186">
        <f>IFERROR(VLOOKUP($A225,'Прайс-лист общий'!$A:M,13,0),"")</f>
        <v>0.157</v>
      </c>
      <c r="Q225" s="186" t="str">
        <f>IFERROR(VLOOKUP($A225,'Прайс-лист общий'!$A:O,14,0),"")</f>
        <v>380*163*303</v>
      </c>
      <c r="R225" s="186">
        <f>IFERROR(VLOOKUP($A225,'Прайс-лист общий'!$A:O,15,0),"")</f>
        <v>15.2</v>
      </c>
    </row>
    <row r="226" spans="1:18" s="208" customFormat="1" ht="15" customHeight="1">
      <c r="A226" s="205" t="s">
        <v>686</v>
      </c>
      <c r="B226" s="206"/>
      <c r="C226" s="182" t="str">
        <f>HYPERLINK(VLOOKUP(A226,Фото!C:D,2,0),VLOOKUP(A226,'Прайс-лист общий'!A:B,2,0))</f>
        <v>Накладка кв. на цилиндр РЕНЦ, хром матовый/хром блестящий</v>
      </c>
      <c r="D226" s="183">
        <f>IFERROR(VLOOKUP($A226,'Прайс-лист общий'!A:C,3,0),"")</f>
        <v>4</v>
      </c>
      <c r="E226" s="184">
        <f>IFERROR(VLOOKUP($A226,'Прайс-лист общий'!$A:D,4,0),"")</f>
        <v>0</v>
      </c>
      <c r="F226" s="209">
        <f>IFERROR(VLOOKUP($A226,'Прайс-лист общий'!$A:E,5,0),"")</f>
        <v>857</v>
      </c>
      <c r="G226" s="209">
        <f>IFERROR(VLOOKUP($A226,'Прайс-лист общий'!$A:F,6,0),"")</f>
        <v>517</v>
      </c>
      <c r="H226" s="209">
        <f>IFERROR(VLOOKUP($A226,'Прайс-лист общий'!$A:G,7,0),"")</f>
        <v>471</v>
      </c>
      <c r="I226" s="209">
        <f>IFERROR(VLOOKUP($A226,'Прайс-лист общий'!$A:H,8,0),"")</f>
        <v>428</v>
      </c>
      <c r="J226" s="209">
        <f>IFERROR(VLOOKUP($A226,'Прайс-лист общий'!$A:I,9,0),"")</f>
        <v>372</v>
      </c>
      <c r="K226" s="222">
        <f>IFERROR(VLOOKUP(A226,'Прайс-лист общий'!A:J,10,0),"")</f>
        <v>0</v>
      </c>
      <c r="L226" s="216"/>
      <c r="M226" s="212">
        <f t="shared" si="3"/>
        <v>0</v>
      </c>
      <c r="N226" s="185">
        <f>IFERROR(VLOOKUP($A226,'Прайс-лист общий'!$A:K,11,0),"")</f>
        <v>100</v>
      </c>
      <c r="O226" s="186" t="str">
        <f>IFERROR(VLOOKUP($A226,'Прайс-лист общий'!$A:L,12,0),"")</f>
        <v>185*157*58</v>
      </c>
      <c r="P226" s="186">
        <f>IFERROR(VLOOKUP($A226,'Прайс-лист общий'!$A:M,13,0),"")</f>
        <v>0.157</v>
      </c>
      <c r="Q226" s="186" t="str">
        <f>IFERROR(VLOOKUP($A226,'Прайс-лист общий'!$A:O,14,0),"")</f>
        <v>380*163*303</v>
      </c>
      <c r="R226" s="186">
        <f>IFERROR(VLOOKUP($A226,'Прайс-лист общий'!$A:O,15,0),"")</f>
        <v>15.2</v>
      </c>
    </row>
    <row r="227" spans="1:18" s="208" customFormat="1" ht="15" customHeight="1">
      <c r="A227" s="205" t="s">
        <v>687</v>
      </c>
      <c r="B227" s="206"/>
      <c r="C227" s="182" t="str">
        <f>HYPERLINK(VLOOKUP(A227,Фото!C:D,2,0),VLOOKUP(A227,'Прайс-лист общий'!A:B,2,0))</f>
        <v>Накладка кв. на цилиндр РЕНЦ, латунь матовая/латунь блестящая</v>
      </c>
      <c r="D227" s="183">
        <f>IFERROR(VLOOKUP($A227,'Прайс-лист общий'!A:C,3,0),"")</f>
        <v>4</v>
      </c>
      <c r="E227" s="184">
        <f>IFERROR(VLOOKUP($A227,'Прайс-лист общий'!$A:D,4,0),"")</f>
        <v>0</v>
      </c>
      <c r="F227" s="209">
        <f>IFERROR(VLOOKUP($A227,'Прайс-лист общий'!$A:E,5,0),"")</f>
        <v>857</v>
      </c>
      <c r="G227" s="209">
        <f>IFERROR(VLOOKUP($A227,'Прайс-лист общий'!$A:F,6,0),"")</f>
        <v>517</v>
      </c>
      <c r="H227" s="209">
        <f>IFERROR(VLOOKUP($A227,'Прайс-лист общий'!$A:G,7,0),"")</f>
        <v>471</v>
      </c>
      <c r="I227" s="209">
        <f>IFERROR(VLOOKUP($A227,'Прайс-лист общий'!$A:H,8,0),"")</f>
        <v>428</v>
      </c>
      <c r="J227" s="209">
        <f>IFERROR(VLOOKUP($A227,'Прайс-лист общий'!$A:I,9,0),"")</f>
        <v>372</v>
      </c>
      <c r="K227" s="222">
        <f>IFERROR(VLOOKUP(A227,'Прайс-лист общий'!A:J,10,0),"")</f>
        <v>0</v>
      </c>
      <c r="L227" s="216"/>
      <c r="M227" s="212">
        <f t="shared" si="3"/>
        <v>0</v>
      </c>
      <c r="N227" s="185">
        <f>IFERROR(VLOOKUP($A227,'Прайс-лист общий'!$A:K,11,0),"")</f>
        <v>100</v>
      </c>
      <c r="O227" s="186" t="str">
        <f>IFERROR(VLOOKUP($A227,'Прайс-лист общий'!$A:L,12,0),"")</f>
        <v>185*157*58</v>
      </c>
      <c r="P227" s="186">
        <f>IFERROR(VLOOKUP($A227,'Прайс-лист общий'!$A:M,13,0),"")</f>
        <v>0.157</v>
      </c>
      <c r="Q227" s="186" t="str">
        <f>IFERROR(VLOOKUP($A227,'Прайс-лист общий'!$A:O,14,0),"")</f>
        <v>380*163*303</v>
      </c>
      <c r="R227" s="186">
        <f>IFERROR(VLOOKUP($A227,'Прайс-лист общий'!$A:O,15,0),"")</f>
        <v>15.2</v>
      </c>
    </row>
    <row r="228" spans="1:18" s="208" customFormat="1" ht="15" customHeight="1">
      <c r="A228" s="205" t="s">
        <v>688</v>
      </c>
      <c r="B228" s="206"/>
      <c r="C228" s="182" t="str">
        <f>HYPERLINK(VLOOKUP(A228,Фото!C:D,2,0),VLOOKUP(A228,'Прайс-лист общий'!A:B,2,0))</f>
        <v>Накладка кв. на цилиндр РЕНЦ, никель матовый/никель блестящий</v>
      </c>
      <c r="D228" s="183">
        <f>IFERROR(VLOOKUP($A228,'Прайс-лист общий'!A:C,3,0),"")</f>
        <v>4</v>
      </c>
      <c r="E228" s="184">
        <f>IFERROR(VLOOKUP($A228,'Прайс-лист общий'!$A:D,4,0),"")</f>
        <v>0</v>
      </c>
      <c r="F228" s="209">
        <f>IFERROR(VLOOKUP($A228,'Прайс-лист общий'!$A:E,5,0),"")</f>
        <v>857</v>
      </c>
      <c r="G228" s="209">
        <f>IFERROR(VLOOKUP($A228,'Прайс-лист общий'!$A:F,6,0),"")</f>
        <v>517</v>
      </c>
      <c r="H228" s="209">
        <f>IFERROR(VLOOKUP($A228,'Прайс-лист общий'!$A:G,7,0),"")</f>
        <v>471</v>
      </c>
      <c r="I228" s="209">
        <f>IFERROR(VLOOKUP($A228,'Прайс-лист общий'!$A:H,8,0),"")</f>
        <v>428</v>
      </c>
      <c r="J228" s="209">
        <f>IFERROR(VLOOKUP($A228,'Прайс-лист общий'!$A:I,9,0),"")</f>
        <v>372</v>
      </c>
      <c r="K228" s="222">
        <f>IFERROR(VLOOKUP(A228,'Прайс-лист общий'!A:J,10,0),"")</f>
        <v>0</v>
      </c>
      <c r="L228" s="216"/>
      <c r="M228" s="212">
        <f t="shared" si="3"/>
        <v>0</v>
      </c>
      <c r="N228" s="185">
        <f>IFERROR(VLOOKUP($A228,'Прайс-лист общий'!$A:K,11,0),"")</f>
        <v>100</v>
      </c>
      <c r="O228" s="186" t="str">
        <f>IFERROR(VLOOKUP($A228,'Прайс-лист общий'!$A:L,12,0),"")</f>
        <v>185*157*58</v>
      </c>
      <c r="P228" s="186">
        <f>IFERROR(VLOOKUP($A228,'Прайс-лист общий'!$A:M,13,0),"")</f>
        <v>0.157</v>
      </c>
      <c r="Q228" s="186" t="str">
        <f>IFERROR(VLOOKUP($A228,'Прайс-лист общий'!$A:O,14,0),"")</f>
        <v>380*163*303</v>
      </c>
      <c r="R228" s="186">
        <f>IFERROR(VLOOKUP($A228,'Прайс-лист общий'!$A:O,15,0),"")</f>
        <v>15.2</v>
      </c>
    </row>
    <row r="229" spans="1:18" s="208" customFormat="1" ht="15" customHeight="1">
      <c r="A229" s="205" t="s">
        <v>698</v>
      </c>
      <c r="B229" s="206"/>
      <c r="C229" s="182" t="str">
        <f>HYPERLINK(VLOOKUP(A229,Фото!C:D,2,0),VLOOKUP(A229,'Прайс-лист общий'!A:B,2,0))</f>
        <v>Накладка кв. на цилиндр РЕНЦ, супер белый/хром блестящий</v>
      </c>
      <c r="D229" s="183">
        <f>IFERROR(VLOOKUP($A229,'Прайс-лист общий'!A:C,3,0),"")</f>
        <v>4</v>
      </c>
      <c r="E229" s="184">
        <f>IFERROR(VLOOKUP($A229,'Прайс-лист общий'!$A:D,4,0),"")</f>
        <v>0</v>
      </c>
      <c r="F229" s="209">
        <f>IFERROR(VLOOKUP($A229,'Прайс-лист общий'!$A:E,5,0),"")</f>
        <v>991</v>
      </c>
      <c r="G229" s="209">
        <f>IFERROR(VLOOKUP($A229,'Прайс-лист общий'!$A:F,6,0),"")</f>
        <v>599</v>
      </c>
      <c r="H229" s="209">
        <f>IFERROR(VLOOKUP($A229,'Прайс-лист общий'!$A:G,7,0),"")</f>
        <v>544</v>
      </c>
      <c r="I229" s="209">
        <f>IFERROR(VLOOKUP($A229,'Прайс-лист общий'!$A:H,8,0),"")</f>
        <v>494</v>
      </c>
      <c r="J229" s="209">
        <f>IFERROR(VLOOKUP($A229,'Прайс-лист общий'!$A:I,9,0),"")</f>
        <v>430</v>
      </c>
      <c r="K229" s="222">
        <f>IFERROR(VLOOKUP(A229,'Прайс-лист общий'!A:J,10,0),"")</f>
        <v>0</v>
      </c>
      <c r="L229" s="216"/>
      <c r="M229" s="212">
        <f t="shared" si="3"/>
        <v>0</v>
      </c>
      <c r="N229" s="185">
        <f>IFERROR(VLOOKUP($A229,'Прайс-лист общий'!$A:K,11,0),"")</f>
        <v>100</v>
      </c>
      <c r="O229" s="186" t="str">
        <f>IFERROR(VLOOKUP($A229,'Прайс-лист общий'!$A:L,12,0),"")</f>
        <v>185*157*58</v>
      </c>
      <c r="P229" s="186">
        <f>IFERROR(VLOOKUP($A229,'Прайс-лист общий'!$A:M,13,0),"")</f>
        <v>0.157</v>
      </c>
      <c r="Q229" s="186" t="str">
        <f>IFERROR(VLOOKUP($A229,'Прайс-лист общий'!$A:O,14,0),"")</f>
        <v>380*163*303</v>
      </c>
      <c r="R229" s="186">
        <f>IFERROR(VLOOKUP($A229,'Прайс-лист общий'!$A:O,15,0),"")</f>
        <v>15.2</v>
      </c>
    </row>
    <row r="230" spans="1:18" s="208" customFormat="1" ht="15" customHeight="1">
      <c r="A230" s="205" t="s">
        <v>540</v>
      </c>
      <c r="B230" s="206"/>
      <c r="C230" s="182" t="str">
        <f>HYPERLINK(VLOOKUP(A230,Фото!C:D,2,0),VLOOKUP(A230,'Прайс-лист общий'!A:B,2,0))</f>
        <v>Накладка кв. на цилиндр РЕНЦ, белый/хром блестящий</v>
      </c>
      <c r="D230" s="183">
        <f>IFERROR(VLOOKUP($A230,'Прайс-лист общий'!A:C,3,0),"")</f>
        <v>4</v>
      </c>
      <c r="E230" s="184">
        <f>IFERROR(VLOOKUP($A230,'Прайс-лист общий'!$A:D,4,0),"")</f>
        <v>0</v>
      </c>
      <c r="F230" s="209">
        <f>IFERROR(VLOOKUP($A230,'Прайс-лист общий'!$A:E,5,0),"")</f>
        <v>991</v>
      </c>
      <c r="G230" s="209">
        <f>IFERROR(VLOOKUP($A230,'Прайс-лист общий'!$A:F,6,0),"")</f>
        <v>599</v>
      </c>
      <c r="H230" s="209">
        <f>IFERROR(VLOOKUP($A230,'Прайс-лист общий'!$A:G,7,0),"")</f>
        <v>544</v>
      </c>
      <c r="I230" s="209">
        <f>IFERROR(VLOOKUP($A230,'Прайс-лист общий'!$A:H,8,0),"")</f>
        <v>494</v>
      </c>
      <c r="J230" s="209">
        <f>IFERROR(VLOOKUP($A230,'Прайс-лист общий'!$A:I,9,0),"")</f>
        <v>430</v>
      </c>
      <c r="K230" s="222">
        <f>IFERROR(VLOOKUP(A230,'Прайс-лист общий'!A:J,10,0),"")</f>
        <v>0</v>
      </c>
      <c r="L230" s="216"/>
      <c r="M230" s="212">
        <f t="shared" si="3"/>
        <v>0</v>
      </c>
      <c r="N230" s="185">
        <f>IFERROR(VLOOKUP($A230,'Прайс-лист общий'!$A:K,11,0),"")</f>
        <v>100</v>
      </c>
      <c r="O230" s="186" t="str">
        <f>IFERROR(VLOOKUP($A230,'Прайс-лист общий'!$A:L,12,0),"")</f>
        <v>185*157*58</v>
      </c>
      <c r="P230" s="186">
        <f>IFERROR(VLOOKUP($A230,'Прайс-лист общий'!$A:M,13,0),"")</f>
        <v>0.157</v>
      </c>
      <c r="Q230" s="186" t="str">
        <f>IFERROR(VLOOKUP($A230,'Прайс-лист общий'!$A:O,14,0),"")</f>
        <v>380*163*303</v>
      </c>
      <c r="R230" s="186">
        <f>IFERROR(VLOOKUP($A230,'Прайс-лист общий'!$A:O,15,0),"")</f>
        <v>15.2</v>
      </c>
    </row>
    <row r="231" spans="1:18" s="208" customFormat="1" ht="15" customHeight="1">
      <c r="A231" s="193" t="s">
        <v>692</v>
      </c>
      <c r="B231" s="195"/>
      <c r="C231" s="187" t="str">
        <f>HYPERLINK(VLOOKUP(A231,Фото!C:D,2,0),VLOOKUP(A231,'Прайс-лист общий'!A:B,2,0))</f>
        <v>Накладка кв. на цилиндр РЕНЦ, кофе</v>
      </c>
      <c r="D231" s="188">
        <f>IFERROR(VLOOKUP($A231,'Прайс-лист общий'!A:C,3,0),"")</f>
        <v>4</v>
      </c>
      <c r="E231" s="189">
        <f>IFERROR(VLOOKUP($A231,'Прайс-лист общий'!$A:D,4,0),"")</f>
        <v>0</v>
      </c>
      <c r="F231" s="210">
        <f>IFERROR(VLOOKUP($A231,'Прайс-лист общий'!$A:E,5,0),"")</f>
        <v>857</v>
      </c>
      <c r="G231" s="210">
        <f>IFERROR(VLOOKUP($A231,'Прайс-лист общий'!$A:F,6,0),"")</f>
        <v>517</v>
      </c>
      <c r="H231" s="210">
        <f>IFERROR(VLOOKUP($A231,'Прайс-лист общий'!$A:G,7,0),"")</f>
        <v>471</v>
      </c>
      <c r="I231" s="210">
        <f>IFERROR(VLOOKUP($A231,'Прайс-лист общий'!$A:H,8,0),"")</f>
        <v>428</v>
      </c>
      <c r="J231" s="210">
        <f>IFERROR(VLOOKUP($A231,'Прайс-лист общий'!$A:I,9,0),"")</f>
        <v>372</v>
      </c>
      <c r="K231" s="220">
        <f>IFERROR(VLOOKUP(A231,'Прайс-лист общий'!A:J,10,0),"")</f>
        <v>56</v>
      </c>
      <c r="L231" s="217"/>
      <c r="M231" s="213">
        <f t="shared" si="3"/>
        <v>0</v>
      </c>
      <c r="N231" s="190">
        <f>IFERROR(VLOOKUP($A231,'Прайс-лист общий'!$A:K,11,0),"")</f>
        <v>100</v>
      </c>
      <c r="O231" s="191" t="str">
        <f>IFERROR(VLOOKUP($A231,'Прайс-лист общий'!$A:L,12,0),"")</f>
        <v>185*157*58</v>
      </c>
      <c r="P231" s="191">
        <f>IFERROR(VLOOKUP($A231,'Прайс-лист общий'!$A:M,13,0),"")</f>
        <v>0.157</v>
      </c>
      <c r="Q231" s="191" t="str">
        <f>IFERROR(VLOOKUP($A231,'Прайс-лист общий'!$A:O,14,0),"")</f>
        <v>380*163*303</v>
      </c>
      <c r="R231" s="191">
        <f>IFERROR(VLOOKUP($A231,'Прайс-лист общий'!$A:O,15,0),"")</f>
        <v>15.2</v>
      </c>
    </row>
    <row r="232" spans="1:18" s="208" customFormat="1" ht="15" customHeight="1">
      <c r="A232" s="205" t="s">
        <v>702</v>
      </c>
      <c r="B232" s="206"/>
      <c r="C232" s="182" t="str">
        <f>HYPERLINK(VLOOKUP(A232,Фото!C:D,2,0),VLOOKUP(A232,'Прайс-лист общий'!A:B,2,0))</f>
        <v>Накладка под сувальдный ключ РЕНЦ, бронза античная</v>
      </c>
      <c r="D232" s="183">
        <f>IFERROR(VLOOKUP($A232,'Прайс-лист общий'!A:C,3,0),"")</f>
        <v>4</v>
      </c>
      <c r="E232" s="184">
        <f>IFERROR(VLOOKUP($A232,'Прайс-лист общий'!$A:D,4,0),"")</f>
        <v>0</v>
      </c>
      <c r="F232" s="209">
        <f>IFERROR(VLOOKUP($A232,'Прайс-лист общий'!$A:E,5,0),"")</f>
        <v>857</v>
      </c>
      <c r="G232" s="209">
        <f>IFERROR(VLOOKUP($A232,'Прайс-лист общий'!$A:F,6,0),"")</f>
        <v>517</v>
      </c>
      <c r="H232" s="209">
        <f>IFERROR(VLOOKUP($A232,'Прайс-лист общий'!$A:G,7,0),"")</f>
        <v>471</v>
      </c>
      <c r="I232" s="209">
        <f>IFERROR(VLOOKUP($A232,'Прайс-лист общий'!$A:H,8,0),"")</f>
        <v>428</v>
      </c>
      <c r="J232" s="209">
        <f>IFERROR(VLOOKUP($A232,'Прайс-лист общий'!$A:I,9,0),"")</f>
        <v>372</v>
      </c>
      <c r="K232" s="222">
        <f>IFERROR(VLOOKUP(A232,'Прайс-лист общий'!A:J,10,0),"")</f>
        <v>56</v>
      </c>
      <c r="L232" s="216"/>
      <c r="M232" s="212">
        <f t="shared" si="3"/>
        <v>0</v>
      </c>
      <c r="N232" s="185">
        <f>IFERROR(VLOOKUP($A232,'Прайс-лист общий'!$A:K,11,0),"")</f>
        <v>100</v>
      </c>
      <c r="O232" s="186" t="str">
        <f>IFERROR(VLOOKUP($A232,'Прайс-лист общий'!$A:L,12,0),"")</f>
        <v>185*157*59</v>
      </c>
      <c r="P232" s="186">
        <f>IFERROR(VLOOKUP($A232,'Прайс-лист общий'!$A:M,13,0),"")</f>
        <v>0.154</v>
      </c>
      <c r="Q232" s="186" t="str">
        <f>IFERROR(VLOOKUP($A232,'Прайс-лист общий'!$A:O,14,0),"")</f>
        <v>380*163*303</v>
      </c>
      <c r="R232" s="186">
        <f>IFERROR(VLOOKUP($A232,'Прайс-лист общий'!$A:O,15,0),"")</f>
        <v>15.2</v>
      </c>
    </row>
    <row r="233" spans="1:18" s="208" customFormat="1" ht="15" customHeight="1">
      <c r="A233" s="205" t="s">
        <v>701</v>
      </c>
      <c r="B233" s="206"/>
      <c r="C233" s="182" t="str">
        <f>HYPERLINK(VLOOKUP(A233,Фото!C:D,2,0),VLOOKUP(A233,'Прайс-лист общий'!A:B,2,0))</f>
        <v>Накладка под сувальдный ключ РЕНЦ, бронза античная матовая</v>
      </c>
      <c r="D233" s="183">
        <f>IFERROR(VLOOKUP($A233,'Прайс-лист общий'!A:C,3,0),"")</f>
        <v>4</v>
      </c>
      <c r="E233" s="184">
        <f>IFERROR(VLOOKUP($A233,'Прайс-лист общий'!$A:D,4,0),"")</f>
        <v>0</v>
      </c>
      <c r="F233" s="209">
        <f>IFERROR(VLOOKUP($A233,'Прайс-лист общий'!$A:E,5,0),"")</f>
        <v>857</v>
      </c>
      <c r="G233" s="209">
        <f>IFERROR(VLOOKUP($A233,'Прайс-лист общий'!$A:F,6,0),"")</f>
        <v>517</v>
      </c>
      <c r="H233" s="209">
        <f>IFERROR(VLOOKUP($A233,'Прайс-лист общий'!$A:G,7,0),"")</f>
        <v>471</v>
      </c>
      <c r="I233" s="209">
        <f>IFERROR(VLOOKUP($A233,'Прайс-лист общий'!$A:H,8,0),"")</f>
        <v>428</v>
      </c>
      <c r="J233" s="209">
        <f>IFERROR(VLOOKUP($A233,'Прайс-лист общий'!$A:I,9,0),"")</f>
        <v>372</v>
      </c>
      <c r="K233" s="222">
        <f>IFERROR(VLOOKUP(A233,'Прайс-лист общий'!A:J,10,0),"")</f>
        <v>56</v>
      </c>
      <c r="L233" s="216"/>
      <c r="M233" s="212">
        <f t="shared" si="3"/>
        <v>0</v>
      </c>
      <c r="N233" s="185">
        <f>IFERROR(VLOOKUP($A233,'Прайс-лист общий'!$A:K,11,0),"")</f>
        <v>100</v>
      </c>
      <c r="O233" s="186" t="str">
        <f>IFERROR(VLOOKUP($A233,'Прайс-лист общий'!$A:L,12,0),"")</f>
        <v>185*157*59</v>
      </c>
      <c r="P233" s="186">
        <f>IFERROR(VLOOKUP($A233,'Прайс-лист общий'!$A:M,13,0),"")</f>
        <v>0.154</v>
      </c>
      <c r="Q233" s="186" t="str">
        <f>IFERROR(VLOOKUP($A233,'Прайс-лист общий'!$A:O,14,0),"")</f>
        <v>380*163*303</v>
      </c>
      <c r="R233" s="186">
        <f>IFERROR(VLOOKUP($A233,'Прайс-лист общий'!$A:O,15,0),"")</f>
        <v>15.2</v>
      </c>
    </row>
    <row r="234" spans="1:18" s="208" customFormat="1" ht="15" customHeight="1">
      <c r="A234" s="205" t="s">
        <v>4612</v>
      </c>
      <c r="B234" s="206"/>
      <c r="C234" s="182" t="str">
        <f>HYPERLINK(VLOOKUP(A234,Фото!C:D,2,0),VLOOKUP(A234,'Прайс-лист общий'!A:B,2,0))</f>
        <v>Накладка под сувальдный ключ РЕНЦ, матовый супер белый/хром блестящий</v>
      </c>
      <c r="D234" s="183">
        <f>IFERROR(VLOOKUP($A234,'Прайс-лист общий'!A:C,3,0),"")</f>
        <v>1</v>
      </c>
      <c r="E234" s="184">
        <f>IFERROR(VLOOKUP($A234,'Прайс-лист общий'!$A:D,4,0),"")</f>
        <v>0</v>
      </c>
      <c r="F234" s="209">
        <f>IFERROR(VLOOKUP($A234,'Прайс-лист общий'!$A:E,5,0),"")</f>
        <v>901</v>
      </c>
      <c r="G234" s="209">
        <f>IFERROR(VLOOKUP($A234,'Прайс-лист общий'!$A:F,6,0),"")</f>
        <v>544</v>
      </c>
      <c r="H234" s="209">
        <f>IFERROR(VLOOKUP($A234,'Прайс-лист общий'!$A:G,7,0),"")</f>
        <v>494</v>
      </c>
      <c r="I234" s="209">
        <f>IFERROR(VLOOKUP($A234,'Прайс-лист общий'!$A:H,8,0),"")</f>
        <v>449</v>
      </c>
      <c r="J234" s="209">
        <f>IFERROR(VLOOKUP($A234,'Прайс-лист общий'!$A:I,9,0),"")</f>
        <v>390</v>
      </c>
      <c r="K234" s="222">
        <f>IFERROR(VLOOKUP(A234,'Прайс-лист общий'!A:J,10,0),"")</f>
        <v>56</v>
      </c>
      <c r="L234" s="216"/>
      <c r="M234" s="212">
        <f t="shared" si="3"/>
        <v>0</v>
      </c>
      <c r="N234" s="185">
        <f>IFERROR(VLOOKUP($A234,'Прайс-лист общий'!$A:K,11,0),"")</f>
        <v>100</v>
      </c>
      <c r="O234" s="186" t="str">
        <f>IFERROR(VLOOKUP($A234,'Прайс-лист общий'!$A:L,12,0),"")</f>
        <v>185*157*59</v>
      </c>
      <c r="P234" s="186">
        <f>IFERROR(VLOOKUP($A234,'Прайс-лист общий'!$A:M,13,0),"")</f>
        <v>0.154</v>
      </c>
      <c r="Q234" s="186" t="str">
        <f>IFERROR(VLOOKUP($A234,'Прайс-лист общий'!$A:O,14,0),"")</f>
        <v>380*163*303</v>
      </c>
      <c r="R234" s="186">
        <f>IFERROR(VLOOKUP($A234,'Прайс-лист общий'!$A:O,15,0),"")</f>
        <v>15.2</v>
      </c>
    </row>
    <row r="235" spans="1:18" s="208" customFormat="1" ht="15" customHeight="1">
      <c r="A235" s="193" t="s">
        <v>703</v>
      </c>
      <c r="B235" s="195"/>
      <c r="C235" s="187" t="str">
        <f>HYPERLINK(VLOOKUP(A235,Фото!C:D,2,0),VLOOKUP(A235,'Прайс-лист общий'!A:B,2,0))</f>
        <v>Накладка под сувальдный ключ РЕНЦ, серебро античное</v>
      </c>
      <c r="D235" s="188">
        <f>IFERROR(VLOOKUP($A235,'Прайс-лист общий'!A:C,3,0),"")</f>
        <v>4</v>
      </c>
      <c r="E235" s="189">
        <f>IFERROR(VLOOKUP($A235,'Прайс-лист общий'!$A:D,4,0),"")</f>
        <v>0</v>
      </c>
      <c r="F235" s="210">
        <f>IFERROR(VLOOKUP($A235,'Прайс-лист общий'!$A:E,5,0),"")</f>
        <v>832</v>
      </c>
      <c r="G235" s="210">
        <f>IFERROR(VLOOKUP($A235,'Прайс-лист общий'!$A:F,6,0),"")</f>
        <v>502</v>
      </c>
      <c r="H235" s="210">
        <f>IFERROR(VLOOKUP($A235,'Прайс-лист общий'!$A:G,7,0),"")</f>
        <v>456</v>
      </c>
      <c r="I235" s="210">
        <f>IFERROR(VLOOKUP($A235,'Прайс-лист общий'!$A:H,8,0),"")</f>
        <v>415</v>
      </c>
      <c r="J235" s="210">
        <f>IFERROR(VLOOKUP($A235,'Прайс-лист общий'!$A:I,9,0),"")</f>
        <v>361</v>
      </c>
      <c r="K235" s="220">
        <f>IFERROR(VLOOKUP(A235,'Прайс-лист общий'!A:J,10,0),"")</f>
        <v>56</v>
      </c>
      <c r="L235" s="217"/>
      <c r="M235" s="213">
        <f t="shared" si="3"/>
        <v>0</v>
      </c>
      <c r="N235" s="190">
        <f>IFERROR(VLOOKUP($A235,'Прайс-лист общий'!$A:K,11,0),"")</f>
        <v>100</v>
      </c>
      <c r="O235" s="191" t="str">
        <f>IFERROR(VLOOKUP($A235,'Прайс-лист общий'!$A:L,12,0),"")</f>
        <v>185*157*59</v>
      </c>
      <c r="P235" s="191">
        <f>IFERROR(VLOOKUP($A235,'Прайс-лист общий'!$A:M,13,0),"")</f>
        <v>0.154</v>
      </c>
      <c r="Q235" s="191" t="str">
        <f>IFERROR(VLOOKUP($A235,'Прайс-лист общий'!$A:O,14,0),"")</f>
        <v>380*163*303</v>
      </c>
      <c r="R235" s="191">
        <f>IFERROR(VLOOKUP($A235,'Прайс-лист общий'!$A:O,15,0),"")</f>
        <v>15.2</v>
      </c>
    </row>
    <row r="236" spans="1:18" s="208" customFormat="1" ht="15" customHeight="1">
      <c r="A236" s="223" t="s">
        <v>1235</v>
      </c>
      <c r="B236" s="206"/>
      <c r="C236" s="224" t="str">
        <f>HYPERLINK(VLOOKUP(A236,Фото!C:D,2,0),VLOOKUP(A236,'Прайс-лист общий'!A:B,2,0))</f>
        <v>Завертка квадр. к ручкам РЕНЦ, черный</v>
      </c>
      <c r="D236" s="225">
        <f>IFERROR(VLOOKUP($A236,'Прайс-лист общий'!A:C,3,0),"")</f>
        <v>4</v>
      </c>
      <c r="E236" s="226">
        <f>IFERROR(VLOOKUP($A236,'Прайс-лист общий'!$A:D,4,0),"")</f>
        <v>0</v>
      </c>
      <c r="F236" s="227">
        <f>IFERROR(VLOOKUP($A236,'Прайс-лист общий'!$A:E,5,0),"")</f>
        <v>1044</v>
      </c>
      <c r="G236" s="227">
        <f>IFERROR(VLOOKUP($A236,'Прайс-лист общий'!$A:F,6,0),"")</f>
        <v>630</v>
      </c>
      <c r="H236" s="227">
        <f>IFERROR(VLOOKUP($A236,'Прайс-лист общий'!$A:G,7,0),"")</f>
        <v>573</v>
      </c>
      <c r="I236" s="227">
        <f>IFERROR(VLOOKUP($A236,'Прайс-лист общий'!$A:H,8,0),"")</f>
        <v>522</v>
      </c>
      <c r="J236" s="227">
        <f>IFERROR(VLOOKUP($A236,'Прайс-лист общий'!$A:I,9,0),"")</f>
        <v>453</v>
      </c>
      <c r="K236" s="228">
        <f>IFERROR(VLOOKUP(A236,'Прайс-лист общий'!A:J,10,0),"")</f>
        <v>0</v>
      </c>
      <c r="L236" s="229"/>
      <c r="M236" s="230">
        <f t="shared" si="3"/>
        <v>0</v>
      </c>
      <c r="N236" s="231">
        <f>IFERROR(VLOOKUP($A236,'Прайс-лист общий'!$A:K,11,0),"")</f>
        <v>10</v>
      </c>
      <c r="O236" s="232" t="str">
        <f>IFERROR(VLOOKUP($A236,'Прайс-лист общий'!$A:L,12,0),"")</f>
        <v>185*157*58</v>
      </c>
      <c r="P236" s="232">
        <f>IFERROR(VLOOKUP($A236,'Прайс-лист общий'!$A:M,13,0),"")</f>
        <v>1.02</v>
      </c>
      <c r="Q236" s="232" t="str">
        <f>IFERROR(VLOOKUP($A236,'Прайс-лист общий'!$A:O,14,0),"")</f>
        <v>380*163*303</v>
      </c>
      <c r="R236" s="232">
        <f>IFERROR(VLOOKUP($A236,'Прайс-лист общий'!$A:O,15,0),"")</f>
        <v>13.2</v>
      </c>
    </row>
    <row r="237" spans="1:18" s="208" customFormat="1" ht="15" customHeight="1">
      <c r="A237" s="205" t="s">
        <v>1346</v>
      </c>
      <c r="B237" s="206"/>
      <c r="C237" s="182" t="str">
        <f>HYPERLINK(VLOOKUP(A237,Фото!C:D,2,0),VLOOKUP(A237,'Прайс-лист общий'!A:B,2,0))</f>
        <v>Завертка квадр. к ручкам РЕНЦ, черный никель</v>
      </c>
      <c r="D237" s="183">
        <f>IFERROR(VLOOKUP($A237,'Прайс-лист общий'!A:C,3,0),"")</f>
        <v>4</v>
      </c>
      <c r="E237" s="184">
        <f>IFERROR(VLOOKUP($A237,'Прайс-лист общий'!$A:D,4,0),"")</f>
        <v>0</v>
      </c>
      <c r="F237" s="209">
        <f>IFERROR(VLOOKUP($A237,'Прайс-лист общий'!$A:E,5,0),"")</f>
        <v>1044</v>
      </c>
      <c r="G237" s="209">
        <f>IFERROR(VLOOKUP($A237,'Прайс-лист общий'!$A:F,6,0),"")</f>
        <v>630</v>
      </c>
      <c r="H237" s="209">
        <f>IFERROR(VLOOKUP($A237,'Прайс-лист общий'!$A:G,7,0),"")</f>
        <v>573</v>
      </c>
      <c r="I237" s="209">
        <f>IFERROR(VLOOKUP($A237,'Прайс-лист общий'!$A:H,8,0),"")</f>
        <v>522</v>
      </c>
      <c r="J237" s="209">
        <f>IFERROR(VLOOKUP($A237,'Прайс-лист общий'!$A:I,9,0),"")</f>
        <v>453</v>
      </c>
      <c r="K237" s="222">
        <f>IFERROR(VLOOKUP(A237,'Прайс-лист общий'!A:J,10,0),"")</f>
        <v>112</v>
      </c>
      <c r="L237" s="216"/>
      <c r="M237" s="212">
        <f t="shared" si="3"/>
        <v>0</v>
      </c>
      <c r="N237" s="185">
        <f>IFERROR(VLOOKUP($A237,'Прайс-лист общий'!$A:K,11,0),"")</f>
        <v>10</v>
      </c>
      <c r="O237" s="186" t="str">
        <f>IFERROR(VLOOKUP($A237,'Прайс-лист общий'!$A:L,12,0),"")</f>
        <v>185*157*58</v>
      </c>
      <c r="P237" s="186">
        <f>IFERROR(VLOOKUP($A237,'Прайс-лист общий'!$A:M,13,0),"")</f>
        <v>1.02</v>
      </c>
      <c r="Q237" s="186" t="str">
        <f>IFERROR(VLOOKUP($A237,'Прайс-лист общий'!$A:O,14,0),"")</f>
        <v>380*163*303</v>
      </c>
      <c r="R237" s="186">
        <f>IFERROR(VLOOKUP($A237,'Прайс-лист общий'!$A:O,15,0),"")</f>
        <v>13.2</v>
      </c>
    </row>
    <row r="238" spans="1:18" s="208" customFormat="1" ht="15" customHeight="1">
      <c r="A238" s="205" t="s">
        <v>1960</v>
      </c>
      <c r="B238" s="206"/>
      <c r="C238" s="182" t="str">
        <f>HYPERLINK(VLOOKUP(A238,Фото!C:D,2,0),VLOOKUP(A238,'Прайс-лист общий'!A:B,2,0))</f>
        <v>Завертка квадр. к ручкам РЕНЦ, серый (RAL 7047)</v>
      </c>
      <c r="D238" s="183">
        <f>IFERROR(VLOOKUP($A238,'Прайс-лист общий'!A:C,3,0),"")</f>
        <v>4</v>
      </c>
      <c r="E238" s="184">
        <f>IFERROR(VLOOKUP($A238,'Прайс-лист общий'!$A:D,4,0),"")</f>
        <v>0</v>
      </c>
      <c r="F238" s="209">
        <f>IFERROR(VLOOKUP($A238,'Прайс-лист общий'!$A:E,5,0),"")</f>
        <v>1044</v>
      </c>
      <c r="G238" s="209">
        <f>IFERROR(VLOOKUP($A238,'Прайс-лист общий'!$A:F,6,0),"")</f>
        <v>630</v>
      </c>
      <c r="H238" s="209">
        <f>IFERROR(VLOOKUP($A238,'Прайс-лист общий'!$A:G,7,0),"")</f>
        <v>573</v>
      </c>
      <c r="I238" s="209">
        <f>IFERROR(VLOOKUP($A238,'Прайс-лист общий'!$A:H,8,0),"")</f>
        <v>522</v>
      </c>
      <c r="J238" s="209">
        <f>IFERROR(VLOOKUP($A238,'Прайс-лист общий'!$A:I,9,0),"")</f>
        <v>453</v>
      </c>
      <c r="K238" s="222">
        <f>IFERROR(VLOOKUP(A238,'Прайс-лист общий'!A:J,10,0),"")</f>
        <v>0</v>
      </c>
      <c r="L238" s="216"/>
      <c r="M238" s="212">
        <f t="shared" si="3"/>
        <v>0</v>
      </c>
      <c r="N238" s="185">
        <f>IFERROR(VLOOKUP($A238,'Прайс-лист общий'!$A:K,11,0),"")</f>
        <v>10</v>
      </c>
      <c r="O238" s="186" t="str">
        <f>IFERROR(VLOOKUP($A238,'Прайс-лист общий'!$A:L,12,0),"")</f>
        <v>185*157*58</v>
      </c>
      <c r="P238" s="186">
        <f>IFERROR(VLOOKUP($A238,'Прайс-лист общий'!$A:M,13,0),"")</f>
        <v>1.02</v>
      </c>
      <c r="Q238" s="186" t="str">
        <f>IFERROR(VLOOKUP($A238,'Прайс-лист общий'!$A:O,14,0),"")</f>
        <v>380*163*303</v>
      </c>
      <c r="R238" s="186">
        <f>IFERROR(VLOOKUP($A238,'Прайс-лист общий'!$A:O,15,0),"")</f>
        <v>13.2</v>
      </c>
    </row>
    <row r="239" spans="1:18" s="208" customFormat="1" ht="15" customHeight="1">
      <c r="A239" s="205" t="s">
        <v>1237</v>
      </c>
      <c r="B239" s="206"/>
      <c r="C239" s="182" t="str">
        <f>HYPERLINK(VLOOKUP(A239,Фото!C:D,2,0),VLOOKUP(A239,'Прайс-лист общий'!A:B,2,0))</f>
        <v>Завертка квадр. к ручкам РЕНЦ, матовый черный никель</v>
      </c>
      <c r="D239" s="183">
        <f>IFERROR(VLOOKUP($A239,'Прайс-лист общий'!A:C,3,0),"")</f>
        <v>4</v>
      </c>
      <c r="E239" s="184">
        <f>IFERROR(VLOOKUP($A239,'Прайс-лист общий'!$A:D,4,0),"")</f>
        <v>0</v>
      </c>
      <c r="F239" s="209">
        <f>IFERROR(VLOOKUP($A239,'Прайс-лист общий'!$A:E,5,0),"")</f>
        <v>1044</v>
      </c>
      <c r="G239" s="209">
        <f>IFERROR(VLOOKUP($A239,'Прайс-лист общий'!$A:F,6,0),"")</f>
        <v>630</v>
      </c>
      <c r="H239" s="209">
        <f>IFERROR(VLOOKUP($A239,'Прайс-лист общий'!$A:G,7,0),"")</f>
        <v>573</v>
      </c>
      <c r="I239" s="209">
        <f>IFERROR(VLOOKUP($A239,'Прайс-лист общий'!$A:H,8,0),"")</f>
        <v>522</v>
      </c>
      <c r="J239" s="209">
        <f>IFERROR(VLOOKUP($A239,'Прайс-лист общий'!$A:I,9,0),"")</f>
        <v>453</v>
      </c>
      <c r="K239" s="222">
        <f>IFERROR(VLOOKUP(A239,'Прайс-лист общий'!A:J,10,0),"")</f>
        <v>0</v>
      </c>
      <c r="L239" s="216"/>
      <c r="M239" s="212">
        <f t="shared" si="3"/>
        <v>0</v>
      </c>
      <c r="N239" s="185">
        <f>IFERROR(VLOOKUP($A239,'Прайс-лист общий'!$A:K,11,0),"")</f>
        <v>10</v>
      </c>
      <c r="O239" s="186" t="str">
        <f>IFERROR(VLOOKUP($A239,'Прайс-лист общий'!$A:L,12,0),"")</f>
        <v>185*157*58</v>
      </c>
      <c r="P239" s="186">
        <f>IFERROR(VLOOKUP($A239,'Прайс-лист общий'!$A:M,13,0),"")</f>
        <v>1.02</v>
      </c>
      <c r="Q239" s="186" t="str">
        <f>IFERROR(VLOOKUP($A239,'Прайс-лист общий'!$A:O,14,0),"")</f>
        <v>380*163*303</v>
      </c>
      <c r="R239" s="186">
        <f>IFERROR(VLOOKUP($A239,'Прайс-лист общий'!$A:O,15,0),"")</f>
        <v>13.2</v>
      </c>
    </row>
    <row r="240" spans="1:18" s="208" customFormat="1" ht="15" customHeight="1">
      <c r="A240" s="205" t="s">
        <v>1239</v>
      </c>
      <c r="B240" s="206"/>
      <c r="C240" s="182" t="str">
        <f>HYPERLINK(VLOOKUP(A240,Фото!C:D,2,0),VLOOKUP(A240,'Прайс-лист общий'!A:B,2,0))</f>
        <v>Завертка квадр. к ручкам РЕНЦ, никель супер матовый</v>
      </c>
      <c r="D240" s="183">
        <f>IFERROR(VLOOKUP($A240,'Прайс-лист общий'!A:C,3,0),"")</f>
        <v>4</v>
      </c>
      <c r="E240" s="184">
        <f>IFERROR(VLOOKUP($A240,'Прайс-лист общий'!$A:D,4,0),"")</f>
        <v>0</v>
      </c>
      <c r="F240" s="209">
        <f>IFERROR(VLOOKUP($A240,'Прайс-лист общий'!$A:E,5,0),"")</f>
        <v>1044</v>
      </c>
      <c r="G240" s="209">
        <f>IFERROR(VLOOKUP($A240,'Прайс-лист общий'!$A:F,6,0),"")</f>
        <v>630</v>
      </c>
      <c r="H240" s="209">
        <f>IFERROR(VLOOKUP($A240,'Прайс-лист общий'!$A:G,7,0),"")</f>
        <v>573</v>
      </c>
      <c r="I240" s="209">
        <f>IFERROR(VLOOKUP($A240,'Прайс-лист общий'!$A:H,8,0),"")</f>
        <v>522</v>
      </c>
      <c r="J240" s="209">
        <f>IFERROR(VLOOKUP($A240,'Прайс-лист общий'!$A:I,9,0),"")</f>
        <v>453</v>
      </c>
      <c r="K240" s="222">
        <f>IFERROR(VLOOKUP(A240,'Прайс-лист общий'!A:J,10,0),"")</f>
        <v>0</v>
      </c>
      <c r="L240" s="216"/>
      <c r="M240" s="212">
        <f t="shared" si="3"/>
        <v>0</v>
      </c>
      <c r="N240" s="185">
        <f>IFERROR(VLOOKUP($A240,'Прайс-лист общий'!$A:K,11,0),"")</f>
        <v>10</v>
      </c>
      <c r="O240" s="186" t="str">
        <f>IFERROR(VLOOKUP($A240,'Прайс-лист общий'!$A:L,12,0),"")</f>
        <v>185*157*58</v>
      </c>
      <c r="P240" s="186">
        <f>IFERROR(VLOOKUP($A240,'Прайс-лист общий'!$A:M,13,0),"")</f>
        <v>1.02</v>
      </c>
      <c r="Q240" s="186" t="str">
        <f>IFERROR(VLOOKUP($A240,'Прайс-лист общий'!$A:O,14,0),"")</f>
        <v>380*163*303</v>
      </c>
      <c r="R240" s="186">
        <f>IFERROR(VLOOKUP($A240,'Прайс-лист общий'!$A:O,15,0),"")</f>
        <v>13.2</v>
      </c>
    </row>
    <row r="241" spans="1:18" s="208" customFormat="1" ht="15" customHeight="1">
      <c r="A241" s="205" t="s">
        <v>1241</v>
      </c>
      <c r="B241" s="206"/>
      <c r="C241" s="182" t="str">
        <f>HYPERLINK(VLOOKUP(A241,Фото!C:D,2,0),VLOOKUP(A241,'Прайс-лист общий'!A:B,2,0))</f>
        <v>Завертка квадр. к ручкам РЕНЦ, супер сатин хром</v>
      </c>
      <c r="D241" s="183">
        <f>IFERROR(VLOOKUP($A241,'Прайс-лист общий'!A:C,3,0),"")</f>
        <v>4</v>
      </c>
      <c r="E241" s="184">
        <f>IFERROR(VLOOKUP($A241,'Прайс-лист общий'!$A:D,4,0),"")</f>
        <v>0</v>
      </c>
      <c r="F241" s="209">
        <f>IFERROR(VLOOKUP($A241,'Прайс-лист общий'!$A:E,5,0),"")</f>
        <v>1044</v>
      </c>
      <c r="G241" s="209">
        <f>IFERROR(VLOOKUP($A241,'Прайс-лист общий'!$A:F,6,0),"")</f>
        <v>630</v>
      </c>
      <c r="H241" s="209">
        <f>IFERROR(VLOOKUP($A241,'Прайс-лист общий'!$A:G,7,0),"")</f>
        <v>573</v>
      </c>
      <c r="I241" s="209">
        <f>IFERROR(VLOOKUP($A241,'Прайс-лист общий'!$A:H,8,0),"")</f>
        <v>522</v>
      </c>
      <c r="J241" s="209">
        <f>IFERROR(VLOOKUP($A241,'Прайс-лист общий'!$A:I,9,0),"")</f>
        <v>453</v>
      </c>
      <c r="K241" s="222">
        <f>IFERROR(VLOOKUP(A241,'Прайс-лист общий'!A:J,10,0),"")</f>
        <v>0</v>
      </c>
      <c r="L241" s="216"/>
      <c r="M241" s="212">
        <f t="shared" si="3"/>
        <v>0</v>
      </c>
      <c r="N241" s="185">
        <f>IFERROR(VLOOKUP($A241,'Прайс-лист общий'!$A:K,11,0),"")</f>
        <v>10</v>
      </c>
      <c r="O241" s="186" t="str">
        <f>IFERROR(VLOOKUP($A241,'Прайс-лист общий'!$A:L,12,0),"")</f>
        <v>185*157*58</v>
      </c>
      <c r="P241" s="186">
        <f>IFERROR(VLOOKUP($A241,'Прайс-лист общий'!$A:M,13,0),"")</f>
        <v>1.02</v>
      </c>
      <c r="Q241" s="186" t="str">
        <f>IFERROR(VLOOKUP($A241,'Прайс-лист общий'!$A:O,14,0),"")</f>
        <v>380*163*303</v>
      </c>
      <c r="R241" s="186">
        <f>IFERROR(VLOOKUP($A241,'Прайс-лист общий'!$A:O,15,0),"")</f>
        <v>13.2</v>
      </c>
    </row>
    <row r="242" spans="1:18" s="208" customFormat="1" ht="15" customHeight="1">
      <c r="A242" s="193" t="s">
        <v>1243</v>
      </c>
      <c r="B242" s="195"/>
      <c r="C242" s="187" t="str">
        <f>HYPERLINK(VLOOKUP(A242,Фото!C:D,2,0),VLOOKUP(A242,'Прайс-лист общий'!A:B,2,0))</f>
        <v>Завертка квадр. к ручкам РЕНЦ, супер белый</v>
      </c>
      <c r="D242" s="188">
        <f>IFERROR(VLOOKUP($A242,'Прайс-лист общий'!A:C,3,0),"")</f>
        <v>4</v>
      </c>
      <c r="E242" s="189">
        <f>IFERROR(VLOOKUP($A242,'Прайс-лист общий'!$A:D,4,0),"")</f>
        <v>0</v>
      </c>
      <c r="F242" s="210">
        <f>IFERROR(VLOOKUP($A242,'Прайс-лист общий'!$A:E,5,0),"")</f>
        <v>1044</v>
      </c>
      <c r="G242" s="210">
        <f>IFERROR(VLOOKUP($A242,'Прайс-лист общий'!$A:F,6,0),"")</f>
        <v>630</v>
      </c>
      <c r="H242" s="210">
        <f>IFERROR(VLOOKUP($A242,'Прайс-лист общий'!$A:G,7,0),"")</f>
        <v>573</v>
      </c>
      <c r="I242" s="210">
        <f>IFERROR(VLOOKUP($A242,'Прайс-лист общий'!$A:H,8,0),"")</f>
        <v>522</v>
      </c>
      <c r="J242" s="210">
        <f>IFERROR(VLOOKUP($A242,'Прайс-лист общий'!$A:I,9,0),"")</f>
        <v>453</v>
      </c>
      <c r="K242" s="220">
        <f>IFERROR(VLOOKUP(A242,'Прайс-лист общий'!A:J,10,0),"")</f>
        <v>0</v>
      </c>
      <c r="L242" s="217"/>
      <c r="M242" s="213">
        <f t="shared" si="3"/>
        <v>0</v>
      </c>
      <c r="N242" s="190">
        <f>IFERROR(VLOOKUP($A242,'Прайс-лист общий'!$A:K,11,0),"")</f>
        <v>10</v>
      </c>
      <c r="O242" s="191" t="str">
        <f>IFERROR(VLOOKUP($A242,'Прайс-лист общий'!$A:L,12,0),"")</f>
        <v>185*157*58</v>
      </c>
      <c r="P242" s="191">
        <f>IFERROR(VLOOKUP($A242,'Прайс-лист общий'!$A:M,13,0),"")</f>
        <v>1.02</v>
      </c>
      <c r="Q242" s="191" t="str">
        <f>IFERROR(VLOOKUP($A242,'Прайс-лист общий'!$A:O,14,0),"")</f>
        <v>380*163*303</v>
      </c>
      <c r="R242" s="191">
        <f>IFERROR(VLOOKUP($A242,'Прайс-лист общий'!$A:O,15,0),"")</f>
        <v>13.2</v>
      </c>
    </row>
    <row r="243" spans="1:18" s="208" customFormat="1" ht="15" customHeight="1">
      <c r="A243" s="223" t="s">
        <v>1245</v>
      </c>
      <c r="B243" s="206"/>
      <c r="C243" s="224" t="str">
        <f>HYPERLINK(VLOOKUP(A243,Фото!C:D,2,0),VLOOKUP(A243,'Прайс-лист общий'!A:B,2,0))</f>
        <v>Накладка кв. на цилиндр РЕНЦ, черный</v>
      </c>
      <c r="D243" s="225">
        <f>IFERROR(VLOOKUP($A243,'Прайс-лист общий'!A:C,3,0),"")</f>
        <v>4</v>
      </c>
      <c r="E243" s="226">
        <f>IFERROR(VLOOKUP($A243,'Прайс-лист общий'!$A:D,4,0),"")</f>
        <v>0</v>
      </c>
      <c r="F243" s="227">
        <f>IFERROR(VLOOKUP($A243,'Прайс-лист общий'!$A:E,5,0),"")</f>
        <v>857</v>
      </c>
      <c r="G243" s="227">
        <f>IFERROR(VLOOKUP($A243,'Прайс-лист общий'!$A:F,6,0),"")</f>
        <v>517</v>
      </c>
      <c r="H243" s="227">
        <f>IFERROR(VLOOKUP($A243,'Прайс-лист общий'!$A:G,7,0),"")</f>
        <v>471</v>
      </c>
      <c r="I243" s="227">
        <f>IFERROR(VLOOKUP($A243,'Прайс-лист общий'!$A:H,8,0),"")</f>
        <v>428</v>
      </c>
      <c r="J243" s="227">
        <f>IFERROR(VLOOKUP($A243,'Прайс-лист общий'!$A:I,9,0),"")</f>
        <v>372</v>
      </c>
      <c r="K243" s="228">
        <f>IFERROR(VLOOKUP(A243,'Прайс-лист общий'!A:J,10,0),"")</f>
        <v>0</v>
      </c>
      <c r="L243" s="229"/>
      <c r="M243" s="230">
        <f t="shared" si="3"/>
        <v>0</v>
      </c>
      <c r="N243" s="231">
        <f>IFERROR(VLOOKUP($A243,'Прайс-лист общий'!$A:K,11,0),"")</f>
        <v>10</v>
      </c>
      <c r="O243" s="232" t="str">
        <f>IFERROR(VLOOKUP($A243,'Прайс-лист общий'!$A:L,12,0),"")</f>
        <v>185*157*58</v>
      </c>
      <c r="P243" s="232">
        <f>IFERROR(VLOOKUP($A243,'Прайс-лист общий'!$A:M,13,0),"")</f>
        <v>1.02</v>
      </c>
      <c r="Q243" s="232" t="str">
        <f>IFERROR(VLOOKUP($A243,'Прайс-лист общий'!$A:O,14,0),"")</f>
        <v>380*163*303</v>
      </c>
      <c r="R243" s="232">
        <f>IFERROR(VLOOKUP($A243,'Прайс-лист общий'!$A:O,15,0),"")</f>
        <v>13.2</v>
      </c>
    </row>
    <row r="244" spans="1:18" s="208" customFormat="1" ht="15" customHeight="1">
      <c r="A244" s="205" t="s">
        <v>1396</v>
      </c>
      <c r="B244" s="206"/>
      <c r="C244" s="182" t="str">
        <f>HYPERLINK(VLOOKUP(A244,Фото!C:D,2,0),VLOOKUP(A244,'Прайс-лист общий'!A:B,2,0))</f>
        <v>Накладка кв. на цилиндр РЕНЦ, черный никель</v>
      </c>
      <c r="D244" s="183">
        <f>IFERROR(VLOOKUP($A244,'Прайс-лист общий'!A:C,3,0),"")</f>
        <v>4</v>
      </c>
      <c r="E244" s="184">
        <f>IFERROR(VLOOKUP($A244,'Прайс-лист общий'!$A:D,4,0),"")</f>
        <v>0</v>
      </c>
      <c r="F244" s="209">
        <f>IFERROR(VLOOKUP($A244,'Прайс-лист общий'!$A:E,5,0),"")</f>
        <v>857</v>
      </c>
      <c r="G244" s="209">
        <f>IFERROR(VLOOKUP($A244,'Прайс-лист общий'!$A:F,6,0),"")</f>
        <v>517</v>
      </c>
      <c r="H244" s="209">
        <f>IFERROR(VLOOKUP($A244,'Прайс-лист общий'!$A:G,7,0),"")</f>
        <v>471</v>
      </c>
      <c r="I244" s="209">
        <f>IFERROR(VLOOKUP($A244,'Прайс-лист общий'!$A:H,8,0),"")</f>
        <v>428</v>
      </c>
      <c r="J244" s="209">
        <f>IFERROR(VLOOKUP($A244,'Прайс-лист общий'!$A:I,9,0),"")</f>
        <v>372</v>
      </c>
      <c r="K244" s="222">
        <f>IFERROR(VLOOKUP(A244,'Прайс-лист общий'!A:J,10,0),"")</f>
        <v>56</v>
      </c>
      <c r="L244" s="216"/>
      <c r="M244" s="212">
        <f t="shared" si="3"/>
        <v>0</v>
      </c>
      <c r="N244" s="185">
        <f>IFERROR(VLOOKUP($A244,'Прайс-лист общий'!$A:K,11,0),"")</f>
        <v>10</v>
      </c>
      <c r="O244" s="186" t="str">
        <f>IFERROR(VLOOKUP($A244,'Прайс-лист общий'!$A:L,12,0),"")</f>
        <v>185*157*58</v>
      </c>
      <c r="P244" s="186">
        <f>IFERROR(VLOOKUP($A244,'Прайс-лист общий'!$A:M,13,0),"")</f>
        <v>1.02</v>
      </c>
      <c r="Q244" s="186" t="str">
        <f>IFERROR(VLOOKUP($A244,'Прайс-лист общий'!$A:O,14,0),"")</f>
        <v>380*163*303</v>
      </c>
      <c r="R244" s="186">
        <f>IFERROR(VLOOKUP($A244,'Прайс-лист общий'!$A:O,15,0),"")</f>
        <v>13.2</v>
      </c>
    </row>
    <row r="245" spans="1:18" s="208" customFormat="1" ht="15" customHeight="1">
      <c r="A245" s="205" t="s">
        <v>1247</v>
      </c>
      <c r="B245" s="206"/>
      <c r="C245" s="182" t="str">
        <f>HYPERLINK(VLOOKUP(A245,Фото!C:D,2,0),VLOOKUP(A245,'Прайс-лист общий'!A:B,2,0))</f>
        <v>Накладка кв. на цилиндр РЕНЦ, матовый черный никель</v>
      </c>
      <c r="D245" s="183">
        <f>IFERROR(VLOOKUP($A245,'Прайс-лист общий'!A:C,3,0),"")</f>
        <v>4</v>
      </c>
      <c r="E245" s="184">
        <f>IFERROR(VLOOKUP($A245,'Прайс-лист общий'!$A:D,4,0),"")</f>
        <v>0</v>
      </c>
      <c r="F245" s="209">
        <f>IFERROR(VLOOKUP($A245,'Прайс-лист общий'!$A:E,5,0),"")</f>
        <v>857</v>
      </c>
      <c r="G245" s="209">
        <f>IFERROR(VLOOKUP($A245,'Прайс-лист общий'!$A:F,6,0),"")</f>
        <v>517</v>
      </c>
      <c r="H245" s="209">
        <f>IFERROR(VLOOKUP($A245,'Прайс-лист общий'!$A:G,7,0),"")</f>
        <v>471</v>
      </c>
      <c r="I245" s="209">
        <f>IFERROR(VLOOKUP($A245,'Прайс-лист общий'!$A:H,8,0),"")</f>
        <v>428</v>
      </c>
      <c r="J245" s="209">
        <f>IFERROR(VLOOKUP($A245,'Прайс-лист общий'!$A:I,9,0),"")</f>
        <v>372</v>
      </c>
      <c r="K245" s="222">
        <f>IFERROR(VLOOKUP(A245,'Прайс-лист общий'!A:J,10,0),"")</f>
        <v>0</v>
      </c>
      <c r="L245" s="216"/>
      <c r="M245" s="212">
        <f t="shared" si="3"/>
        <v>0</v>
      </c>
      <c r="N245" s="185">
        <f>IFERROR(VLOOKUP($A245,'Прайс-лист общий'!$A:K,11,0),"")</f>
        <v>10</v>
      </c>
      <c r="O245" s="186" t="str">
        <f>IFERROR(VLOOKUP($A245,'Прайс-лист общий'!$A:L,12,0),"")</f>
        <v>185*157*58</v>
      </c>
      <c r="P245" s="186">
        <f>IFERROR(VLOOKUP($A245,'Прайс-лист общий'!$A:M,13,0),"")</f>
        <v>1.02</v>
      </c>
      <c r="Q245" s="186" t="str">
        <f>IFERROR(VLOOKUP($A245,'Прайс-лист общий'!$A:O,14,0),"")</f>
        <v>380*163*303</v>
      </c>
      <c r="R245" s="186">
        <f>IFERROR(VLOOKUP($A245,'Прайс-лист общий'!$A:O,15,0),"")</f>
        <v>13.2</v>
      </c>
    </row>
    <row r="246" spans="1:18" s="208" customFormat="1" ht="15" customHeight="1">
      <c r="A246" s="205" t="s">
        <v>1249</v>
      </c>
      <c r="B246" s="206"/>
      <c r="C246" s="182" t="str">
        <f>HYPERLINK(VLOOKUP(A246,Фото!C:D,2,0),VLOOKUP(A246,'Прайс-лист общий'!A:B,2,0))</f>
        <v>Накладка кв. на цилиндр РЕНЦ, никель супер матовый</v>
      </c>
      <c r="D246" s="183">
        <f>IFERROR(VLOOKUP($A246,'Прайс-лист общий'!A:C,3,0),"")</f>
        <v>4</v>
      </c>
      <c r="E246" s="184">
        <f>IFERROR(VLOOKUP($A246,'Прайс-лист общий'!$A:D,4,0),"")</f>
        <v>0</v>
      </c>
      <c r="F246" s="209">
        <f>IFERROR(VLOOKUP($A246,'Прайс-лист общий'!$A:E,5,0),"")</f>
        <v>857</v>
      </c>
      <c r="G246" s="209">
        <f>IFERROR(VLOOKUP($A246,'Прайс-лист общий'!$A:F,6,0),"")</f>
        <v>517</v>
      </c>
      <c r="H246" s="209">
        <f>IFERROR(VLOOKUP($A246,'Прайс-лист общий'!$A:G,7,0),"")</f>
        <v>471</v>
      </c>
      <c r="I246" s="209">
        <f>IFERROR(VLOOKUP($A246,'Прайс-лист общий'!$A:H,8,0),"")</f>
        <v>428</v>
      </c>
      <c r="J246" s="209">
        <f>IFERROR(VLOOKUP($A246,'Прайс-лист общий'!$A:I,9,0),"")</f>
        <v>372</v>
      </c>
      <c r="K246" s="222">
        <f>IFERROR(VLOOKUP(A246,'Прайс-лист общий'!A:J,10,0),"")</f>
        <v>0</v>
      </c>
      <c r="L246" s="216"/>
      <c r="M246" s="212">
        <f t="shared" si="3"/>
        <v>0</v>
      </c>
      <c r="N246" s="185">
        <f>IFERROR(VLOOKUP($A246,'Прайс-лист общий'!$A:K,11,0),"")</f>
        <v>10</v>
      </c>
      <c r="O246" s="186" t="str">
        <f>IFERROR(VLOOKUP($A246,'Прайс-лист общий'!$A:L,12,0),"")</f>
        <v>185*157*58</v>
      </c>
      <c r="P246" s="186">
        <f>IFERROR(VLOOKUP($A246,'Прайс-лист общий'!$A:M,13,0),"")</f>
        <v>1.02</v>
      </c>
      <c r="Q246" s="186" t="str">
        <f>IFERROR(VLOOKUP($A246,'Прайс-лист общий'!$A:O,14,0),"")</f>
        <v>380*163*303</v>
      </c>
      <c r="R246" s="186">
        <f>IFERROR(VLOOKUP($A246,'Прайс-лист общий'!$A:O,15,0),"")</f>
        <v>13.2</v>
      </c>
    </row>
    <row r="247" spans="1:18" s="208" customFormat="1" ht="15" customHeight="1">
      <c r="A247" s="205" t="s">
        <v>1251</v>
      </c>
      <c r="B247" s="206"/>
      <c r="C247" s="182" t="str">
        <f>HYPERLINK(VLOOKUP(A247,Фото!C:D,2,0),VLOOKUP(A247,'Прайс-лист общий'!A:B,2,0))</f>
        <v>Накладка кв. на цилиндр РЕНЦ, супер сатин хром</v>
      </c>
      <c r="D247" s="183">
        <f>IFERROR(VLOOKUP($A247,'Прайс-лист общий'!A:C,3,0),"")</f>
        <v>4</v>
      </c>
      <c r="E247" s="184">
        <f>IFERROR(VLOOKUP($A247,'Прайс-лист общий'!$A:D,4,0),"")</f>
        <v>0</v>
      </c>
      <c r="F247" s="209">
        <f>IFERROR(VLOOKUP($A247,'Прайс-лист общий'!$A:E,5,0),"")</f>
        <v>857</v>
      </c>
      <c r="G247" s="209">
        <f>IFERROR(VLOOKUP($A247,'Прайс-лист общий'!$A:F,6,0),"")</f>
        <v>517</v>
      </c>
      <c r="H247" s="209">
        <f>IFERROR(VLOOKUP($A247,'Прайс-лист общий'!$A:G,7,0),"")</f>
        <v>471</v>
      </c>
      <c r="I247" s="209">
        <f>IFERROR(VLOOKUP($A247,'Прайс-лист общий'!$A:H,8,0),"")</f>
        <v>428</v>
      </c>
      <c r="J247" s="209">
        <f>IFERROR(VLOOKUP($A247,'Прайс-лист общий'!$A:I,9,0),"")</f>
        <v>372</v>
      </c>
      <c r="K247" s="222">
        <f>IFERROR(VLOOKUP(A247,'Прайс-лист общий'!A:J,10,0),"")</f>
        <v>56</v>
      </c>
      <c r="L247" s="216"/>
      <c r="M247" s="212">
        <f t="shared" si="3"/>
        <v>0</v>
      </c>
      <c r="N247" s="185">
        <f>IFERROR(VLOOKUP($A247,'Прайс-лист общий'!$A:K,11,0),"")</f>
        <v>10</v>
      </c>
      <c r="O247" s="186" t="str">
        <f>IFERROR(VLOOKUP($A247,'Прайс-лист общий'!$A:L,12,0),"")</f>
        <v>185*157*58</v>
      </c>
      <c r="P247" s="186">
        <f>IFERROR(VLOOKUP($A247,'Прайс-лист общий'!$A:M,13,0),"")</f>
        <v>1.02</v>
      </c>
      <c r="Q247" s="186" t="str">
        <f>IFERROR(VLOOKUP($A247,'Прайс-лист общий'!$A:O,14,0),"")</f>
        <v>380*163*303</v>
      </c>
      <c r="R247" s="186">
        <f>IFERROR(VLOOKUP($A247,'Прайс-лист общий'!$A:O,15,0),"")</f>
        <v>13.2</v>
      </c>
    </row>
    <row r="248" spans="1:18" s="208" customFormat="1" ht="15" customHeight="1">
      <c r="A248" s="193" t="s">
        <v>1253</v>
      </c>
      <c r="B248" s="195"/>
      <c r="C248" s="187" t="str">
        <f>HYPERLINK(VLOOKUP(A248,Фото!C:D,2,0),VLOOKUP(A248,'Прайс-лист общий'!A:B,2,0))</f>
        <v>Накладка кв. на цилиндр РЕНЦ, супер белый</v>
      </c>
      <c r="D248" s="188">
        <f>IFERROR(VLOOKUP($A248,'Прайс-лист общий'!A:C,3,0),"")</f>
        <v>4</v>
      </c>
      <c r="E248" s="189">
        <f>IFERROR(VLOOKUP($A248,'Прайс-лист общий'!$A:D,4,0),"")</f>
        <v>0</v>
      </c>
      <c r="F248" s="210">
        <f>IFERROR(VLOOKUP($A248,'Прайс-лист общий'!$A:E,5,0),"")</f>
        <v>857</v>
      </c>
      <c r="G248" s="210">
        <f>IFERROR(VLOOKUP($A248,'Прайс-лист общий'!$A:F,6,0),"")</f>
        <v>517</v>
      </c>
      <c r="H248" s="210">
        <f>IFERROR(VLOOKUP($A248,'Прайс-лист общий'!$A:G,7,0),"")</f>
        <v>471</v>
      </c>
      <c r="I248" s="210">
        <f>IFERROR(VLOOKUP($A248,'Прайс-лист общий'!$A:H,8,0),"")</f>
        <v>428</v>
      </c>
      <c r="J248" s="210">
        <f>IFERROR(VLOOKUP($A248,'Прайс-лист общий'!$A:I,9,0),"")</f>
        <v>372</v>
      </c>
      <c r="K248" s="220">
        <f>IFERROR(VLOOKUP(A248,'Прайс-лист общий'!A:J,10,0),"")</f>
        <v>56</v>
      </c>
      <c r="L248" s="217"/>
      <c r="M248" s="213">
        <f t="shared" si="3"/>
        <v>0</v>
      </c>
      <c r="N248" s="190">
        <f>IFERROR(VLOOKUP($A248,'Прайс-лист общий'!$A:K,11,0),"")</f>
        <v>10</v>
      </c>
      <c r="O248" s="191" t="str">
        <f>IFERROR(VLOOKUP($A248,'Прайс-лист общий'!$A:L,12,0),"")</f>
        <v>185*157*58</v>
      </c>
      <c r="P248" s="191">
        <f>IFERROR(VLOOKUP($A248,'Прайс-лист общий'!$A:M,13,0),"")</f>
        <v>1.02</v>
      </c>
      <c r="Q248" s="191" t="str">
        <f>IFERROR(VLOOKUP($A248,'Прайс-лист общий'!$A:O,14,0),"")</f>
        <v>380*163*303</v>
      </c>
      <c r="R248" s="191">
        <f>IFERROR(VLOOKUP($A248,'Прайс-лист общий'!$A:O,15,0),"")</f>
        <v>13.2</v>
      </c>
    </row>
    <row r="249" spans="1:18" s="208" customFormat="1" ht="42" customHeight="1">
      <c r="A249" s="193" t="s">
        <v>685</v>
      </c>
      <c r="B249" s="195"/>
      <c r="C249" s="187" t="str">
        <f>HYPERLINK(VLOOKUP(A249,Фото!C:D,2,0),VLOOKUP(A249,'Прайс-лист общий'!A:B,2,0))</f>
        <v>Завертка к ручкам РЕНЦ, никель супер матовый</v>
      </c>
      <c r="D249" s="188">
        <f>IFERROR(VLOOKUP($A249,'Прайс-лист общий'!A:C,3,0),"")</f>
        <v>4</v>
      </c>
      <c r="E249" s="189">
        <f>IFERROR(VLOOKUP($A249,'Прайс-лист общий'!$A:D,4,0),"")</f>
        <v>0</v>
      </c>
      <c r="F249" s="210">
        <f>IFERROR(VLOOKUP($A249,'Прайс-лист общий'!$A:E,5,0),"")</f>
        <v>1573</v>
      </c>
      <c r="G249" s="210">
        <f>IFERROR(VLOOKUP($A249,'Прайс-лист общий'!$A:F,6,0),"")</f>
        <v>950</v>
      </c>
      <c r="H249" s="210">
        <f>IFERROR(VLOOKUP($A249,'Прайс-лист общий'!$A:G,7,0),"")</f>
        <v>863</v>
      </c>
      <c r="I249" s="210">
        <f>IFERROR(VLOOKUP($A249,'Прайс-лист общий'!$A:H,8,0),"")</f>
        <v>785</v>
      </c>
      <c r="J249" s="210">
        <f>IFERROR(VLOOKUP($A249,'Прайс-лист общий'!$A:I,9,0),"")</f>
        <v>682</v>
      </c>
      <c r="K249" s="220">
        <f>IFERROR(VLOOKUP(A249,'Прайс-лист общий'!A:J,10,0),"")</f>
        <v>0</v>
      </c>
      <c r="L249" s="217"/>
      <c r="M249" s="213">
        <f t="shared" si="3"/>
        <v>0</v>
      </c>
      <c r="N249" s="190">
        <f>IFERROR(VLOOKUP($A249,'Прайс-лист общий'!$A:K,11,0),"")</f>
        <v>40</v>
      </c>
      <c r="O249" s="191" t="str">
        <f>IFERROR(VLOOKUP($A249,'Прайс-лист общий'!$A:L,12,0),"")</f>
        <v>185*157*58</v>
      </c>
      <c r="P249" s="191">
        <f>IFERROR(VLOOKUP($A249,'Прайс-лист общий'!$A:M,13,0),"")</f>
        <v>0.313</v>
      </c>
      <c r="Q249" s="191" t="str">
        <f>IFERROR(VLOOKUP($A249,'Прайс-лист общий'!$A:O,14,0),"")</f>
        <v>38*163*303</v>
      </c>
      <c r="R249" s="191">
        <f>IFERROR(VLOOKUP($A249,'Прайс-лист общий'!$A:O,15,0),"")</f>
        <v>14.5</v>
      </c>
    </row>
    <row r="250" spans="1:18" s="208" customFormat="1" ht="42" customHeight="1">
      <c r="A250" s="193" t="s">
        <v>705</v>
      </c>
      <c r="B250" s="195"/>
      <c r="C250" s="187" t="str">
        <f>HYPERLINK(VLOOKUP(A250,Фото!C:D,2,0),VLOOKUP(A250,'Прайс-лист общий'!A:B,2,0))</f>
        <v>Накладка кв. на цилиндр РЕНЦ, никель супер матовый</v>
      </c>
      <c r="D250" s="188">
        <f>IFERROR(VLOOKUP($A250,'Прайс-лист общий'!A:C,3,0),"")</f>
        <v>4</v>
      </c>
      <c r="E250" s="189">
        <f>IFERROR(VLOOKUP($A250,'Прайс-лист общий'!$A:D,4,0),"")</f>
        <v>0</v>
      </c>
      <c r="F250" s="210">
        <f>IFERROR(VLOOKUP($A250,'Прайс-лист общий'!$A:E,5,0),"")</f>
        <v>1494</v>
      </c>
      <c r="G250" s="210">
        <f>IFERROR(VLOOKUP($A250,'Прайс-лист общий'!$A:F,6,0),"")</f>
        <v>903</v>
      </c>
      <c r="H250" s="210">
        <f>IFERROR(VLOOKUP($A250,'Прайс-лист общий'!$A:G,7,0),"")</f>
        <v>820</v>
      </c>
      <c r="I250" s="210">
        <f>IFERROR(VLOOKUP($A250,'Прайс-лист общий'!$A:H,8,0),"")</f>
        <v>746</v>
      </c>
      <c r="J250" s="210">
        <f>IFERROR(VLOOKUP($A250,'Прайс-лист общий'!$A:I,9,0),"")</f>
        <v>649</v>
      </c>
      <c r="K250" s="220">
        <f>IFERROR(VLOOKUP(A250,'Прайс-лист общий'!A:J,10,0),"")</f>
        <v>56</v>
      </c>
      <c r="L250" s="217"/>
      <c r="M250" s="213">
        <f t="shared" si="3"/>
        <v>0</v>
      </c>
      <c r="N250" s="190">
        <f>IFERROR(VLOOKUP($A250,'Прайс-лист общий'!$A:K,11,0),"")</f>
        <v>100</v>
      </c>
      <c r="O250" s="191" t="str">
        <f>IFERROR(VLOOKUP($A250,'Прайс-лист общий'!$A:L,12,0),"")</f>
        <v>185*157*59</v>
      </c>
      <c r="P250" s="191">
        <f>IFERROR(VLOOKUP($A250,'Прайс-лист общий'!$A:M,13,0),"")</f>
        <v>0.11700000000000001</v>
      </c>
      <c r="Q250" s="191" t="str">
        <f>IFERROR(VLOOKUP($A250,'Прайс-лист общий'!$A:O,14,0),"")</f>
        <v>380*163*303</v>
      </c>
      <c r="R250" s="191">
        <f>IFERROR(VLOOKUP($A250,'Прайс-лист общий'!$A:O,15,0),"")</f>
        <v>15.2</v>
      </c>
    </row>
    <row r="251" spans="1:18" s="208" customFormat="1" ht="15" customHeight="1">
      <c r="A251" s="223" t="s">
        <v>481</v>
      </c>
      <c r="B251" s="206"/>
      <c r="C251" s="224" t="str">
        <f>HYPERLINK(VLOOKUP(A251,Фото!C:D,2,0),VLOOKUP(A251,'Прайс-лист общий'!A:B,2,0))</f>
        <v>Завертка к ручкам РЕНЦ, бронза античная</v>
      </c>
      <c r="D251" s="225">
        <f>IFERROR(VLOOKUP($A251,'Прайс-лист общий'!A:C,3,0),"")</f>
        <v>4</v>
      </c>
      <c r="E251" s="226">
        <f>IFERROR(VLOOKUP($A251,'Прайс-лист общий'!$A:D,4,0),"")</f>
        <v>0</v>
      </c>
      <c r="F251" s="227">
        <f>IFERROR(VLOOKUP($A251,'Прайс-лист общий'!$A:E,5,0),"")</f>
        <v>1229</v>
      </c>
      <c r="G251" s="227">
        <f>IFERROR(VLOOKUP($A251,'Прайс-лист общий'!$A:F,6,0),"")</f>
        <v>742</v>
      </c>
      <c r="H251" s="227">
        <f>IFERROR(VLOOKUP($A251,'Прайс-лист общий'!$A:G,7,0),"")</f>
        <v>675</v>
      </c>
      <c r="I251" s="227">
        <f>IFERROR(VLOOKUP($A251,'Прайс-лист общий'!$A:H,8,0),"")</f>
        <v>614</v>
      </c>
      <c r="J251" s="227">
        <f>IFERROR(VLOOKUP($A251,'Прайс-лист общий'!$A:I,9,0),"")</f>
        <v>534</v>
      </c>
      <c r="K251" s="228">
        <f>IFERROR(VLOOKUP(A251,'Прайс-лист общий'!A:J,10,0),"")</f>
        <v>0</v>
      </c>
      <c r="L251" s="229"/>
      <c r="M251" s="230">
        <f t="shared" si="3"/>
        <v>0</v>
      </c>
      <c r="N251" s="231">
        <f>IFERROR(VLOOKUP($A251,'Прайс-лист общий'!$A:K,11,0),"")</f>
        <v>100</v>
      </c>
      <c r="O251" s="232" t="str">
        <f>IFERROR(VLOOKUP($A251,'Прайс-лист общий'!$A:L,12,0),"")</f>
        <v>185*157*58</v>
      </c>
      <c r="P251" s="232">
        <f>IFERROR(VLOOKUP($A251,'Прайс-лист общий'!$A:M,13,0),"")</f>
        <v>0.27900000000000003</v>
      </c>
      <c r="Q251" s="232" t="str">
        <f>IFERROR(VLOOKUP($A251,'Прайс-лист общий'!$A:O,14,0),"")</f>
        <v>380*163*303</v>
      </c>
      <c r="R251" s="232">
        <f>IFERROR(VLOOKUP($A251,'Прайс-лист общий'!$A:O,15,0),"")</f>
        <v>28.9</v>
      </c>
    </row>
    <row r="252" spans="1:18" s="208" customFormat="1" ht="15" customHeight="1">
      <c r="A252" s="205" t="s">
        <v>482</v>
      </c>
      <c r="B252" s="206"/>
      <c r="C252" s="182" t="str">
        <f>HYPERLINK(VLOOKUP(A252,Фото!C:D,2,0),VLOOKUP(A252,'Прайс-лист общий'!A:B,2,0))</f>
        <v>Завертка к ручкам РЕНЦ, кофе</v>
      </c>
      <c r="D252" s="183">
        <f>IFERROR(VLOOKUP($A252,'Прайс-лист общий'!A:C,3,0),"")</f>
        <v>4</v>
      </c>
      <c r="E252" s="184">
        <f>IFERROR(VLOOKUP($A252,'Прайс-лист общий'!$A:D,4,0),"")</f>
        <v>0</v>
      </c>
      <c r="F252" s="209">
        <f>IFERROR(VLOOKUP($A252,'Прайс-лист общий'!$A:E,5,0),"")</f>
        <v>1229</v>
      </c>
      <c r="G252" s="209">
        <f>IFERROR(VLOOKUP($A252,'Прайс-лист общий'!$A:F,6,0),"")</f>
        <v>742</v>
      </c>
      <c r="H252" s="209">
        <f>IFERROR(VLOOKUP($A252,'Прайс-лист общий'!$A:G,7,0),"")</f>
        <v>675</v>
      </c>
      <c r="I252" s="209">
        <f>IFERROR(VLOOKUP($A252,'Прайс-лист общий'!$A:H,8,0),"")</f>
        <v>614</v>
      </c>
      <c r="J252" s="209">
        <f>IFERROR(VLOOKUP($A252,'Прайс-лист общий'!$A:I,9,0),"")</f>
        <v>534</v>
      </c>
      <c r="K252" s="222">
        <f>IFERROR(VLOOKUP(A252,'Прайс-лист общий'!A:J,10,0),"")</f>
        <v>0</v>
      </c>
      <c r="L252" s="216"/>
      <c r="M252" s="212">
        <f t="shared" si="3"/>
        <v>0</v>
      </c>
      <c r="N252" s="185">
        <f>IFERROR(VLOOKUP($A252,'Прайс-лист общий'!$A:K,11,0),"")</f>
        <v>100</v>
      </c>
      <c r="O252" s="186" t="str">
        <f>IFERROR(VLOOKUP($A252,'Прайс-лист общий'!$A:L,12,0),"")</f>
        <v>185*157*58</v>
      </c>
      <c r="P252" s="186">
        <f>IFERROR(VLOOKUP($A252,'Прайс-лист общий'!$A:M,13,0),"")</f>
        <v>0.27900000000000003</v>
      </c>
      <c r="Q252" s="186" t="str">
        <f>IFERROR(VLOOKUP($A252,'Прайс-лист общий'!$A:O,14,0),"")</f>
        <v>380*163*303</v>
      </c>
      <c r="R252" s="186">
        <f>IFERROR(VLOOKUP($A252,'Прайс-лист общий'!$A:O,15,0),"")</f>
        <v>28.9</v>
      </c>
    </row>
    <row r="253" spans="1:18" s="208" customFormat="1" ht="15" customHeight="1">
      <c r="A253" s="205" t="s">
        <v>483</v>
      </c>
      <c r="B253" s="206"/>
      <c r="C253" s="182" t="str">
        <f>HYPERLINK(VLOOKUP(A253,Фото!C:D,2,0),VLOOKUP(A253,'Прайс-лист общий'!A:B,2,0))</f>
        <v>Завертка к ручкам РЕНЦ, бронза античная матовая</v>
      </c>
      <c r="D253" s="183">
        <f>IFERROR(VLOOKUP($A253,'Прайс-лист общий'!A:C,3,0),"")</f>
        <v>3</v>
      </c>
      <c r="E253" s="184">
        <f>IFERROR(VLOOKUP($A253,'Прайс-лист общий'!$A:D,4,0),"")</f>
        <v>0</v>
      </c>
      <c r="F253" s="209">
        <f>IFERROR(VLOOKUP($A253,'Прайс-лист общий'!$A:E,5,0),"")</f>
        <v>1229</v>
      </c>
      <c r="G253" s="209">
        <f>IFERROR(VLOOKUP($A253,'Прайс-лист общий'!$A:F,6,0),"")</f>
        <v>742</v>
      </c>
      <c r="H253" s="209">
        <f>IFERROR(VLOOKUP($A253,'Прайс-лист общий'!$A:G,7,0),"")</f>
        <v>675</v>
      </c>
      <c r="I253" s="209">
        <f>IFERROR(VLOOKUP($A253,'Прайс-лист общий'!$A:H,8,0),"")</f>
        <v>614</v>
      </c>
      <c r="J253" s="209">
        <f>IFERROR(VLOOKUP($A253,'Прайс-лист общий'!$A:I,9,0),"")</f>
        <v>534</v>
      </c>
      <c r="K253" s="222">
        <f>IFERROR(VLOOKUP(A253,'Прайс-лист общий'!A:J,10,0),"")</f>
        <v>0</v>
      </c>
      <c r="L253" s="216"/>
      <c r="M253" s="212">
        <f t="shared" si="3"/>
        <v>0</v>
      </c>
      <c r="N253" s="185">
        <f>IFERROR(VLOOKUP($A253,'Прайс-лист общий'!$A:K,11,0),"")</f>
        <v>100</v>
      </c>
      <c r="O253" s="186" t="str">
        <f>IFERROR(VLOOKUP($A253,'Прайс-лист общий'!$A:L,12,0),"")</f>
        <v>185*157*58</v>
      </c>
      <c r="P253" s="186">
        <f>IFERROR(VLOOKUP($A253,'Прайс-лист общий'!$A:M,13,0),"")</f>
        <v>0.27900000000000003</v>
      </c>
      <c r="Q253" s="186" t="str">
        <f>IFERROR(VLOOKUP($A253,'Прайс-лист общий'!$A:O,14,0),"")</f>
        <v>380*163*303</v>
      </c>
      <c r="R253" s="186">
        <f>IFERROR(VLOOKUP($A253,'Прайс-лист общий'!$A:O,15,0),"")</f>
        <v>28.9</v>
      </c>
    </row>
    <row r="254" spans="1:18" s="208" customFormat="1" ht="15" customHeight="1">
      <c r="A254" s="193" t="s">
        <v>485</v>
      </c>
      <c r="B254" s="195"/>
      <c r="C254" s="187" t="str">
        <f>HYPERLINK(VLOOKUP(A254,Фото!C:D,2,0),VLOOKUP(A254,'Прайс-лист общий'!A:B,2,0))</f>
        <v>Завертка к ручкам РЕНЦ, никель матовый/никель блестящий</v>
      </c>
      <c r="D254" s="188">
        <f>IFERROR(VLOOKUP($A254,'Прайс-лист общий'!A:C,3,0),"")</f>
        <v>4</v>
      </c>
      <c r="E254" s="189">
        <f>IFERROR(VLOOKUP($A254,'Прайс-лист общий'!$A:D,4,0),"")</f>
        <v>0</v>
      </c>
      <c r="F254" s="210">
        <f>IFERROR(VLOOKUP($A254,'Прайс-лист общий'!$A:E,5,0),"")</f>
        <v>1229</v>
      </c>
      <c r="G254" s="210">
        <f>IFERROR(VLOOKUP($A254,'Прайс-лист общий'!$A:F,6,0),"")</f>
        <v>742</v>
      </c>
      <c r="H254" s="210">
        <f>IFERROR(VLOOKUP($A254,'Прайс-лист общий'!$A:G,7,0),"")</f>
        <v>675</v>
      </c>
      <c r="I254" s="210">
        <f>IFERROR(VLOOKUP($A254,'Прайс-лист общий'!$A:H,8,0),"")</f>
        <v>614</v>
      </c>
      <c r="J254" s="210">
        <f>IFERROR(VLOOKUP($A254,'Прайс-лист общий'!$A:I,9,0),"")</f>
        <v>534</v>
      </c>
      <c r="K254" s="220">
        <f>IFERROR(VLOOKUP(A254,'Прайс-лист общий'!A:J,10,0),"")</f>
        <v>112</v>
      </c>
      <c r="L254" s="217"/>
      <c r="M254" s="213">
        <f t="shared" si="3"/>
        <v>0</v>
      </c>
      <c r="N254" s="190">
        <f>IFERROR(VLOOKUP($A254,'Прайс-лист общий'!$A:K,11,0),"")</f>
        <v>100</v>
      </c>
      <c r="O254" s="191" t="str">
        <f>IFERROR(VLOOKUP($A254,'Прайс-лист общий'!$A:L,12,0),"")</f>
        <v>185*157*58</v>
      </c>
      <c r="P254" s="191">
        <f>IFERROR(VLOOKUP($A254,'Прайс-лист общий'!$A:M,13,0),"")</f>
        <v>0.27900000000000003</v>
      </c>
      <c r="Q254" s="191" t="str">
        <f>IFERROR(VLOOKUP($A254,'Прайс-лист общий'!$A:O,14,0),"")</f>
        <v>380*163*303</v>
      </c>
      <c r="R254" s="191">
        <f>IFERROR(VLOOKUP($A254,'Прайс-лист общий'!$A:O,15,0),"")</f>
        <v>28.9</v>
      </c>
    </row>
    <row r="255" spans="1:18" s="208" customFormat="1" ht="15" customHeight="1">
      <c r="A255" s="223" t="s">
        <v>492</v>
      </c>
      <c r="B255" s="206"/>
      <c r="C255" s="224" t="str">
        <f>HYPERLINK(VLOOKUP(A255,Фото!C:D,2,0),VLOOKUP(A255,'Прайс-лист общий'!A:B,2,0))</f>
        <v>Накладка на цилиндр РЕНЦ, бронза античная</v>
      </c>
      <c r="D255" s="225">
        <f>IFERROR(VLOOKUP($A255,'Прайс-лист общий'!A:C,3,0),"")</f>
        <v>4</v>
      </c>
      <c r="E255" s="226">
        <f>IFERROR(VLOOKUP($A255,'Прайс-лист общий'!$A:D,4,0),"")</f>
        <v>0</v>
      </c>
      <c r="F255" s="227">
        <f>IFERROR(VLOOKUP($A255,'Прайс-лист общий'!$A:E,5,0),"")</f>
        <v>1033</v>
      </c>
      <c r="G255" s="227">
        <f>IFERROR(VLOOKUP($A255,'Прайс-лист общий'!$A:F,6,0),"")</f>
        <v>624</v>
      </c>
      <c r="H255" s="227">
        <f>IFERROR(VLOOKUP($A255,'Прайс-лист общий'!$A:G,7,0),"")</f>
        <v>567</v>
      </c>
      <c r="I255" s="227">
        <f>IFERROR(VLOOKUP($A255,'Прайс-лист общий'!$A:H,8,0),"")</f>
        <v>515</v>
      </c>
      <c r="J255" s="227">
        <f>IFERROR(VLOOKUP($A255,'Прайс-лист общий'!$A:I,9,0),"")</f>
        <v>448</v>
      </c>
      <c r="K255" s="228">
        <f>IFERROR(VLOOKUP(A255,'Прайс-лист общий'!A:J,10,0),"")</f>
        <v>56</v>
      </c>
      <c r="L255" s="229"/>
      <c r="M255" s="230">
        <f t="shared" si="3"/>
        <v>0</v>
      </c>
      <c r="N255" s="231">
        <f>IFERROR(VLOOKUP($A255,'Прайс-лист общий'!$A:K,11,0),"")</f>
        <v>100</v>
      </c>
      <c r="O255" s="232" t="str">
        <f>IFERROR(VLOOKUP($A255,'Прайс-лист общий'!$A:L,12,0),"")</f>
        <v>185*157*58</v>
      </c>
      <c r="P255" s="232">
        <f>IFERROR(VLOOKUP($A255,'Прайс-лист общий'!$A:M,13,0),"")</f>
        <v>0.11700000000000001</v>
      </c>
      <c r="Q255" s="232" t="str">
        <f>IFERROR(VLOOKUP($A255,'Прайс-лист общий'!$A:O,14,0),"")</f>
        <v>380*163*303</v>
      </c>
      <c r="R255" s="232">
        <f>IFERROR(VLOOKUP($A255,'Прайс-лист общий'!$A:O,15,0),"")</f>
        <v>18.100000000000001</v>
      </c>
    </row>
    <row r="256" spans="1:18" s="208" customFormat="1" ht="15" customHeight="1">
      <c r="A256" s="205" t="s">
        <v>493</v>
      </c>
      <c r="B256" s="206"/>
      <c r="C256" s="182" t="str">
        <f>HYPERLINK(VLOOKUP(A256,Фото!C:D,2,0),VLOOKUP(A256,'Прайс-лист общий'!A:B,2,0))</f>
        <v>Накладка на цилиндр РЕНЦ, кофе</v>
      </c>
      <c r="D256" s="183">
        <f>IFERROR(VLOOKUP($A256,'Прайс-лист общий'!A:C,3,0),"")</f>
        <v>4</v>
      </c>
      <c r="E256" s="184">
        <f>IFERROR(VLOOKUP($A256,'Прайс-лист общий'!$A:D,4,0),"")</f>
        <v>0</v>
      </c>
      <c r="F256" s="209">
        <f>IFERROR(VLOOKUP($A256,'Прайс-лист общий'!$A:E,5,0),"")</f>
        <v>1033</v>
      </c>
      <c r="G256" s="209">
        <f>IFERROR(VLOOKUP($A256,'Прайс-лист общий'!$A:F,6,0),"")</f>
        <v>624</v>
      </c>
      <c r="H256" s="209">
        <f>IFERROR(VLOOKUP($A256,'Прайс-лист общий'!$A:G,7,0),"")</f>
        <v>567</v>
      </c>
      <c r="I256" s="209">
        <f>IFERROR(VLOOKUP($A256,'Прайс-лист общий'!$A:H,8,0),"")</f>
        <v>515</v>
      </c>
      <c r="J256" s="209">
        <f>IFERROR(VLOOKUP($A256,'Прайс-лист общий'!$A:I,9,0),"")</f>
        <v>448</v>
      </c>
      <c r="K256" s="222">
        <f>IFERROR(VLOOKUP(A256,'Прайс-лист общий'!A:J,10,0),"")</f>
        <v>0</v>
      </c>
      <c r="L256" s="216"/>
      <c r="M256" s="212">
        <f t="shared" si="3"/>
        <v>0</v>
      </c>
      <c r="N256" s="185">
        <f>IFERROR(VLOOKUP($A256,'Прайс-лист общий'!$A:K,11,0),"")</f>
        <v>100</v>
      </c>
      <c r="O256" s="186" t="str">
        <f>IFERROR(VLOOKUP($A256,'Прайс-лист общий'!$A:L,12,0),"")</f>
        <v>185*157*58</v>
      </c>
      <c r="P256" s="186">
        <f>IFERROR(VLOOKUP($A256,'Прайс-лист общий'!$A:M,13,0),"")</f>
        <v>0.11700000000000001</v>
      </c>
      <c r="Q256" s="186" t="str">
        <f>IFERROR(VLOOKUP($A256,'Прайс-лист общий'!$A:O,14,0),"")</f>
        <v>380*163*303</v>
      </c>
      <c r="R256" s="186">
        <f>IFERROR(VLOOKUP($A256,'Прайс-лист общий'!$A:O,15,0),"")</f>
        <v>18.100000000000001</v>
      </c>
    </row>
    <row r="257" spans="1:18" s="208" customFormat="1" ht="15" customHeight="1">
      <c r="A257" s="205" t="s">
        <v>494</v>
      </c>
      <c r="B257" s="206"/>
      <c r="C257" s="182" t="str">
        <f>HYPERLINK(VLOOKUP(A257,Фото!C:D,2,0),VLOOKUP(A257,'Прайс-лист общий'!A:B,2,0))</f>
        <v>Накладка на цилиндр РЕНЦ, бронза античная матовая</v>
      </c>
      <c r="D257" s="183">
        <f>IFERROR(VLOOKUP($A257,'Прайс-лист общий'!A:C,3,0),"")</f>
        <v>4</v>
      </c>
      <c r="E257" s="184">
        <f>IFERROR(VLOOKUP($A257,'Прайс-лист общий'!$A:D,4,0),"")</f>
        <v>0</v>
      </c>
      <c r="F257" s="209">
        <f>IFERROR(VLOOKUP($A257,'Прайс-лист общий'!$A:E,5,0),"")</f>
        <v>1033</v>
      </c>
      <c r="G257" s="209">
        <f>IFERROR(VLOOKUP($A257,'Прайс-лист общий'!$A:F,6,0),"")</f>
        <v>624</v>
      </c>
      <c r="H257" s="209">
        <f>IFERROR(VLOOKUP($A257,'Прайс-лист общий'!$A:G,7,0),"")</f>
        <v>567</v>
      </c>
      <c r="I257" s="209">
        <f>IFERROR(VLOOKUP($A257,'Прайс-лист общий'!$A:H,8,0),"")</f>
        <v>515</v>
      </c>
      <c r="J257" s="209">
        <f>IFERROR(VLOOKUP($A257,'Прайс-лист общий'!$A:I,9,0),"")</f>
        <v>448</v>
      </c>
      <c r="K257" s="222">
        <f>IFERROR(VLOOKUP(A257,'Прайс-лист общий'!A:J,10,0),"")</f>
        <v>0</v>
      </c>
      <c r="L257" s="216"/>
      <c r="M257" s="212">
        <f t="shared" si="3"/>
        <v>0</v>
      </c>
      <c r="N257" s="185">
        <f>IFERROR(VLOOKUP($A257,'Прайс-лист общий'!$A:K,11,0),"")</f>
        <v>100</v>
      </c>
      <c r="O257" s="186" t="str">
        <f>IFERROR(VLOOKUP($A257,'Прайс-лист общий'!$A:L,12,0),"")</f>
        <v>185*157*58</v>
      </c>
      <c r="P257" s="186">
        <f>IFERROR(VLOOKUP($A257,'Прайс-лист общий'!$A:M,13,0),"")</f>
        <v>0.11700000000000001</v>
      </c>
      <c r="Q257" s="186" t="str">
        <f>IFERROR(VLOOKUP($A257,'Прайс-лист общий'!$A:O,14,0),"")</f>
        <v>380*163*303</v>
      </c>
      <c r="R257" s="186">
        <f>IFERROR(VLOOKUP($A257,'Прайс-лист общий'!$A:O,15,0),"")</f>
        <v>18.100000000000001</v>
      </c>
    </row>
    <row r="258" spans="1:18" s="208" customFormat="1" ht="15" customHeight="1">
      <c r="A258" s="205" t="s">
        <v>495</v>
      </c>
      <c r="B258" s="206"/>
      <c r="C258" s="182" t="str">
        <f>HYPERLINK(VLOOKUP(A258,Фото!C:D,2,0),VLOOKUP(A258,'Прайс-лист общий'!A:B,2,0))</f>
        <v>Накладка на цилиндр РЕНЦ, никель матовый/никель блестящий</v>
      </c>
      <c r="D258" s="183">
        <f>IFERROR(VLOOKUP($A258,'Прайс-лист общий'!A:C,3,0),"")</f>
        <v>4</v>
      </c>
      <c r="E258" s="184">
        <f>IFERROR(VLOOKUP($A258,'Прайс-лист общий'!$A:D,4,0),"")</f>
        <v>0</v>
      </c>
      <c r="F258" s="209">
        <f>IFERROR(VLOOKUP($A258,'Прайс-лист общий'!$A:E,5,0),"")</f>
        <v>1033</v>
      </c>
      <c r="G258" s="209">
        <f>IFERROR(VLOOKUP($A258,'Прайс-лист общий'!$A:F,6,0),"")</f>
        <v>624</v>
      </c>
      <c r="H258" s="209">
        <f>IFERROR(VLOOKUP($A258,'Прайс-лист общий'!$A:G,7,0),"")</f>
        <v>567</v>
      </c>
      <c r="I258" s="209">
        <f>IFERROR(VLOOKUP($A258,'Прайс-лист общий'!$A:H,8,0),"")</f>
        <v>515</v>
      </c>
      <c r="J258" s="209">
        <f>IFERROR(VLOOKUP($A258,'Прайс-лист общий'!$A:I,9,0),"")</f>
        <v>448</v>
      </c>
      <c r="K258" s="222">
        <f>IFERROR(VLOOKUP(A258,'Прайс-лист общий'!A:J,10,0),"")</f>
        <v>56</v>
      </c>
      <c r="L258" s="216"/>
      <c r="M258" s="212">
        <f t="shared" si="3"/>
        <v>0</v>
      </c>
      <c r="N258" s="185">
        <f>IFERROR(VLOOKUP($A258,'Прайс-лист общий'!$A:K,11,0),"")</f>
        <v>100</v>
      </c>
      <c r="O258" s="186" t="str">
        <f>IFERROR(VLOOKUP($A258,'Прайс-лист общий'!$A:L,12,0),"")</f>
        <v>185*157*58</v>
      </c>
      <c r="P258" s="186">
        <f>IFERROR(VLOOKUP($A258,'Прайс-лист общий'!$A:M,13,0),"")</f>
        <v>0.11700000000000001</v>
      </c>
      <c r="Q258" s="186" t="str">
        <f>IFERROR(VLOOKUP($A258,'Прайс-лист общий'!$A:O,14,0),"")</f>
        <v>380*163*303</v>
      </c>
      <c r="R258" s="186">
        <f>IFERROR(VLOOKUP($A258,'Прайс-лист общий'!$A:O,15,0),"")</f>
        <v>18.100000000000001</v>
      </c>
    </row>
    <row r="259" spans="1:18" s="208" customFormat="1" ht="21" customHeight="1">
      <c r="A259" s="192" t="s">
        <v>498</v>
      </c>
      <c r="B259" s="194"/>
      <c r="C259" s="177" t="str">
        <f>HYPERLINK(VLOOKUP(A259,Фото!C:D,2,0),VLOOKUP(A259,'Прайс-лист общий'!A:B,2,0))</f>
        <v>Накладка под сувальдный ключ РЕНЦ, кофе</v>
      </c>
      <c r="D259" s="178">
        <f>IFERROR(VLOOKUP($A259,'Прайс-лист общий'!A:C,3,0),"")</f>
        <v>4</v>
      </c>
      <c r="E259" s="179">
        <f>IFERROR(VLOOKUP($A259,'Прайс-лист общий'!$A:D,4,0),"")</f>
        <v>0</v>
      </c>
      <c r="F259" s="211">
        <f>IFERROR(VLOOKUP($A259,'Прайс-лист общий'!$A:E,5,0),"")</f>
        <v>1033</v>
      </c>
      <c r="G259" s="211">
        <f>IFERROR(VLOOKUP($A259,'Прайс-лист общий'!$A:F,6,0),"")</f>
        <v>624</v>
      </c>
      <c r="H259" s="211">
        <f>IFERROR(VLOOKUP($A259,'Прайс-лист общий'!$A:G,7,0),"")</f>
        <v>567</v>
      </c>
      <c r="I259" s="211">
        <f>IFERROR(VLOOKUP($A259,'Прайс-лист общий'!$A:H,8,0),"")</f>
        <v>515</v>
      </c>
      <c r="J259" s="211">
        <f>IFERROR(VLOOKUP($A259,'Прайс-лист общий'!$A:I,9,0),"")</f>
        <v>448</v>
      </c>
      <c r="K259" s="221">
        <f>IFERROR(VLOOKUP(A259,'Прайс-лист общий'!A:J,10,0),"")</f>
        <v>56</v>
      </c>
      <c r="L259" s="215"/>
      <c r="M259" s="214">
        <f t="shared" si="3"/>
        <v>0</v>
      </c>
      <c r="N259" s="180">
        <f>IFERROR(VLOOKUP($A259,'Прайс-лист общий'!$A:K,11,0),"")</f>
        <v>100</v>
      </c>
      <c r="O259" s="181" t="str">
        <f>IFERROR(VLOOKUP($A259,'Прайс-лист общий'!$A:L,12,0),"")</f>
        <v>185*157*58</v>
      </c>
      <c r="P259" s="181">
        <f>IFERROR(VLOOKUP($A259,'Прайс-лист общий'!$A:M,13,0),"")</f>
        <v>0.17899999999999999</v>
      </c>
      <c r="Q259" s="181" t="str">
        <f>IFERROR(VLOOKUP($A259,'Прайс-лист общий'!$A:O,14,0),"")</f>
        <v>380*163*303</v>
      </c>
      <c r="R259" s="181">
        <f>IFERROR(VLOOKUP($A259,'Прайс-лист общий'!$A:O,15,0),"")</f>
        <v>18.100000000000001</v>
      </c>
    </row>
    <row r="260" spans="1:18" s="208" customFormat="1" ht="21" customHeight="1">
      <c r="A260" s="193" t="s">
        <v>499</v>
      </c>
      <c r="B260" s="195"/>
      <c r="C260" s="187" t="str">
        <f>HYPERLINK(VLOOKUP(A260,Фото!C:D,2,0),VLOOKUP(A260,'Прайс-лист общий'!A:B,2,0))</f>
        <v>Накладка под сувальдный ключ РЕНЦ, бронза античная матовая</v>
      </c>
      <c r="D260" s="188">
        <f>IFERROR(VLOOKUP($A260,'Прайс-лист общий'!A:C,3,0),"")</f>
        <v>4</v>
      </c>
      <c r="E260" s="189">
        <f>IFERROR(VLOOKUP($A260,'Прайс-лист общий'!$A:D,4,0),"")</f>
        <v>0</v>
      </c>
      <c r="F260" s="210">
        <f>IFERROR(VLOOKUP($A260,'Прайс-лист общий'!$A:E,5,0),"")</f>
        <v>1033</v>
      </c>
      <c r="G260" s="210">
        <f>IFERROR(VLOOKUP($A260,'Прайс-лист общий'!$A:F,6,0),"")</f>
        <v>624</v>
      </c>
      <c r="H260" s="210">
        <f>IFERROR(VLOOKUP($A260,'Прайс-лист общий'!$A:G,7,0),"")</f>
        <v>567</v>
      </c>
      <c r="I260" s="210">
        <f>IFERROR(VLOOKUP($A260,'Прайс-лист общий'!$A:H,8,0),"")</f>
        <v>515</v>
      </c>
      <c r="J260" s="210">
        <f>IFERROR(VLOOKUP($A260,'Прайс-лист общий'!$A:I,9,0),"")</f>
        <v>448</v>
      </c>
      <c r="K260" s="220">
        <f>IFERROR(VLOOKUP(A260,'Прайс-лист общий'!A:J,10,0),"")</f>
        <v>56</v>
      </c>
      <c r="L260" s="217"/>
      <c r="M260" s="213">
        <f t="shared" ref="M260:M321" si="4">IF(K260&lt;&gt;$K$1,K260*L260,IF($J$1=$G$2,G260*L260,IF($J$1=$H$2,H260*L260,IF($J$1=$I$2,I260*L260,IF($J$1=$J$2,J260*L260,"Выберите колонку")))))</f>
        <v>0</v>
      </c>
      <c r="N260" s="190">
        <f>IFERROR(VLOOKUP($A260,'Прайс-лист общий'!$A:K,11,0),"")</f>
        <v>100</v>
      </c>
      <c r="O260" s="191" t="str">
        <f>IFERROR(VLOOKUP($A260,'Прайс-лист общий'!$A:L,12,0),"")</f>
        <v>185*157*58</v>
      </c>
      <c r="P260" s="191">
        <f>IFERROR(VLOOKUP($A260,'Прайс-лист общий'!$A:M,13,0),"")</f>
        <v>0.17899999999999999</v>
      </c>
      <c r="Q260" s="191" t="str">
        <f>IFERROR(VLOOKUP($A260,'Прайс-лист общий'!$A:O,14,0),"")</f>
        <v>380*163*303</v>
      </c>
      <c r="R260" s="191">
        <f>IFERROR(VLOOKUP($A260,'Прайс-лист общий'!$A:O,15,0),"")</f>
        <v>18.100000000000001</v>
      </c>
    </row>
    <row r="261" spans="1:18" s="2" customFormat="1" ht="18" customHeight="1">
      <c r="A261" s="202" t="s">
        <v>1885</v>
      </c>
      <c r="B261" s="196"/>
      <c r="C261" s="233"/>
      <c r="D261" s="198"/>
      <c r="E261" s="199"/>
      <c r="F261" s="200"/>
      <c r="G261" s="200"/>
      <c r="H261" s="200"/>
      <c r="I261" s="200"/>
      <c r="J261" s="200"/>
      <c r="K261" s="200"/>
      <c r="L261" s="200"/>
      <c r="M261" s="200">
        <f t="shared" si="4"/>
        <v>0</v>
      </c>
      <c r="N261" s="201"/>
      <c r="O261" s="196"/>
      <c r="P261" s="196"/>
      <c r="Q261" s="196"/>
      <c r="R261" s="196"/>
    </row>
    <row r="262" spans="1:18" s="208" customFormat="1" ht="42" customHeight="1">
      <c r="A262" s="193" t="s">
        <v>552</v>
      </c>
      <c r="B262" s="195"/>
      <c r="C262" s="187" t="str">
        <f>HYPERLINK(VLOOKUP(A262,Фото!C:D,2,0),VLOOKUP(A262,'Прайс-лист общий'!A:B,2,0))</f>
        <v>Ручка дверная "Фуроре", никель матовый/никель блестящий</v>
      </c>
      <c r="D262" s="188">
        <f>IFERROR(VLOOKUP($A262,'Прайс-лист общий'!A:C,3,0),"")</f>
        <v>4</v>
      </c>
      <c r="E262" s="189">
        <f>IFERROR(VLOOKUP($A262,'Прайс-лист общий'!$A:D,4,0),"")</f>
        <v>0</v>
      </c>
      <c r="F262" s="210">
        <f>IFERROR(VLOOKUP($A262,'Прайс-лист общий'!$A:E,5,0),"")</f>
        <v>2611</v>
      </c>
      <c r="G262" s="210">
        <f>IFERROR(VLOOKUP($A262,'Прайс-лист общий'!$A:F,6,0),"")</f>
        <v>1577</v>
      </c>
      <c r="H262" s="210">
        <f>IFERROR(VLOOKUP($A262,'Прайс-лист общий'!$A:G,7,0),"")</f>
        <v>1434</v>
      </c>
      <c r="I262" s="210">
        <f>IFERROR(VLOOKUP($A262,'Прайс-лист общий'!$A:H,8,0),"")</f>
        <v>1303</v>
      </c>
      <c r="J262" s="210">
        <f>IFERROR(VLOOKUP($A262,'Прайс-лист общий'!$A:I,9,0),"")</f>
        <v>1134</v>
      </c>
      <c r="K262" s="220">
        <f>IFERROR(VLOOKUP(A262,'Прайс-лист общий'!A:J,10,0),"")</f>
        <v>0</v>
      </c>
      <c r="L262" s="217"/>
      <c r="M262" s="213">
        <f t="shared" si="4"/>
        <v>0</v>
      </c>
      <c r="N262" s="190">
        <f>IFERROR(VLOOKUP($A262,'Прайс-лист общий'!$A:K,11,0),"")</f>
        <v>20</v>
      </c>
      <c r="O262" s="191" t="str">
        <f>IFERROR(VLOOKUP($A262,'Прайс-лист общий'!$A:L,12,0),"")</f>
        <v>182*173*67</v>
      </c>
      <c r="P262" s="191">
        <f>IFERROR(VLOOKUP($A262,'Прайс-лист общий'!$A:M,13,0),"")</f>
        <v>0.92500000000000004</v>
      </c>
      <c r="Q262" s="191" t="str">
        <f>IFERROR(VLOOKUP($A262,'Прайс-лист общий'!$A:O,14,0),"")</f>
        <v>380*355*360</v>
      </c>
      <c r="R262" s="191">
        <f>IFERROR(VLOOKUP($A262,'Прайс-лист общий'!$A:O,15,0),"")</f>
        <v>19</v>
      </c>
    </row>
    <row r="263" spans="1:18" s="208" customFormat="1" ht="42" customHeight="1">
      <c r="A263" s="193" t="s">
        <v>553</v>
      </c>
      <c r="B263" s="195"/>
      <c r="C263" s="187" t="str">
        <f>HYPERLINK(VLOOKUP(A263,Фото!C:D,2,0),VLOOKUP(A263,'Прайс-лист общий'!A:B,2,0))</f>
        <v>Ручка дверная "Сильвия", никель матовый</v>
      </c>
      <c r="D263" s="188">
        <f>IFERROR(VLOOKUP($A263,'Прайс-лист общий'!A:C,3,0),"")</f>
        <v>4</v>
      </c>
      <c r="E263" s="189">
        <f>IFERROR(VLOOKUP($A263,'Прайс-лист общий'!$A:D,4,0),"")</f>
        <v>0</v>
      </c>
      <c r="F263" s="210">
        <f>IFERROR(VLOOKUP($A263,'Прайс-лист общий'!$A:E,5,0),"")</f>
        <v>3159</v>
      </c>
      <c r="G263" s="210">
        <f>IFERROR(VLOOKUP($A263,'Прайс-лист общий'!$A:F,6,0),"")</f>
        <v>1908</v>
      </c>
      <c r="H263" s="210">
        <f>IFERROR(VLOOKUP($A263,'Прайс-лист общий'!$A:G,7,0),"")</f>
        <v>1734</v>
      </c>
      <c r="I263" s="210">
        <f>IFERROR(VLOOKUP($A263,'Прайс-лист общий'!$A:H,8,0),"")</f>
        <v>1577</v>
      </c>
      <c r="J263" s="210">
        <f>IFERROR(VLOOKUP($A263,'Прайс-лист общий'!$A:I,9,0),"")</f>
        <v>1371</v>
      </c>
      <c r="K263" s="220">
        <f>IFERROR(VLOOKUP(A263,'Прайс-лист общий'!A:J,10,0),"")</f>
        <v>0</v>
      </c>
      <c r="L263" s="217"/>
      <c r="M263" s="213">
        <f t="shared" si="4"/>
        <v>0</v>
      </c>
      <c r="N263" s="190">
        <f>IFERROR(VLOOKUP($A263,'Прайс-лист общий'!$A:K,11,0),"")</f>
        <v>20</v>
      </c>
      <c r="O263" s="191" t="str">
        <f>IFERROR(VLOOKUP($A263,'Прайс-лист общий'!$A:L,12,0),"")</f>
        <v>182*173*67</v>
      </c>
      <c r="P263" s="191">
        <f>IFERROR(VLOOKUP($A263,'Прайс-лист общий'!$A:M,13,0),"")</f>
        <v>1.157</v>
      </c>
      <c r="Q263" s="191" t="str">
        <f>IFERROR(VLOOKUP($A263,'Прайс-лист общий'!$A:O,14,0),"")</f>
        <v>380*355*360</v>
      </c>
      <c r="R263" s="191">
        <f>IFERROR(VLOOKUP($A263,'Прайс-лист общий'!$A:O,15,0),"")</f>
        <v>23.6</v>
      </c>
    </row>
    <row r="264" spans="1:18" s="208" customFormat="1" ht="42" customHeight="1">
      <c r="A264" s="193" t="s">
        <v>558</v>
      </c>
      <c r="B264" s="195"/>
      <c r="C264" s="187" t="str">
        <f>HYPERLINK(VLOOKUP(A264,Фото!C:D,2,0),VLOOKUP(A264,'Прайс-лист общий'!A:B,2,0))</f>
        <v>Ручка дверная "Росси", бронза античная</v>
      </c>
      <c r="D264" s="188">
        <f>IFERROR(VLOOKUP($A264,'Прайс-лист общий'!A:C,3,0),"")</f>
        <v>4</v>
      </c>
      <c r="E264" s="189">
        <f>IFERROR(VLOOKUP($A264,'Прайс-лист общий'!$A:D,4,0),"")</f>
        <v>0</v>
      </c>
      <c r="F264" s="210">
        <f>IFERROR(VLOOKUP($A264,'Прайс-лист общий'!$A:E,5,0),"")</f>
        <v>2347</v>
      </c>
      <c r="G264" s="210">
        <f>IFERROR(VLOOKUP($A264,'Прайс-лист общий'!$A:F,6,0),"")</f>
        <v>1417</v>
      </c>
      <c r="H264" s="210">
        <f>IFERROR(VLOOKUP($A264,'Прайс-лист общий'!$A:G,7,0),"")</f>
        <v>1288</v>
      </c>
      <c r="I264" s="210">
        <f>IFERROR(VLOOKUP($A264,'Прайс-лист общий'!$A:H,8,0),"")</f>
        <v>1171</v>
      </c>
      <c r="J264" s="210">
        <f>IFERROR(VLOOKUP($A264,'Прайс-лист общий'!$A:I,9,0),"")</f>
        <v>1019</v>
      </c>
      <c r="K264" s="220">
        <f>IFERROR(VLOOKUP(A264,'Прайс-лист общий'!A:J,10,0),"")</f>
        <v>0</v>
      </c>
      <c r="L264" s="217"/>
      <c r="M264" s="213">
        <f t="shared" si="4"/>
        <v>0</v>
      </c>
      <c r="N264" s="190">
        <f>IFERROR(VLOOKUP($A264,'Прайс-лист общий'!$A:K,11,0),"")</f>
        <v>20</v>
      </c>
      <c r="O264" s="191" t="str">
        <f>IFERROR(VLOOKUP($A264,'Прайс-лист общий'!$A:L,12,0),"")</f>
        <v>182*173*67</v>
      </c>
      <c r="P264" s="191">
        <f>IFERROR(VLOOKUP($A264,'Прайс-лист общий'!$A:M,13,0),"")</f>
        <v>0.75800000000000001</v>
      </c>
      <c r="Q264" s="191" t="str">
        <f>IFERROR(VLOOKUP($A264,'Прайс-лист общий'!$A:O,14,0),"")</f>
        <v>380*355*360</v>
      </c>
      <c r="R264" s="191">
        <f>IFERROR(VLOOKUP($A264,'Прайс-лист общий'!$A:O,15,0),"")</f>
        <v>17.899999999999999</v>
      </c>
    </row>
    <row r="265" spans="1:18" s="208" customFormat="1" ht="15" customHeight="1">
      <c r="A265" s="205" t="s">
        <v>560</v>
      </c>
      <c r="B265" s="194"/>
      <c r="C265" s="182" t="str">
        <f>HYPERLINK(VLOOKUP(A265,Фото!C:D,2,0),VLOOKUP(A265,'Прайс-лист общий'!A:B,2,0))</f>
        <v>Ручка дверная "Флория", бронза античная</v>
      </c>
      <c r="D265" s="183">
        <f>IFERROR(VLOOKUP($A265,'Прайс-лист общий'!A:C,3,0),"")</f>
        <v>4</v>
      </c>
      <c r="E265" s="184">
        <f>IFERROR(VLOOKUP($A265,'Прайс-лист общий'!$A:D,4,0),"")</f>
        <v>0</v>
      </c>
      <c r="F265" s="209">
        <f>IFERROR(VLOOKUP($A265,'Прайс-лист общий'!$A:E,5,0),"")</f>
        <v>2513</v>
      </c>
      <c r="G265" s="209">
        <f>IFERROR(VLOOKUP($A265,'Прайс-лист общий'!$A:F,6,0),"")</f>
        <v>1518</v>
      </c>
      <c r="H265" s="209">
        <f>IFERROR(VLOOKUP($A265,'Прайс-лист общий'!$A:G,7,0),"")</f>
        <v>1380</v>
      </c>
      <c r="I265" s="209">
        <f>IFERROR(VLOOKUP($A265,'Прайс-лист общий'!$A:H,8,0),"")</f>
        <v>1255</v>
      </c>
      <c r="J265" s="209">
        <f>IFERROR(VLOOKUP($A265,'Прайс-лист общий'!$A:I,9,0),"")</f>
        <v>1091</v>
      </c>
      <c r="K265" s="222">
        <f>IFERROR(VLOOKUP(A265,'Прайс-лист общий'!A:J,10,0),"")</f>
        <v>0</v>
      </c>
      <c r="L265" s="216"/>
      <c r="M265" s="212">
        <f t="shared" si="4"/>
        <v>0</v>
      </c>
      <c r="N265" s="185">
        <f>IFERROR(VLOOKUP($A265,'Прайс-лист общий'!$A:K,11,0),"")</f>
        <v>20</v>
      </c>
      <c r="O265" s="186" t="str">
        <f>IFERROR(VLOOKUP($A265,'Прайс-лист общий'!$A:L,12,0),"")</f>
        <v>182*173*67</v>
      </c>
      <c r="P265" s="186">
        <f>IFERROR(VLOOKUP($A265,'Прайс-лист общий'!$A:M,13,0),"")</f>
        <v>0.877</v>
      </c>
      <c r="Q265" s="186" t="str">
        <f>IFERROR(VLOOKUP($A265,'Прайс-лист общий'!$A:O,14,0),"")</f>
        <v>380*355*360</v>
      </c>
      <c r="R265" s="186">
        <f>IFERROR(VLOOKUP($A265,'Прайс-лист общий'!$A:O,15,0),"")</f>
        <v>17.8</v>
      </c>
    </row>
    <row r="266" spans="1:18" s="208" customFormat="1" ht="15" customHeight="1">
      <c r="A266" s="205" t="s">
        <v>1458</v>
      </c>
      <c r="B266" s="206"/>
      <c r="C266" s="182" t="str">
        <f>HYPERLINK(VLOOKUP(A266,Фото!C:D,2,0),VLOOKUP(A266,'Прайс-лист общий'!A:B,2,0))</f>
        <v>Ручка дверная "Флория", черный никель</v>
      </c>
      <c r="D266" s="183">
        <f>IFERROR(VLOOKUP($A266,'Прайс-лист общий'!A:C,3,0),"")</f>
        <v>4</v>
      </c>
      <c r="E266" s="184">
        <f>IFERROR(VLOOKUP($A266,'Прайс-лист общий'!$A:D,4,0),"")</f>
        <v>0</v>
      </c>
      <c r="F266" s="209">
        <f>IFERROR(VLOOKUP($A266,'Прайс-лист общий'!$A:E,5,0),"")</f>
        <v>2513</v>
      </c>
      <c r="G266" s="209">
        <f>IFERROR(VLOOKUP($A266,'Прайс-лист общий'!$A:F,6,0),"")</f>
        <v>1518</v>
      </c>
      <c r="H266" s="209">
        <f>IFERROR(VLOOKUP($A266,'Прайс-лист общий'!$A:G,7,0),"")</f>
        <v>1380</v>
      </c>
      <c r="I266" s="209">
        <f>IFERROR(VLOOKUP($A266,'Прайс-лист общий'!$A:H,8,0),"")</f>
        <v>1255</v>
      </c>
      <c r="J266" s="209">
        <f>IFERROR(VLOOKUP($A266,'Прайс-лист общий'!$A:I,9,0),"")</f>
        <v>1091</v>
      </c>
      <c r="K266" s="222">
        <f>IFERROR(VLOOKUP(A266,'Прайс-лист общий'!A:J,10,0),"")</f>
        <v>563</v>
      </c>
      <c r="L266" s="216"/>
      <c r="M266" s="212">
        <f t="shared" si="4"/>
        <v>0</v>
      </c>
      <c r="N266" s="185">
        <f>IFERROR(VLOOKUP($A266,'Прайс-лист общий'!$A:K,11,0),"")</f>
        <v>20</v>
      </c>
      <c r="O266" s="186" t="str">
        <f>IFERROR(VLOOKUP($A266,'Прайс-лист общий'!$A:L,12,0),"")</f>
        <v>182*173*67</v>
      </c>
      <c r="P266" s="186">
        <f>IFERROR(VLOOKUP($A266,'Прайс-лист общий'!$A:M,13,0),"")</f>
        <v>0.79200000000000004</v>
      </c>
      <c r="Q266" s="186" t="str">
        <f>IFERROR(VLOOKUP($A266,'Прайс-лист общий'!$A:O,14,0),"")</f>
        <v>380*355*360</v>
      </c>
      <c r="R266" s="186">
        <f>IFERROR(VLOOKUP($A266,'Прайс-лист общий'!$A:O,15,0),"")</f>
        <v>16.8</v>
      </c>
    </row>
    <row r="267" spans="1:18" s="208" customFormat="1" ht="15" customHeight="1">
      <c r="A267" s="205" t="s">
        <v>561</v>
      </c>
      <c r="B267" s="206"/>
      <c r="C267" s="182" t="str">
        <f>HYPERLINK(VLOOKUP(A267,Фото!C:D,2,0),VLOOKUP(A267,'Прайс-лист общий'!A:B,2,0))</f>
        <v>Ручка дверная "Флория", кофе</v>
      </c>
      <c r="D267" s="183">
        <f>IFERROR(VLOOKUP($A267,'Прайс-лист общий'!A:C,3,0),"")</f>
        <v>4</v>
      </c>
      <c r="E267" s="184">
        <f>IFERROR(VLOOKUP($A267,'Прайс-лист общий'!$A:D,4,0),"")</f>
        <v>0</v>
      </c>
      <c r="F267" s="209">
        <f>IFERROR(VLOOKUP($A267,'Прайс-лист общий'!$A:E,5,0),"")</f>
        <v>2513</v>
      </c>
      <c r="G267" s="209">
        <f>IFERROR(VLOOKUP($A267,'Прайс-лист общий'!$A:F,6,0),"")</f>
        <v>1518</v>
      </c>
      <c r="H267" s="209">
        <f>IFERROR(VLOOKUP($A267,'Прайс-лист общий'!$A:G,7,0),"")</f>
        <v>1380</v>
      </c>
      <c r="I267" s="209">
        <f>IFERROR(VLOOKUP($A267,'Прайс-лист общий'!$A:H,8,0),"")</f>
        <v>1255</v>
      </c>
      <c r="J267" s="209">
        <f>IFERROR(VLOOKUP($A267,'Прайс-лист общий'!$A:I,9,0),"")</f>
        <v>1091</v>
      </c>
      <c r="K267" s="222">
        <f>IFERROR(VLOOKUP(A267,'Прайс-лист общий'!A:J,10,0),"")</f>
        <v>0</v>
      </c>
      <c r="L267" s="216"/>
      <c r="M267" s="212">
        <f t="shared" si="4"/>
        <v>0</v>
      </c>
      <c r="N267" s="185">
        <f>IFERROR(VLOOKUP($A267,'Прайс-лист общий'!$A:K,11,0),"")</f>
        <v>20</v>
      </c>
      <c r="O267" s="186" t="str">
        <f>IFERROR(VLOOKUP($A267,'Прайс-лист общий'!$A:L,12,0),"")</f>
        <v>182*173*67</v>
      </c>
      <c r="P267" s="186">
        <f>IFERROR(VLOOKUP($A267,'Прайс-лист общий'!$A:M,13,0),"")</f>
        <v>0.877</v>
      </c>
      <c r="Q267" s="186" t="str">
        <f>IFERROR(VLOOKUP($A267,'Прайс-лист общий'!$A:O,14,0),"")</f>
        <v>380*355*360</v>
      </c>
      <c r="R267" s="186">
        <f>IFERROR(VLOOKUP($A267,'Прайс-лист общий'!$A:O,15,0),"")</f>
        <v>17.8</v>
      </c>
    </row>
    <row r="268" spans="1:18" s="208" customFormat="1" ht="15" customHeight="1">
      <c r="A268" s="193" t="s">
        <v>562</v>
      </c>
      <c r="B268" s="195"/>
      <c r="C268" s="187" t="str">
        <f>HYPERLINK(VLOOKUP(A268,Фото!C:D,2,0),VLOOKUP(A268,'Прайс-лист общий'!A:B,2,0))</f>
        <v>Ручка дверная "Флория", кофе блестящий</v>
      </c>
      <c r="D268" s="188">
        <f>IFERROR(VLOOKUP($A268,'Прайс-лист общий'!A:C,3,0),"")</f>
        <v>4</v>
      </c>
      <c r="E268" s="189">
        <f>IFERROR(VLOOKUP($A268,'Прайс-лист общий'!$A:D,4,0),"")</f>
        <v>0</v>
      </c>
      <c r="F268" s="210">
        <f>IFERROR(VLOOKUP($A268,'Прайс-лист общий'!$A:E,5,0),"")</f>
        <v>2513</v>
      </c>
      <c r="G268" s="210">
        <f>IFERROR(VLOOKUP($A268,'Прайс-лист общий'!$A:F,6,0),"")</f>
        <v>1518</v>
      </c>
      <c r="H268" s="210">
        <f>IFERROR(VLOOKUP($A268,'Прайс-лист общий'!$A:G,7,0),"")</f>
        <v>1380</v>
      </c>
      <c r="I268" s="210">
        <f>IFERROR(VLOOKUP($A268,'Прайс-лист общий'!$A:H,8,0),"")</f>
        <v>1255</v>
      </c>
      <c r="J268" s="210">
        <f>IFERROR(VLOOKUP($A268,'Прайс-лист общий'!$A:I,9,0),"")</f>
        <v>1091</v>
      </c>
      <c r="K268" s="220">
        <f>IFERROR(VLOOKUP(A268,'Прайс-лист общий'!A:J,10,0),"")</f>
        <v>789</v>
      </c>
      <c r="L268" s="217"/>
      <c r="M268" s="213">
        <f t="shared" si="4"/>
        <v>0</v>
      </c>
      <c r="N268" s="190">
        <f>IFERROR(VLOOKUP($A268,'Прайс-лист общий'!$A:K,11,0),"")</f>
        <v>20</v>
      </c>
      <c r="O268" s="191" t="str">
        <f>IFERROR(VLOOKUP($A268,'Прайс-лист общий'!$A:L,12,0),"")</f>
        <v>182*173*67</v>
      </c>
      <c r="P268" s="191">
        <f>IFERROR(VLOOKUP($A268,'Прайс-лист общий'!$A:M,13,0),"")</f>
        <v>0.877</v>
      </c>
      <c r="Q268" s="191" t="str">
        <f>IFERROR(VLOOKUP($A268,'Прайс-лист общий'!$A:O,14,0),"")</f>
        <v>380*355*360</v>
      </c>
      <c r="R268" s="191">
        <f>IFERROR(VLOOKUP($A268,'Прайс-лист общий'!$A:O,15,0),"")</f>
        <v>17.8</v>
      </c>
    </row>
    <row r="269" spans="1:18" s="208" customFormat="1" ht="15" customHeight="1">
      <c r="A269" s="223" t="s">
        <v>1459</v>
      </c>
      <c r="B269" s="206"/>
      <c r="C269" s="224" t="str">
        <f>HYPERLINK(VLOOKUP(A269,Фото!C:D,2,0),VLOOKUP(A269,'Прайс-лист общий'!A:B,2,0))</f>
        <v>Ручка дверная "Флория", черный/хром блестящий</v>
      </c>
      <c r="D269" s="225">
        <f>IFERROR(VLOOKUP($A269,'Прайс-лист общий'!A:C,3,0),"")</f>
        <v>4</v>
      </c>
      <c r="E269" s="226">
        <f>IFERROR(VLOOKUP($A269,'Прайс-лист общий'!$A:D,4,0),"")</f>
        <v>0</v>
      </c>
      <c r="F269" s="227">
        <f>IFERROR(VLOOKUP($A269,'Прайс-лист общий'!$A:E,5,0),"")</f>
        <v>2827</v>
      </c>
      <c r="G269" s="227">
        <f>IFERROR(VLOOKUP($A269,'Прайс-лист общий'!$A:F,6,0),"")</f>
        <v>1707</v>
      </c>
      <c r="H269" s="227">
        <f>IFERROR(VLOOKUP($A269,'Прайс-лист общий'!$A:G,7,0),"")</f>
        <v>1551</v>
      </c>
      <c r="I269" s="227">
        <f>IFERROR(VLOOKUP($A269,'Прайс-лист общий'!$A:H,8,0),"")</f>
        <v>1410</v>
      </c>
      <c r="J269" s="227">
        <f>IFERROR(VLOOKUP($A269,'Прайс-лист общий'!$A:I,9,0),"")</f>
        <v>1226</v>
      </c>
      <c r="K269" s="228">
        <f>IFERROR(VLOOKUP(A269,'Прайс-лист общий'!A:J,10,0),"")</f>
        <v>789</v>
      </c>
      <c r="L269" s="229"/>
      <c r="M269" s="230">
        <f t="shared" si="4"/>
        <v>0</v>
      </c>
      <c r="N269" s="231">
        <f>IFERROR(VLOOKUP($A269,'Прайс-лист общий'!$A:K,11,0),"")</f>
        <v>20</v>
      </c>
      <c r="O269" s="232" t="str">
        <f>IFERROR(VLOOKUP($A269,'Прайс-лист общий'!$A:L,12,0),"")</f>
        <v>182*173*67</v>
      </c>
      <c r="P269" s="232">
        <f>IFERROR(VLOOKUP($A269,'Прайс-лист общий'!$A:M,13,0),"")</f>
        <v>1.022</v>
      </c>
      <c r="Q269" s="232" t="str">
        <f>IFERROR(VLOOKUP($A269,'Прайс-лист общий'!$A:O,14,0),"")</f>
        <v>380*355*360</v>
      </c>
      <c r="R269" s="232">
        <f>IFERROR(VLOOKUP($A269,'Прайс-лист общий'!$A:O,15,0),"")</f>
        <v>22.4</v>
      </c>
    </row>
    <row r="270" spans="1:18" s="208" customFormat="1" ht="15" customHeight="1">
      <c r="A270" s="205" t="s">
        <v>1457</v>
      </c>
      <c r="B270" s="206"/>
      <c r="C270" s="182" t="str">
        <f>HYPERLINK(VLOOKUP(A270,Фото!C:D,2,0),VLOOKUP(A270,'Прайс-лист общий'!A:B,2,0))</f>
        <v>Ручка дверная "Флория", супер белый/хром блестящий</v>
      </c>
      <c r="D270" s="183">
        <f>IFERROR(VLOOKUP($A270,'Прайс-лист общий'!A:C,3,0),"")</f>
        <v>4</v>
      </c>
      <c r="E270" s="184">
        <f>IFERROR(VLOOKUP($A270,'Прайс-лист общий'!$A:D,4,0),"")</f>
        <v>0</v>
      </c>
      <c r="F270" s="209">
        <f>IFERROR(VLOOKUP($A270,'Прайс-лист общий'!$A:E,5,0),"")</f>
        <v>2827</v>
      </c>
      <c r="G270" s="209">
        <f>IFERROR(VLOOKUP($A270,'Прайс-лист общий'!$A:F,6,0),"")</f>
        <v>1707</v>
      </c>
      <c r="H270" s="209">
        <f>IFERROR(VLOOKUP($A270,'Прайс-лист общий'!$A:G,7,0),"")</f>
        <v>1551</v>
      </c>
      <c r="I270" s="209">
        <f>IFERROR(VLOOKUP($A270,'Прайс-лист общий'!$A:H,8,0),"")</f>
        <v>1410</v>
      </c>
      <c r="J270" s="209">
        <f>IFERROR(VLOOKUP($A270,'Прайс-лист общий'!$A:I,9,0),"")</f>
        <v>1226</v>
      </c>
      <c r="K270" s="222">
        <f>IFERROR(VLOOKUP(A270,'Прайс-лист общий'!A:J,10,0),"")</f>
        <v>0</v>
      </c>
      <c r="L270" s="216"/>
      <c r="M270" s="212">
        <f t="shared" si="4"/>
        <v>0</v>
      </c>
      <c r="N270" s="185">
        <f>IFERROR(VLOOKUP($A270,'Прайс-лист общий'!$A:K,11,0),"")</f>
        <v>20</v>
      </c>
      <c r="O270" s="186" t="str">
        <f>IFERROR(VLOOKUP($A270,'Прайс-лист общий'!$A:L,12,0),"")</f>
        <v>182*173*67</v>
      </c>
      <c r="P270" s="186">
        <f>IFERROR(VLOOKUP($A270,'Прайс-лист общий'!$A:M,13,0),"")</f>
        <v>1.022</v>
      </c>
      <c r="Q270" s="186" t="str">
        <f>IFERROR(VLOOKUP($A270,'Прайс-лист общий'!$A:O,14,0),"")</f>
        <v>380*355*360</v>
      </c>
      <c r="R270" s="186">
        <f>IFERROR(VLOOKUP($A270,'Прайс-лист общий'!$A:O,15,0),"")</f>
        <v>22.4</v>
      </c>
    </row>
    <row r="271" spans="1:18" s="208" customFormat="1" ht="15" customHeight="1">
      <c r="A271" s="193" t="s">
        <v>500</v>
      </c>
      <c r="B271" s="195"/>
      <c r="C271" s="187" t="str">
        <f>HYPERLINK(VLOOKUP(A271,Фото!C:D,2,0),VLOOKUP(A271,'Прайс-лист общий'!A:B,2,0))</f>
        <v>Ручка дверная "Флория", белый/латунь блестящая</v>
      </c>
      <c r="D271" s="188">
        <f>IFERROR(VLOOKUP($A271,'Прайс-лист общий'!A:C,3,0),"")</f>
        <v>4</v>
      </c>
      <c r="E271" s="189">
        <f>IFERROR(VLOOKUP($A271,'Прайс-лист общий'!$A:D,4,0),"")</f>
        <v>0</v>
      </c>
      <c r="F271" s="210">
        <f>IFERROR(VLOOKUP($A271,'Прайс-лист общий'!$A:E,5,0),"")</f>
        <v>2827</v>
      </c>
      <c r="G271" s="210">
        <f>IFERROR(VLOOKUP($A271,'Прайс-лист общий'!$A:F,6,0),"")</f>
        <v>1707</v>
      </c>
      <c r="H271" s="210">
        <f>IFERROR(VLOOKUP($A271,'Прайс-лист общий'!$A:G,7,0),"")</f>
        <v>1551</v>
      </c>
      <c r="I271" s="210">
        <f>IFERROR(VLOOKUP($A271,'Прайс-лист общий'!$A:H,8,0),"")</f>
        <v>1410</v>
      </c>
      <c r="J271" s="210">
        <f>IFERROR(VLOOKUP($A271,'Прайс-лист общий'!$A:I,9,0),"")</f>
        <v>1226</v>
      </c>
      <c r="K271" s="220">
        <f>IFERROR(VLOOKUP(A271,'Прайс-лист общий'!A:J,10,0),"")</f>
        <v>0</v>
      </c>
      <c r="L271" s="217"/>
      <c r="M271" s="213">
        <f t="shared" si="4"/>
        <v>0</v>
      </c>
      <c r="N271" s="190">
        <f>IFERROR(VLOOKUP($A271,'Прайс-лист общий'!$A:K,11,0),"")</f>
        <v>20</v>
      </c>
      <c r="O271" s="191" t="str">
        <f>IFERROR(VLOOKUP($A271,'Прайс-лист общий'!$A:L,12,0),"")</f>
        <v>182*173*67</v>
      </c>
      <c r="P271" s="191">
        <f>IFERROR(VLOOKUP($A271,'Прайс-лист общий'!$A:M,13,0),"")</f>
        <v>1.022</v>
      </c>
      <c r="Q271" s="191" t="str">
        <f>IFERROR(VLOOKUP($A271,'Прайс-лист общий'!$A:O,14,0),"")</f>
        <v>380*355*360</v>
      </c>
      <c r="R271" s="191">
        <f>IFERROR(VLOOKUP($A271,'Прайс-лист общий'!$A:O,15,0),"")</f>
        <v>22.4</v>
      </c>
    </row>
    <row r="272" spans="1:18" s="208" customFormat="1" ht="42" customHeight="1">
      <c r="A272" s="238" t="s">
        <v>563</v>
      </c>
      <c r="B272" s="195"/>
      <c r="C272" s="234" t="str">
        <f>HYPERLINK(VLOOKUP(A272,Фото!C:D,2,0),VLOOKUP(A272,'Прайс-лист общий'!A:B,2,0))</f>
        <v>Ручка дверная "Бруно", никель матовый</v>
      </c>
      <c r="D272" s="239">
        <f>IFERROR(VLOOKUP($A272,'Прайс-лист общий'!A:C,3,0),"")</f>
        <v>4</v>
      </c>
      <c r="E272" s="240">
        <f>IFERROR(VLOOKUP($A272,'Прайс-лист общий'!$A:D,4,0),"")</f>
        <v>0</v>
      </c>
      <c r="F272" s="241">
        <f>IFERROR(VLOOKUP($A272,'Прайс-лист общий'!$A:E,5,0),"")</f>
        <v>2302</v>
      </c>
      <c r="G272" s="241">
        <f>IFERROR(VLOOKUP($A272,'Прайс-лист общий'!$A:F,6,0),"")</f>
        <v>1390</v>
      </c>
      <c r="H272" s="241">
        <f>IFERROR(VLOOKUP($A272,'Прайс-лист общий'!$A:G,7,0),"")</f>
        <v>1264</v>
      </c>
      <c r="I272" s="241">
        <f>IFERROR(VLOOKUP($A272,'Прайс-лист общий'!$A:H,8,0),"")</f>
        <v>1149</v>
      </c>
      <c r="J272" s="241">
        <f>IFERROR(VLOOKUP($A272,'Прайс-лист общий'!$A:I,9,0),"")</f>
        <v>999</v>
      </c>
      <c r="K272" s="242">
        <f>IFERROR(VLOOKUP(A272,'Прайс-лист общий'!A:J,10,0),"")</f>
        <v>789</v>
      </c>
      <c r="L272" s="243"/>
      <c r="M272" s="244">
        <f t="shared" si="4"/>
        <v>0</v>
      </c>
      <c r="N272" s="245">
        <f>IFERROR(VLOOKUP($A272,'Прайс-лист общий'!$A:K,11,0),"")</f>
        <v>20</v>
      </c>
      <c r="O272" s="246" t="str">
        <f>IFERROR(VLOOKUP($A272,'Прайс-лист общий'!$A:L,12,0),"")</f>
        <v>182*173*67</v>
      </c>
      <c r="P272" s="246">
        <f>IFERROR(VLOOKUP($A272,'Прайс-лист общий'!$A:M,13,0),"")</f>
        <v>0.71899999999999997</v>
      </c>
      <c r="Q272" s="246" t="str">
        <f>IFERROR(VLOOKUP($A272,'Прайс-лист общий'!$A:O,14,0),"")</f>
        <v>380*355*360</v>
      </c>
      <c r="R272" s="246">
        <f>IFERROR(VLOOKUP($A272,'Прайс-лист общий'!$A:O,15,0),"")</f>
        <v>17.8</v>
      </c>
    </row>
    <row r="273" spans="1:18" s="208" customFormat="1" ht="42" customHeight="1">
      <c r="A273" s="193" t="s">
        <v>564</v>
      </c>
      <c r="B273" s="195"/>
      <c r="C273" s="187" t="str">
        <f>HYPERLINK(VLOOKUP(A273,Фото!C:D,2,0),VLOOKUP(A273,'Прайс-лист общий'!A:B,2,0))</f>
        <v>Ручка дверная "Тренто", никель матовый/никель блестящий</v>
      </c>
      <c r="D273" s="188">
        <f>IFERROR(VLOOKUP($A273,'Прайс-лист общий'!A:C,3,0),"")</f>
        <v>4</v>
      </c>
      <c r="E273" s="189">
        <f>IFERROR(VLOOKUP($A273,'Прайс-лист общий'!$A:D,4,0),"")</f>
        <v>0</v>
      </c>
      <c r="F273" s="210">
        <f>IFERROR(VLOOKUP($A273,'Прайс-лист общий'!$A:E,5,0),"")</f>
        <v>2389</v>
      </c>
      <c r="G273" s="210">
        <f>IFERROR(VLOOKUP($A273,'Прайс-лист общий'!$A:F,6,0),"")</f>
        <v>1443</v>
      </c>
      <c r="H273" s="210">
        <f>IFERROR(VLOOKUP($A273,'Прайс-лист общий'!$A:G,7,0),"")</f>
        <v>1312</v>
      </c>
      <c r="I273" s="210">
        <f>IFERROR(VLOOKUP($A273,'Прайс-лист общий'!$A:H,8,0),"")</f>
        <v>1193</v>
      </c>
      <c r="J273" s="210">
        <f>IFERROR(VLOOKUP($A273,'Прайс-лист общий'!$A:I,9,0),"")</f>
        <v>1037</v>
      </c>
      <c r="K273" s="220">
        <f>IFERROR(VLOOKUP(A273,'Прайс-лист общий'!A:J,10,0),"")</f>
        <v>0</v>
      </c>
      <c r="L273" s="217"/>
      <c r="M273" s="213">
        <f t="shared" si="4"/>
        <v>0</v>
      </c>
      <c r="N273" s="190">
        <f>IFERROR(VLOOKUP($A273,'Прайс-лист общий'!$A:K,11,0),"")</f>
        <v>20</v>
      </c>
      <c r="O273" s="191" t="str">
        <f>IFERROR(VLOOKUP($A273,'Прайс-лист общий'!$A:L,12,0),"")</f>
        <v>182*173*67</v>
      </c>
      <c r="P273" s="191">
        <f>IFERROR(VLOOKUP($A273,'Прайс-лист общий'!$A:M,13,0),"")</f>
        <v>0.78</v>
      </c>
      <c r="Q273" s="191" t="str">
        <f>IFERROR(VLOOKUP($A273,'Прайс-лист общий'!$A:O,14,0),"")</f>
        <v>380*355*360</v>
      </c>
      <c r="R273" s="191">
        <f>IFERROR(VLOOKUP($A273,'Прайс-лист общий'!$A:O,15,0),"")</f>
        <v>16.100000000000001</v>
      </c>
    </row>
    <row r="274" spans="1:18" s="208" customFormat="1" ht="21" customHeight="1">
      <c r="A274" s="192" t="s">
        <v>1404</v>
      </c>
      <c r="B274" s="194"/>
      <c r="C274" s="177" t="str">
        <f>HYPERLINK(VLOOKUP(A274,Фото!C:D,2,0),VLOOKUP(A274,'Прайс-лист общий'!A:B,2,0))</f>
        <v>Ручка дверная "Беллуччи", хром матовый/хром блестящий</v>
      </c>
      <c r="D274" s="178">
        <f>IFERROR(VLOOKUP($A274,'Прайс-лист общий'!A:C,3,0),"")</f>
        <v>4</v>
      </c>
      <c r="E274" s="179">
        <f>IFERROR(VLOOKUP($A274,'Прайс-лист общий'!$A:D,4,0),"")</f>
        <v>0</v>
      </c>
      <c r="F274" s="211">
        <f>IFERROR(VLOOKUP($A274,'Прайс-лист общий'!$A:E,5,0),"")</f>
        <v>2191</v>
      </c>
      <c r="G274" s="211">
        <f>IFERROR(VLOOKUP($A274,'Прайс-лист общий'!$A:F,6,0),"")</f>
        <v>1324</v>
      </c>
      <c r="H274" s="211">
        <f>IFERROR(VLOOKUP($A274,'Прайс-лист общий'!$A:G,7,0),"")</f>
        <v>1204</v>
      </c>
      <c r="I274" s="211">
        <f>IFERROR(VLOOKUP($A274,'Прайс-лист общий'!$A:H,8,0),"")</f>
        <v>1094</v>
      </c>
      <c r="J274" s="211">
        <f>IFERROR(VLOOKUP($A274,'Прайс-лист общий'!$A:I,9,0),"")</f>
        <v>952</v>
      </c>
      <c r="K274" s="221">
        <f>IFERROR(VLOOKUP(A274,'Прайс-лист общий'!A:J,10,0),"")</f>
        <v>563</v>
      </c>
      <c r="L274" s="215"/>
      <c r="M274" s="214">
        <f t="shared" si="4"/>
        <v>0</v>
      </c>
      <c r="N274" s="180">
        <f>IFERROR(VLOOKUP($A274,'Прайс-лист общий'!$A:K,11,0),"")</f>
        <v>20</v>
      </c>
      <c r="O274" s="181" t="str">
        <f>IFERROR(VLOOKUP($A274,'Прайс-лист общий'!$A:L,12,0),"")</f>
        <v>182*173*67</v>
      </c>
      <c r="P274" s="181">
        <f>IFERROR(VLOOKUP($A274,'Прайс-лист общий'!$A:M,13,0),"")</f>
        <v>0.79200000000000004</v>
      </c>
      <c r="Q274" s="181" t="str">
        <f>IFERROR(VLOOKUP($A274,'Прайс-лист общий'!$A:O,14,0),"")</f>
        <v>380*355*360</v>
      </c>
      <c r="R274" s="181">
        <f>IFERROR(VLOOKUP($A274,'Прайс-лист общий'!$A:O,15,0),"")</f>
        <v>16.8</v>
      </c>
    </row>
    <row r="275" spans="1:18" s="208" customFormat="1" ht="21" customHeight="1">
      <c r="A275" s="193" t="s">
        <v>565</v>
      </c>
      <c r="B275" s="195"/>
      <c r="C275" s="187" t="str">
        <f>HYPERLINK(VLOOKUP(A275,Фото!C:D,2,0),VLOOKUP(A275,'Прайс-лист общий'!A:B,2,0))</f>
        <v>Ручка дверная "Беллуччи", никель матовый/никель блестящий</v>
      </c>
      <c r="D275" s="188">
        <f>IFERROR(VLOOKUP($A275,'Прайс-лист общий'!A:C,3,0),"")</f>
        <v>4</v>
      </c>
      <c r="E275" s="189">
        <f>IFERROR(VLOOKUP($A275,'Прайс-лист общий'!$A:D,4,0),"")</f>
        <v>0</v>
      </c>
      <c r="F275" s="210">
        <f>IFERROR(VLOOKUP($A275,'Прайс-лист общий'!$A:E,5,0),"")</f>
        <v>2191</v>
      </c>
      <c r="G275" s="210">
        <f>IFERROR(VLOOKUP($A275,'Прайс-лист общий'!$A:F,6,0),"")</f>
        <v>1324</v>
      </c>
      <c r="H275" s="210">
        <f>IFERROR(VLOOKUP($A275,'Прайс-лист общий'!$A:G,7,0),"")</f>
        <v>1204</v>
      </c>
      <c r="I275" s="210">
        <f>IFERROR(VLOOKUP($A275,'Прайс-лист общий'!$A:H,8,0),"")</f>
        <v>1094</v>
      </c>
      <c r="J275" s="210">
        <f>IFERROR(VLOOKUP($A275,'Прайс-лист общий'!$A:I,9,0),"")</f>
        <v>952</v>
      </c>
      <c r="K275" s="220">
        <f>IFERROR(VLOOKUP(A275,'Прайс-лист общий'!A:J,10,0),"")</f>
        <v>665</v>
      </c>
      <c r="L275" s="217"/>
      <c r="M275" s="213">
        <f t="shared" si="4"/>
        <v>0</v>
      </c>
      <c r="N275" s="190">
        <f>IFERROR(VLOOKUP($A275,'Прайс-лист общий'!$A:K,11,0),"")</f>
        <v>20</v>
      </c>
      <c r="O275" s="191" t="str">
        <f>IFERROR(VLOOKUP($A275,'Прайс-лист общий'!$A:L,12,0),"")</f>
        <v>182*173*67</v>
      </c>
      <c r="P275" s="191">
        <f>IFERROR(VLOOKUP($A275,'Прайс-лист общий'!$A:M,13,0),"")</f>
        <v>0.73199999999999998</v>
      </c>
      <c r="Q275" s="191" t="str">
        <f>IFERROR(VLOOKUP($A275,'Прайс-лист общий'!$A:O,14,0),"")</f>
        <v>380*355*360</v>
      </c>
      <c r="R275" s="191">
        <f>IFERROR(VLOOKUP($A275,'Прайс-лист общий'!$A:O,15,0),"")</f>
        <v>16.100000000000001</v>
      </c>
    </row>
    <row r="276" spans="1:18" s="208" customFormat="1" ht="42" customHeight="1">
      <c r="A276" s="193" t="s">
        <v>570</v>
      </c>
      <c r="B276" s="195"/>
      <c r="C276" s="187" t="str">
        <f>HYPERLINK(VLOOKUP(A276,Фото!C:D,2,0),VLOOKUP(A276,'Прайс-лист общий'!A:B,2,0))</f>
        <v>Ручка дверная "Реджина", бронза античная</v>
      </c>
      <c r="D276" s="188">
        <f>IFERROR(VLOOKUP($A276,'Прайс-лист общий'!A:C,3,0),"")</f>
        <v>4</v>
      </c>
      <c r="E276" s="189">
        <f>IFERROR(VLOOKUP($A276,'Прайс-лист общий'!$A:D,4,0),"")</f>
        <v>0</v>
      </c>
      <c r="F276" s="210">
        <f>IFERROR(VLOOKUP($A276,'Прайс-лист общий'!$A:E,5,0),"")</f>
        <v>2498</v>
      </c>
      <c r="G276" s="210">
        <f>IFERROR(VLOOKUP($A276,'Прайс-лист общий'!$A:F,6,0),"")</f>
        <v>1509</v>
      </c>
      <c r="H276" s="210">
        <f>IFERROR(VLOOKUP($A276,'Прайс-лист общий'!$A:G,7,0),"")</f>
        <v>1371</v>
      </c>
      <c r="I276" s="210">
        <f>IFERROR(VLOOKUP($A276,'Прайс-лист общий'!$A:H,8,0),"")</f>
        <v>1246</v>
      </c>
      <c r="J276" s="210">
        <f>IFERROR(VLOOKUP($A276,'Прайс-лист общий'!$A:I,9,0),"")</f>
        <v>1084</v>
      </c>
      <c r="K276" s="220">
        <f>IFERROR(VLOOKUP(A276,'Прайс-лист общий'!A:J,10,0),"")</f>
        <v>0</v>
      </c>
      <c r="L276" s="217"/>
      <c r="M276" s="213">
        <f t="shared" si="4"/>
        <v>0</v>
      </c>
      <c r="N276" s="190">
        <f>IFERROR(VLOOKUP($A276,'Прайс-лист общий'!$A:K,11,0),"")</f>
        <v>20</v>
      </c>
      <c r="O276" s="191" t="str">
        <f>IFERROR(VLOOKUP($A276,'Прайс-лист общий'!$A:L,12,0),"")</f>
        <v>182*173*67</v>
      </c>
      <c r="P276" s="191">
        <f>IFERROR(VLOOKUP($A276,'Прайс-лист общий'!$A:M,13,0),"")</f>
        <v>0.81100000000000005</v>
      </c>
      <c r="Q276" s="191" t="str">
        <f>IFERROR(VLOOKUP($A276,'Прайс-лист общий'!$A:O,14,0),"")</f>
        <v>380*355*360</v>
      </c>
      <c r="R276" s="191">
        <f>IFERROR(VLOOKUP($A276,'Прайс-лист общий'!$A:O,15,0),"")</f>
        <v>16.8</v>
      </c>
    </row>
    <row r="277" spans="1:18" s="208" customFormat="1" ht="21" customHeight="1">
      <c r="A277" s="192" t="s">
        <v>1412</v>
      </c>
      <c r="B277" s="194" t="s">
        <v>77</v>
      </c>
      <c r="C277" s="177" t="str">
        <f>HYPERLINK(VLOOKUP(A277,Фото!C:D,2,0),VLOOKUP(A277,'Прайс-лист общий'!A:B,2,0))</f>
        <v>Ручка дверная "Венеция", хром матовый/хром блестящий</v>
      </c>
      <c r="D277" s="178">
        <f>IFERROR(VLOOKUP($A277,'Прайс-лист общий'!A:C,3,0),"")</f>
        <v>4</v>
      </c>
      <c r="E277" s="179">
        <f>IFERROR(VLOOKUP($A277,'Прайс-лист общий'!$A:D,4,0),"")</f>
        <v>0</v>
      </c>
      <c r="F277" s="211">
        <f>IFERROR(VLOOKUP($A277,'Прайс-лист общий'!$A:E,5,0),"")</f>
        <v>2567</v>
      </c>
      <c r="G277" s="211">
        <f>IFERROR(VLOOKUP($A277,'Прайс-лист общий'!$A:F,6,0),"")</f>
        <v>1550</v>
      </c>
      <c r="H277" s="211">
        <f>IFERROR(VLOOKUP($A277,'Прайс-лист общий'!$A:G,7,0),"")</f>
        <v>1409</v>
      </c>
      <c r="I277" s="211">
        <f>IFERROR(VLOOKUP($A277,'Прайс-лист общий'!$A:H,8,0),"")</f>
        <v>1281</v>
      </c>
      <c r="J277" s="211">
        <f>IFERROR(VLOOKUP($A277,'Прайс-лист общий'!$A:I,9,0),"")</f>
        <v>1114</v>
      </c>
      <c r="K277" s="221">
        <f>IFERROR(VLOOKUP(A277,'Прайс-лист общий'!A:J,10,0),"")</f>
        <v>0</v>
      </c>
      <c r="L277" s="215"/>
      <c r="M277" s="214">
        <f t="shared" si="4"/>
        <v>0</v>
      </c>
      <c r="N277" s="180">
        <f>IFERROR(VLOOKUP($A277,'Прайс-лист общий'!$A:K,11,0),"")</f>
        <v>20</v>
      </c>
      <c r="O277" s="181" t="str">
        <f>IFERROR(VLOOKUP($A277,'Прайс-лист общий'!$A:L,12,0),"")</f>
        <v>182*173*67</v>
      </c>
      <c r="P277" s="181">
        <f>IFERROR(VLOOKUP($A277,'Прайс-лист общий'!$A:M,13,0),"")</f>
        <v>0.79200000000000004</v>
      </c>
      <c r="Q277" s="181" t="str">
        <f>IFERROR(VLOOKUP($A277,'Прайс-лист общий'!$A:O,14,0),"")</f>
        <v>380*355*360</v>
      </c>
      <c r="R277" s="181">
        <f>IFERROR(VLOOKUP($A277,'Прайс-лист общий'!$A:O,15,0),"")</f>
        <v>16.8</v>
      </c>
    </row>
    <row r="278" spans="1:18" s="208" customFormat="1" ht="21" customHeight="1">
      <c r="A278" s="193" t="s">
        <v>572</v>
      </c>
      <c r="B278" s="195"/>
      <c r="C278" s="187" t="str">
        <f>HYPERLINK(VLOOKUP(A278,Фото!C:D,2,0),VLOOKUP(A278,'Прайс-лист общий'!A:B,2,0))</f>
        <v>Ручка дверная "Венеция", никель матовый/никель блестящий</v>
      </c>
      <c r="D278" s="188">
        <f>IFERROR(VLOOKUP($A278,'Прайс-лист общий'!A:C,3,0),"")</f>
        <v>4</v>
      </c>
      <c r="E278" s="189">
        <f>IFERROR(VLOOKUP($A278,'Прайс-лист общий'!$A:D,4,0),"")</f>
        <v>0</v>
      </c>
      <c r="F278" s="210">
        <f>IFERROR(VLOOKUP($A278,'Прайс-лист общий'!$A:E,5,0),"")</f>
        <v>2567</v>
      </c>
      <c r="G278" s="210">
        <f>IFERROR(VLOOKUP($A278,'Прайс-лист общий'!$A:F,6,0),"")</f>
        <v>1550</v>
      </c>
      <c r="H278" s="210">
        <f>IFERROR(VLOOKUP($A278,'Прайс-лист общий'!$A:G,7,0),"")</f>
        <v>1409</v>
      </c>
      <c r="I278" s="210">
        <f>IFERROR(VLOOKUP($A278,'Прайс-лист общий'!$A:H,8,0),"")</f>
        <v>1281</v>
      </c>
      <c r="J278" s="210">
        <f>IFERROR(VLOOKUP($A278,'Прайс-лист общий'!$A:I,9,0),"")</f>
        <v>1114</v>
      </c>
      <c r="K278" s="220">
        <f>IFERROR(VLOOKUP(A278,'Прайс-лист общий'!A:J,10,0),"")</f>
        <v>0</v>
      </c>
      <c r="L278" s="217"/>
      <c r="M278" s="213">
        <f t="shared" si="4"/>
        <v>0</v>
      </c>
      <c r="N278" s="190">
        <f>IFERROR(VLOOKUP($A278,'Прайс-лист общий'!$A:K,11,0),"")</f>
        <v>20</v>
      </c>
      <c r="O278" s="191" t="str">
        <f>IFERROR(VLOOKUP($A278,'Прайс-лист общий'!$A:L,12,0),"")</f>
        <v>182*173*67</v>
      </c>
      <c r="P278" s="191">
        <f>IFERROR(VLOOKUP($A278,'Прайс-лист общий'!$A:M,13,0),"")</f>
        <v>0.84499999999999997</v>
      </c>
      <c r="Q278" s="191" t="str">
        <f>IFERROR(VLOOKUP($A278,'Прайс-лист общий'!$A:O,14,0),"")</f>
        <v>380*355*360</v>
      </c>
      <c r="R278" s="191">
        <f>IFERROR(VLOOKUP($A278,'Прайс-лист общий'!$A:O,15,0),"")</f>
        <v>16.8</v>
      </c>
    </row>
    <row r="279" spans="1:18" s="208" customFormat="1" ht="42" customHeight="1">
      <c r="A279" s="193" t="s">
        <v>573</v>
      </c>
      <c r="B279" s="195"/>
      <c r="C279" s="187" t="str">
        <f>HYPERLINK(VLOOKUP(A279,Фото!C:D,2,0),VLOOKUP(A279,'Прайс-лист общий'!A:B,2,0))</f>
        <v>Ручка дверная "Сицилия", никель матовый/никель блестящий</v>
      </c>
      <c r="D279" s="188">
        <f>IFERROR(VLOOKUP($A279,'Прайс-лист общий'!A:C,3,0),"")</f>
        <v>3</v>
      </c>
      <c r="E279" s="189">
        <f>IFERROR(VLOOKUP($A279,'Прайс-лист общий'!$A:D,4,0),"")</f>
        <v>0</v>
      </c>
      <c r="F279" s="210">
        <f>IFERROR(VLOOKUP($A279,'Прайс-лист общий'!$A:E,5,0),"")</f>
        <v>2567</v>
      </c>
      <c r="G279" s="210">
        <f>IFERROR(VLOOKUP($A279,'Прайс-лист общий'!$A:F,6,0),"")</f>
        <v>1550</v>
      </c>
      <c r="H279" s="210">
        <f>IFERROR(VLOOKUP($A279,'Прайс-лист общий'!$A:G,7,0),"")</f>
        <v>1409</v>
      </c>
      <c r="I279" s="210">
        <f>IFERROR(VLOOKUP($A279,'Прайс-лист общий'!$A:H,8,0),"")</f>
        <v>1281</v>
      </c>
      <c r="J279" s="210">
        <f>IFERROR(VLOOKUP($A279,'Прайс-лист общий'!$A:I,9,0),"")</f>
        <v>1114</v>
      </c>
      <c r="K279" s="220">
        <f>IFERROR(VLOOKUP(A279,'Прайс-лист общий'!A:J,10,0),"")</f>
        <v>0</v>
      </c>
      <c r="L279" s="217"/>
      <c r="M279" s="213">
        <f t="shared" si="4"/>
        <v>0</v>
      </c>
      <c r="N279" s="190">
        <f>IFERROR(VLOOKUP($A279,'Прайс-лист общий'!$A:K,11,0),"")</f>
        <v>20</v>
      </c>
      <c r="O279" s="191" t="str">
        <f>IFERROR(VLOOKUP($A279,'Прайс-лист общий'!$A:L,12,0),"")</f>
        <v>182*173*67</v>
      </c>
      <c r="P279" s="191">
        <f>IFERROR(VLOOKUP($A279,'Прайс-лист общий'!$A:M,13,0),"")</f>
        <v>0.73399999999999999</v>
      </c>
      <c r="Q279" s="191" t="str">
        <f>IFERROR(VLOOKUP($A279,'Прайс-лист общий'!$A:O,14,0),"")</f>
        <v>380*355*360</v>
      </c>
      <c r="R279" s="191">
        <f>IFERROR(VLOOKUP($A279,'Прайс-лист общий'!$A:O,15,0),"")</f>
        <v>16.8</v>
      </c>
    </row>
    <row r="280" spans="1:18" s="208" customFormat="1" ht="21" customHeight="1">
      <c r="A280" s="192" t="s">
        <v>1416</v>
      </c>
      <c r="B280" s="194"/>
      <c r="C280" s="177" t="str">
        <f>HYPERLINK(VLOOKUP(A280,Фото!C:D,2,0),VLOOKUP(A280,'Прайс-лист общий'!A:B,2,0))</f>
        <v>Ручка дверная "Капри", черный никель</v>
      </c>
      <c r="D280" s="178">
        <f>IFERROR(VLOOKUP($A280,'Прайс-лист общий'!A:C,3,0),"")</f>
        <v>4</v>
      </c>
      <c r="E280" s="179">
        <f>IFERROR(VLOOKUP($A280,'Прайс-лист общий'!$A:D,4,0),"")</f>
        <v>0</v>
      </c>
      <c r="F280" s="211">
        <f>IFERROR(VLOOKUP($A280,'Прайс-лист общий'!$A:E,5,0),"")</f>
        <v>2370</v>
      </c>
      <c r="G280" s="211">
        <f>IFERROR(VLOOKUP($A280,'Прайс-лист общий'!$A:F,6,0),"")</f>
        <v>1431</v>
      </c>
      <c r="H280" s="211">
        <f>IFERROR(VLOOKUP($A280,'Прайс-лист общий'!$A:G,7,0),"")</f>
        <v>1301</v>
      </c>
      <c r="I280" s="211">
        <f>IFERROR(VLOOKUP($A280,'Прайс-лист общий'!$A:H,8,0),"")</f>
        <v>1183</v>
      </c>
      <c r="J280" s="211">
        <f>IFERROR(VLOOKUP($A280,'Прайс-лист общий'!$A:I,9,0),"")</f>
        <v>1029</v>
      </c>
      <c r="K280" s="221">
        <f>IFERROR(VLOOKUP(A280,'Прайс-лист общий'!A:J,10,0),"")</f>
        <v>563</v>
      </c>
      <c r="L280" s="215"/>
      <c r="M280" s="214">
        <f t="shared" si="4"/>
        <v>0</v>
      </c>
      <c r="N280" s="180">
        <f>IFERROR(VLOOKUP($A280,'Прайс-лист общий'!$A:K,11,0),"")</f>
        <v>20</v>
      </c>
      <c r="O280" s="181" t="str">
        <f>IFERROR(VLOOKUP($A280,'Прайс-лист общий'!$A:L,12,0),"")</f>
        <v>182*173*67</v>
      </c>
      <c r="P280" s="181">
        <f>IFERROR(VLOOKUP($A280,'Прайс-лист общий'!$A:M,13,0),"")</f>
        <v>0.79200000000000004</v>
      </c>
      <c r="Q280" s="181" t="str">
        <f>IFERROR(VLOOKUP($A280,'Прайс-лист общий'!$A:O,14,0),"")</f>
        <v>380*355*360</v>
      </c>
      <c r="R280" s="181">
        <f>IFERROR(VLOOKUP($A280,'Прайс-лист общий'!$A:O,15,0),"")</f>
        <v>16.8</v>
      </c>
    </row>
    <row r="281" spans="1:18" s="208" customFormat="1" ht="21" customHeight="1">
      <c r="A281" s="193" t="s">
        <v>574</v>
      </c>
      <c r="B281" s="195"/>
      <c r="C281" s="187" t="str">
        <f>HYPERLINK(VLOOKUP(A281,Фото!C:D,2,0),VLOOKUP(A281,'Прайс-лист общий'!A:B,2,0))</f>
        <v>Ручка дверная "Капри", никель матовый/никель блестящий</v>
      </c>
      <c r="D281" s="188">
        <f>IFERROR(VLOOKUP($A281,'Прайс-лист общий'!A:C,3,0),"")</f>
        <v>4</v>
      </c>
      <c r="E281" s="189">
        <f>IFERROR(VLOOKUP($A281,'Прайс-лист общий'!$A:D,4,0),"")</f>
        <v>0</v>
      </c>
      <c r="F281" s="210">
        <f>IFERROR(VLOOKUP($A281,'Прайс-лист общий'!$A:E,5,0),"")</f>
        <v>2370</v>
      </c>
      <c r="G281" s="210">
        <f>IFERROR(VLOOKUP($A281,'Прайс-лист общий'!$A:F,6,0),"")</f>
        <v>1431</v>
      </c>
      <c r="H281" s="210">
        <f>IFERROR(VLOOKUP($A281,'Прайс-лист общий'!$A:G,7,0),"")</f>
        <v>1301</v>
      </c>
      <c r="I281" s="210">
        <f>IFERROR(VLOOKUP($A281,'Прайс-лист общий'!$A:H,8,0),"")</f>
        <v>1183</v>
      </c>
      <c r="J281" s="210">
        <f>IFERROR(VLOOKUP($A281,'Прайс-лист общий'!$A:I,9,0),"")</f>
        <v>1029</v>
      </c>
      <c r="K281" s="220">
        <f>IFERROR(VLOOKUP(A281,'Прайс-лист общий'!A:J,10,0),"")</f>
        <v>0</v>
      </c>
      <c r="L281" s="217"/>
      <c r="M281" s="213">
        <f t="shared" si="4"/>
        <v>0</v>
      </c>
      <c r="N281" s="190">
        <f>IFERROR(VLOOKUP($A281,'Прайс-лист общий'!$A:K,11,0),"")</f>
        <v>20</v>
      </c>
      <c r="O281" s="191" t="str">
        <f>IFERROR(VLOOKUP($A281,'Прайс-лист общий'!$A:L,12,0),"")</f>
        <v>182*173*67</v>
      </c>
      <c r="P281" s="191">
        <f>IFERROR(VLOOKUP($A281,'Прайс-лист общий'!$A:M,13,0),"")</f>
        <v>0.79200000000000004</v>
      </c>
      <c r="Q281" s="191" t="str">
        <f>IFERROR(VLOOKUP($A281,'Прайс-лист общий'!$A:O,14,0),"")</f>
        <v>380*355*360</v>
      </c>
      <c r="R281" s="191">
        <f>IFERROR(VLOOKUP($A281,'Прайс-лист общий'!$A:O,15,0),"")</f>
        <v>16.8</v>
      </c>
    </row>
    <row r="282" spans="1:18" s="208" customFormat="1" ht="15" customHeight="1">
      <c r="A282" s="223" t="s">
        <v>1414</v>
      </c>
      <c r="B282" s="206"/>
      <c r="C282" s="224" t="str">
        <f>HYPERLINK(VLOOKUP(A282,Фото!C:D,2,0),VLOOKUP(A282,'Прайс-лист общий'!A:B,2,0))</f>
        <v>Ручка дверная "Глория", черный/хром блестящий</v>
      </c>
      <c r="D282" s="225">
        <f>IFERROR(VLOOKUP($A282,'Прайс-лист общий'!A:C,3,0),"")</f>
        <v>4</v>
      </c>
      <c r="E282" s="226">
        <f>IFERROR(VLOOKUP($A282,'Прайс-лист общий'!$A:D,4,0),"")</f>
        <v>0</v>
      </c>
      <c r="F282" s="227">
        <f>IFERROR(VLOOKUP($A282,'Прайс-лист общий'!$A:E,5,0),"")</f>
        <v>2754</v>
      </c>
      <c r="G282" s="227">
        <f>IFERROR(VLOOKUP($A282,'Прайс-лист общий'!$A:F,6,0),"")</f>
        <v>1663</v>
      </c>
      <c r="H282" s="227">
        <f>IFERROR(VLOOKUP($A282,'Прайс-лист общий'!$A:G,7,0),"")</f>
        <v>1512</v>
      </c>
      <c r="I282" s="227">
        <f>IFERROR(VLOOKUP($A282,'Прайс-лист общий'!$A:H,8,0),"")</f>
        <v>1375</v>
      </c>
      <c r="J282" s="227">
        <f>IFERROR(VLOOKUP($A282,'Прайс-лист общий'!$A:I,9,0),"")</f>
        <v>1196</v>
      </c>
      <c r="K282" s="228">
        <f>IFERROR(VLOOKUP(A282,'Прайс-лист общий'!A:J,10,0),"")</f>
        <v>563</v>
      </c>
      <c r="L282" s="229"/>
      <c r="M282" s="230">
        <f t="shared" si="4"/>
        <v>0</v>
      </c>
      <c r="N282" s="231">
        <f>IFERROR(VLOOKUP($A282,'Прайс-лист общий'!$A:K,11,0),"")</f>
        <v>20</v>
      </c>
      <c r="O282" s="232" t="str">
        <f>IFERROR(VLOOKUP($A282,'Прайс-лист общий'!$A:L,12,0),"")</f>
        <v>182*173*67</v>
      </c>
      <c r="P282" s="232">
        <f>IFERROR(VLOOKUP($A282,'Прайс-лист общий'!$A:M,13,0),"")</f>
        <v>1.022</v>
      </c>
      <c r="Q282" s="232" t="str">
        <f>IFERROR(VLOOKUP($A282,'Прайс-лист общий'!$A:O,14,0),"")</f>
        <v>380*355*360</v>
      </c>
      <c r="R282" s="232">
        <f>IFERROR(VLOOKUP($A282,'Прайс-лист общий'!$A:O,15,0),"")</f>
        <v>22.4</v>
      </c>
    </row>
    <row r="283" spans="1:18" s="208" customFormat="1" ht="15" customHeight="1">
      <c r="A283" s="205" t="s">
        <v>448</v>
      </c>
      <c r="B283" s="206"/>
      <c r="C283" s="182" t="str">
        <f>HYPERLINK(VLOOKUP(A283,Фото!C:D,2,0),VLOOKUP(A283,'Прайс-лист общий'!A:B,2,0))</f>
        <v>Ручка дверная "Глория", бронза античная матовая</v>
      </c>
      <c r="D283" s="183">
        <f>IFERROR(VLOOKUP($A283,'Прайс-лист общий'!A:C,3,0),"")</f>
        <v>4</v>
      </c>
      <c r="E283" s="184">
        <f>IFERROR(VLOOKUP($A283,'Прайс-лист общий'!$A:D,4,0),"")</f>
        <v>0</v>
      </c>
      <c r="F283" s="209">
        <f>IFERROR(VLOOKUP($A283,'Прайс-лист общий'!$A:E,5,0),"")</f>
        <v>2462</v>
      </c>
      <c r="G283" s="209">
        <f>IFERROR(VLOOKUP($A283,'Прайс-лист общий'!$A:F,6,0),"")</f>
        <v>1487</v>
      </c>
      <c r="H283" s="209">
        <f>IFERROR(VLOOKUP($A283,'Прайс-лист общий'!$A:G,7,0),"")</f>
        <v>1352</v>
      </c>
      <c r="I283" s="209">
        <f>IFERROR(VLOOKUP($A283,'Прайс-лист общий'!$A:H,8,0),"")</f>
        <v>1229</v>
      </c>
      <c r="J283" s="209">
        <f>IFERROR(VLOOKUP($A283,'Прайс-лист общий'!$A:I,9,0),"")</f>
        <v>1069</v>
      </c>
      <c r="K283" s="222">
        <f>IFERROR(VLOOKUP(A283,'Прайс-лист общий'!A:J,10,0),"")</f>
        <v>0</v>
      </c>
      <c r="L283" s="216"/>
      <c r="M283" s="212">
        <f t="shared" si="4"/>
        <v>0</v>
      </c>
      <c r="N283" s="185">
        <f>IFERROR(VLOOKUP($A283,'Прайс-лист общий'!$A:K,11,0),"")</f>
        <v>20</v>
      </c>
      <c r="O283" s="186" t="str">
        <f>IFERROR(VLOOKUP($A283,'Прайс-лист общий'!$A:L,12,0),"")</f>
        <v>182*173*67</v>
      </c>
      <c r="P283" s="186">
        <f>IFERROR(VLOOKUP($A283,'Прайс-лист общий'!$A:M,13,0),"")</f>
        <v>0.80500000000000005</v>
      </c>
      <c r="Q283" s="186" t="str">
        <f>IFERROR(VLOOKUP($A283,'Прайс-лист общий'!$A:O,14,0),"")</f>
        <v>380*355*360</v>
      </c>
      <c r="R283" s="186">
        <f>IFERROR(VLOOKUP($A283,'Прайс-лист общий'!$A:O,15,0),"")</f>
        <v>16.600000000000001</v>
      </c>
    </row>
    <row r="284" spans="1:18" s="208" customFormat="1" ht="15" customHeight="1">
      <c r="A284" s="205" t="s">
        <v>501</v>
      </c>
      <c r="B284" s="206"/>
      <c r="C284" s="182" t="str">
        <f>HYPERLINK(VLOOKUP(A284,Фото!C:D,2,0),VLOOKUP(A284,'Прайс-лист общий'!A:B,2,0))</f>
        <v>Ручка дверная "Глория", белый/латунь блестящая</v>
      </c>
      <c r="D284" s="183">
        <f>IFERROR(VLOOKUP($A284,'Прайс-лист общий'!A:C,3,0),"")</f>
        <v>4</v>
      </c>
      <c r="E284" s="184">
        <f>IFERROR(VLOOKUP($A284,'Прайс-лист общий'!$A:D,4,0),"")</f>
        <v>0</v>
      </c>
      <c r="F284" s="209">
        <f>IFERROR(VLOOKUP($A284,'Прайс-лист общий'!$A:E,5,0),"")</f>
        <v>2754</v>
      </c>
      <c r="G284" s="209">
        <f>IFERROR(VLOOKUP($A284,'Прайс-лист общий'!$A:F,6,0),"")</f>
        <v>1663</v>
      </c>
      <c r="H284" s="209">
        <f>IFERROR(VLOOKUP($A284,'Прайс-лист общий'!$A:G,7,0),"")</f>
        <v>1512</v>
      </c>
      <c r="I284" s="209">
        <f>IFERROR(VLOOKUP($A284,'Прайс-лист общий'!$A:H,8,0),"")</f>
        <v>1375</v>
      </c>
      <c r="J284" s="209">
        <f>IFERROR(VLOOKUP($A284,'Прайс-лист общий'!$A:I,9,0),"")</f>
        <v>1196</v>
      </c>
      <c r="K284" s="222">
        <f>IFERROR(VLOOKUP(A284,'Прайс-лист общий'!A:J,10,0),"")</f>
        <v>1128</v>
      </c>
      <c r="L284" s="216"/>
      <c r="M284" s="212">
        <f t="shared" si="4"/>
        <v>0</v>
      </c>
      <c r="N284" s="185">
        <f>IFERROR(VLOOKUP($A284,'Прайс-лист общий'!$A:K,11,0),"")</f>
        <v>20</v>
      </c>
      <c r="O284" s="186" t="str">
        <f>IFERROR(VLOOKUP($A284,'Прайс-лист общий'!$A:L,12,0),"")</f>
        <v>182*173*67</v>
      </c>
      <c r="P284" s="186">
        <f>IFERROR(VLOOKUP($A284,'Прайс-лист общий'!$A:M,13,0),"")</f>
        <v>1.022</v>
      </c>
      <c r="Q284" s="186" t="str">
        <f>IFERROR(VLOOKUP($A284,'Прайс-лист общий'!$A:O,14,0),"")</f>
        <v>380*355*360</v>
      </c>
      <c r="R284" s="186">
        <f>IFERROR(VLOOKUP($A284,'Прайс-лист общий'!$A:O,15,0),"")</f>
        <v>22.4</v>
      </c>
    </row>
    <row r="285" spans="1:18" s="208" customFormat="1" ht="21" customHeight="1">
      <c r="A285" s="192" t="s">
        <v>454</v>
      </c>
      <c r="B285" s="194"/>
      <c r="C285" s="177" t="str">
        <f>HYPERLINK(VLOOKUP(A285,Фото!C:D,2,0),VLOOKUP(A285,'Прайс-лист общий'!A:B,2,0))</f>
        <v>Ручка дверная "Альбино", кофе</v>
      </c>
      <c r="D285" s="178">
        <f>IFERROR(VLOOKUP($A285,'Прайс-лист общий'!A:C,3,0),"")</f>
        <v>1</v>
      </c>
      <c r="E285" s="179">
        <f>IFERROR(VLOOKUP($A285,'Прайс-лист общий'!$A:D,4,0),"")</f>
        <v>0</v>
      </c>
      <c r="F285" s="211">
        <f>IFERROR(VLOOKUP($A285,'Прайс-лист общий'!$A:E,5,0),"")</f>
        <v>2746</v>
      </c>
      <c r="G285" s="211">
        <f>IFERROR(VLOOKUP($A285,'Прайс-лист общий'!$A:F,6,0),"")</f>
        <v>1658</v>
      </c>
      <c r="H285" s="211">
        <f>IFERROR(VLOOKUP($A285,'Прайс-лист общий'!$A:G,7,0),"")</f>
        <v>1508</v>
      </c>
      <c r="I285" s="211">
        <f>IFERROR(VLOOKUP($A285,'Прайс-лист общий'!$A:H,8,0),"")</f>
        <v>1370</v>
      </c>
      <c r="J285" s="211">
        <f>IFERROR(VLOOKUP($A285,'Прайс-лист общий'!$A:I,9,0),"")</f>
        <v>1192</v>
      </c>
      <c r="K285" s="221">
        <f>IFERROR(VLOOKUP(A285,'Прайс-лист общий'!A:J,10,0),"")</f>
        <v>0</v>
      </c>
      <c r="L285" s="215"/>
      <c r="M285" s="214">
        <f t="shared" si="4"/>
        <v>0</v>
      </c>
      <c r="N285" s="180">
        <f>IFERROR(VLOOKUP($A285,'Прайс-лист общий'!$A:K,11,0),"")</f>
        <v>20</v>
      </c>
      <c r="O285" s="181" t="str">
        <f>IFERROR(VLOOKUP($A285,'Прайс-лист общий'!$A:L,12,0),"")</f>
        <v>182*173*67</v>
      </c>
      <c r="P285" s="181">
        <f>IFERROR(VLOOKUP($A285,'Прайс-лист общий'!$A:M,13,0),"")</f>
        <v>0.97299999999999998</v>
      </c>
      <c r="Q285" s="181" t="str">
        <f>IFERROR(VLOOKUP($A285,'Прайс-лист общий'!$A:O,14,0),"")</f>
        <v>380*355*360</v>
      </c>
      <c r="R285" s="181">
        <f>IFERROR(VLOOKUP($A285,'Прайс-лист общий'!$A:O,15,0),"")</f>
        <v>19.8</v>
      </c>
    </row>
    <row r="286" spans="1:18" s="208" customFormat="1" ht="21" customHeight="1">
      <c r="A286" s="193" t="s">
        <v>453</v>
      </c>
      <c r="B286" s="195"/>
      <c r="C286" s="187" t="str">
        <f>HYPERLINK(VLOOKUP(A286,Фото!C:D,2,0),VLOOKUP(A286,'Прайс-лист общий'!A:B,2,0))</f>
        <v>Ручка дверная "Альбино", бронза античная матовая</v>
      </c>
      <c r="D286" s="188">
        <f>IFERROR(VLOOKUP($A286,'Прайс-лист общий'!A:C,3,0),"")</f>
        <v>4</v>
      </c>
      <c r="E286" s="189">
        <f>IFERROR(VLOOKUP($A286,'Прайс-лист общий'!$A:D,4,0),"")</f>
        <v>0</v>
      </c>
      <c r="F286" s="210">
        <f>IFERROR(VLOOKUP($A286,'Прайс-лист общий'!$A:E,5,0),"")</f>
        <v>2746</v>
      </c>
      <c r="G286" s="210">
        <f>IFERROR(VLOOKUP($A286,'Прайс-лист общий'!$A:F,6,0),"")</f>
        <v>1658</v>
      </c>
      <c r="H286" s="210">
        <f>IFERROR(VLOOKUP($A286,'Прайс-лист общий'!$A:G,7,0),"")</f>
        <v>1508</v>
      </c>
      <c r="I286" s="210">
        <f>IFERROR(VLOOKUP($A286,'Прайс-лист общий'!$A:H,8,0),"")</f>
        <v>1370</v>
      </c>
      <c r="J286" s="210">
        <f>IFERROR(VLOOKUP($A286,'Прайс-лист общий'!$A:I,9,0),"")</f>
        <v>1192</v>
      </c>
      <c r="K286" s="220">
        <f>IFERROR(VLOOKUP(A286,'Прайс-лист общий'!A:J,10,0),"")</f>
        <v>0</v>
      </c>
      <c r="L286" s="217"/>
      <c r="M286" s="213">
        <f t="shared" si="4"/>
        <v>0</v>
      </c>
      <c r="N286" s="190">
        <f>IFERROR(VLOOKUP($A286,'Прайс-лист общий'!$A:K,11,0),"")</f>
        <v>20</v>
      </c>
      <c r="O286" s="191" t="str">
        <f>IFERROR(VLOOKUP($A286,'Прайс-лист общий'!$A:L,12,0),"")</f>
        <v>182*173*67</v>
      </c>
      <c r="P286" s="191">
        <f>IFERROR(VLOOKUP($A286,'Прайс-лист общий'!$A:M,13,0),"")</f>
        <v>0.97299999999999998</v>
      </c>
      <c r="Q286" s="191" t="str">
        <f>IFERROR(VLOOKUP($A286,'Прайс-лист общий'!$A:O,14,0),"")</f>
        <v>380*355*360</v>
      </c>
      <c r="R286" s="191">
        <f>IFERROR(VLOOKUP($A286,'Прайс-лист общий'!$A:O,15,0),"")</f>
        <v>19.8</v>
      </c>
    </row>
    <row r="287" spans="1:18" s="208" customFormat="1" ht="15" customHeight="1">
      <c r="A287" s="223" t="s">
        <v>1453</v>
      </c>
      <c r="B287" s="206"/>
      <c r="C287" s="224" t="str">
        <f>HYPERLINK(VLOOKUP(A287,Фото!C:D,2,0),VLOOKUP(A287,'Прайс-лист общий'!A:B,2,0))</f>
        <v>Ручка дверная "Фабриано", черный/хром блестящий</v>
      </c>
      <c r="D287" s="225">
        <f>IFERROR(VLOOKUP($A287,'Прайс-лист общий'!A:C,3,0),"")</f>
        <v>4</v>
      </c>
      <c r="E287" s="226">
        <f>IFERROR(VLOOKUP($A287,'Прайс-лист общий'!$A:D,4,0),"")</f>
        <v>0</v>
      </c>
      <c r="F287" s="227">
        <f>IFERROR(VLOOKUP($A287,'Прайс-лист общий'!$A:E,5,0),"")</f>
        <v>2654</v>
      </c>
      <c r="G287" s="227">
        <f>IFERROR(VLOOKUP($A287,'Прайс-лист общий'!$A:F,6,0),"")</f>
        <v>1603</v>
      </c>
      <c r="H287" s="227">
        <f>IFERROR(VLOOKUP($A287,'Прайс-лист общий'!$A:G,7,0),"")</f>
        <v>1458</v>
      </c>
      <c r="I287" s="227">
        <f>IFERROR(VLOOKUP($A287,'Прайс-лист общий'!$A:H,8,0),"")</f>
        <v>1326</v>
      </c>
      <c r="J287" s="227">
        <f>IFERROR(VLOOKUP($A287,'Прайс-лист общий'!$A:I,9,0),"")</f>
        <v>1153</v>
      </c>
      <c r="K287" s="228">
        <f>IFERROR(VLOOKUP(A287,'Прайс-лист общий'!A:J,10,0),"")</f>
        <v>563</v>
      </c>
      <c r="L287" s="229"/>
      <c r="M287" s="230">
        <f t="shared" si="4"/>
        <v>0</v>
      </c>
      <c r="N287" s="231">
        <f>IFERROR(VLOOKUP($A287,'Прайс-лист общий'!$A:K,11,0),"")</f>
        <v>20</v>
      </c>
      <c r="O287" s="232" t="str">
        <f>IFERROR(VLOOKUP($A287,'Прайс-лист общий'!$A:L,12,0),"")</f>
        <v>182*173*67</v>
      </c>
      <c r="P287" s="232">
        <f>IFERROR(VLOOKUP($A287,'Прайс-лист общий'!$A:M,13,0),"")</f>
        <v>1.022</v>
      </c>
      <c r="Q287" s="232" t="str">
        <f>IFERROR(VLOOKUP($A287,'Прайс-лист общий'!$A:O,14,0),"")</f>
        <v>380*355*360</v>
      </c>
      <c r="R287" s="232">
        <f>IFERROR(VLOOKUP($A287,'Прайс-лист общий'!$A:O,15,0),"")</f>
        <v>22.4</v>
      </c>
    </row>
    <row r="288" spans="1:18" s="208" customFormat="1" ht="15" customHeight="1">
      <c r="A288" s="205" t="s">
        <v>456</v>
      </c>
      <c r="B288" s="206"/>
      <c r="C288" s="182" t="str">
        <f>HYPERLINK(VLOOKUP(A288,Фото!C:D,2,0),VLOOKUP(A288,'Прайс-лист общий'!A:B,2,0))</f>
        <v>Ручка дверная "Фабриано", бронза античная матовая</v>
      </c>
      <c r="D288" s="183">
        <f>IFERROR(VLOOKUP($A288,'Прайс-лист общий'!A:C,3,0),"")</f>
        <v>4</v>
      </c>
      <c r="E288" s="184">
        <f>IFERROR(VLOOKUP($A288,'Прайс-лист общий'!$A:D,4,0),"")</f>
        <v>0</v>
      </c>
      <c r="F288" s="209">
        <f>IFERROR(VLOOKUP($A288,'Прайс-лист общий'!$A:E,5,0),"")</f>
        <v>2370</v>
      </c>
      <c r="G288" s="209">
        <f>IFERROR(VLOOKUP($A288,'Прайс-лист общий'!$A:F,6,0),"")</f>
        <v>1431</v>
      </c>
      <c r="H288" s="209">
        <f>IFERROR(VLOOKUP($A288,'Прайс-лист общий'!$A:G,7,0),"")</f>
        <v>1301</v>
      </c>
      <c r="I288" s="209">
        <f>IFERROR(VLOOKUP($A288,'Прайс-лист общий'!$A:H,8,0),"")</f>
        <v>1183</v>
      </c>
      <c r="J288" s="209">
        <f>IFERROR(VLOOKUP($A288,'Прайс-лист общий'!$A:I,9,0),"")</f>
        <v>1029</v>
      </c>
      <c r="K288" s="222">
        <f>IFERROR(VLOOKUP(A288,'Прайс-лист общий'!A:J,10,0),"")</f>
        <v>0</v>
      </c>
      <c r="L288" s="216"/>
      <c r="M288" s="212">
        <f t="shared" si="4"/>
        <v>0</v>
      </c>
      <c r="N288" s="185">
        <f>IFERROR(VLOOKUP($A288,'Прайс-лист общий'!$A:K,11,0),"")</f>
        <v>20</v>
      </c>
      <c r="O288" s="186" t="str">
        <f>IFERROR(VLOOKUP($A288,'Прайс-лист общий'!$A:L,12,0),"")</f>
        <v>182*173*67</v>
      </c>
      <c r="P288" s="186">
        <f>IFERROR(VLOOKUP($A288,'Прайс-лист общий'!$A:M,13,0),"")</f>
        <v>0.77600000000000002</v>
      </c>
      <c r="Q288" s="186" t="str">
        <f>IFERROR(VLOOKUP($A288,'Прайс-лист общий'!$A:O,14,0),"")</f>
        <v>380*355*360</v>
      </c>
      <c r="R288" s="186">
        <f>IFERROR(VLOOKUP($A288,'Прайс-лист общий'!$A:O,15,0),"")</f>
        <v>15.8</v>
      </c>
    </row>
    <row r="289" spans="1:18" s="208" customFormat="1" ht="15" customHeight="1">
      <c r="A289" s="205" t="s">
        <v>1452</v>
      </c>
      <c r="B289" s="206"/>
      <c r="C289" s="182" t="str">
        <f>HYPERLINK(VLOOKUP(A289,Фото!C:D,2,0),VLOOKUP(A289,'Прайс-лист общий'!A:B,2,0))</f>
        <v>Ручка дверная "Фабриано", супер белый/хром блестящий</v>
      </c>
      <c r="D289" s="183">
        <f>IFERROR(VLOOKUP($A289,'Прайс-лист общий'!A:C,3,0),"")</f>
        <v>4</v>
      </c>
      <c r="E289" s="184">
        <f>IFERROR(VLOOKUP($A289,'Прайс-лист общий'!$A:D,4,0),"")</f>
        <v>0</v>
      </c>
      <c r="F289" s="209">
        <f>IFERROR(VLOOKUP($A289,'Прайс-лист общий'!$A:E,5,0),"")</f>
        <v>2654</v>
      </c>
      <c r="G289" s="209">
        <f>IFERROR(VLOOKUP($A289,'Прайс-лист общий'!$A:F,6,0),"")</f>
        <v>1603</v>
      </c>
      <c r="H289" s="209">
        <f>IFERROR(VLOOKUP($A289,'Прайс-лист общий'!$A:G,7,0),"")</f>
        <v>1458</v>
      </c>
      <c r="I289" s="209">
        <f>IFERROR(VLOOKUP($A289,'Прайс-лист общий'!$A:H,8,0),"")</f>
        <v>1326</v>
      </c>
      <c r="J289" s="209">
        <f>IFERROR(VLOOKUP($A289,'Прайс-лист общий'!$A:I,9,0),"")</f>
        <v>1153</v>
      </c>
      <c r="K289" s="222">
        <f>IFERROR(VLOOKUP(A289,'Прайс-лист общий'!A:J,10,0),"")</f>
        <v>0</v>
      </c>
      <c r="L289" s="216"/>
      <c r="M289" s="212">
        <f t="shared" si="4"/>
        <v>0</v>
      </c>
      <c r="N289" s="185">
        <f>IFERROR(VLOOKUP($A289,'Прайс-лист общий'!$A:K,11,0),"")</f>
        <v>20</v>
      </c>
      <c r="O289" s="186" t="str">
        <f>IFERROR(VLOOKUP($A289,'Прайс-лист общий'!$A:L,12,0),"")</f>
        <v>182*173*67</v>
      </c>
      <c r="P289" s="186">
        <f>IFERROR(VLOOKUP($A289,'Прайс-лист общий'!$A:M,13,0),"")</f>
        <v>1.022</v>
      </c>
      <c r="Q289" s="186" t="str">
        <f>IFERROR(VLOOKUP($A289,'Прайс-лист общий'!$A:O,14,0),"")</f>
        <v>380*355*360</v>
      </c>
      <c r="R289" s="186">
        <f>IFERROR(VLOOKUP($A289,'Прайс-лист общий'!$A:O,15,0),"")</f>
        <v>22.4</v>
      </c>
    </row>
    <row r="290" spans="1:18" s="208" customFormat="1" ht="15" customHeight="1">
      <c r="A290" s="193" t="s">
        <v>502</v>
      </c>
      <c r="B290" s="195"/>
      <c r="C290" s="187" t="str">
        <f>HYPERLINK(VLOOKUP(A290,Фото!C:D,2,0),VLOOKUP(A290,'Прайс-лист общий'!A:B,2,0))</f>
        <v>Ручка дверная "Фабриано", белый/латунь блестящая</v>
      </c>
      <c r="D290" s="188">
        <f>IFERROR(VLOOKUP($A290,'Прайс-лист общий'!A:C,3,0),"")</f>
        <v>4</v>
      </c>
      <c r="E290" s="189">
        <f>IFERROR(VLOOKUP($A290,'Прайс-лист общий'!$A:D,4,0),"")</f>
        <v>0</v>
      </c>
      <c r="F290" s="210">
        <f>IFERROR(VLOOKUP($A290,'Прайс-лист общий'!$A:E,5,0),"")</f>
        <v>2654</v>
      </c>
      <c r="G290" s="210">
        <f>IFERROR(VLOOKUP($A290,'Прайс-лист общий'!$A:F,6,0),"")</f>
        <v>1603</v>
      </c>
      <c r="H290" s="210">
        <f>IFERROR(VLOOKUP($A290,'Прайс-лист общий'!$A:G,7,0),"")</f>
        <v>1458</v>
      </c>
      <c r="I290" s="210">
        <f>IFERROR(VLOOKUP($A290,'Прайс-лист общий'!$A:H,8,0),"")</f>
        <v>1326</v>
      </c>
      <c r="J290" s="210">
        <f>IFERROR(VLOOKUP($A290,'Прайс-лист общий'!$A:I,9,0),"")</f>
        <v>1153</v>
      </c>
      <c r="K290" s="220">
        <f>IFERROR(VLOOKUP(A290,'Прайс-лист общий'!A:J,10,0),"")</f>
        <v>0</v>
      </c>
      <c r="L290" s="217"/>
      <c r="M290" s="213">
        <f t="shared" si="4"/>
        <v>0</v>
      </c>
      <c r="N290" s="190">
        <f>IFERROR(VLOOKUP($A290,'Прайс-лист общий'!$A:K,11,0),"")</f>
        <v>20</v>
      </c>
      <c r="O290" s="191" t="str">
        <f>IFERROR(VLOOKUP($A290,'Прайс-лист общий'!$A:L,12,0),"")</f>
        <v>182*173*67</v>
      </c>
      <c r="P290" s="191">
        <f>IFERROR(VLOOKUP($A290,'Прайс-лист общий'!$A:M,13,0),"")</f>
        <v>1.022</v>
      </c>
      <c r="Q290" s="191" t="str">
        <f>IFERROR(VLOOKUP($A290,'Прайс-лист общий'!$A:O,14,0),"")</f>
        <v>380*355*360</v>
      </c>
      <c r="R290" s="191">
        <f>IFERROR(VLOOKUP($A290,'Прайс-лист общий'!$A:O,15,0),"")</f>
        <v>22.4</v>
      </c>
    </row>
    <row r="291" spans="1:18" s="208" customFormat="1" ht="42" customHeight="1">
      <c r="A291" s="193" t="s">
        <v>588</v>
      </c>
      <c r="B291" s="195"/>
      <c r="C291" s="187" t="str">
        <f>HYPERLINK(VLOOKUP(A291,Фото!C:D,2,0),VLOOKUP(A291,'Прайс-лист общий'!A:B,2,0))</f>
        <v>Ручка дверная "Лучиана", хром блестящий</v>
      </c>
      <c r="D291" s="188">
        <f>IFERROR(VLOOKUP($A291,'Прайс-лист общий'!A:C,3,0),"")</f>
        <v>4</v>
      </c>
      <c r="E291" s="189">
        <f>IFERROR(VLOOKUP($A291,'Прайс-лист общий'!$A:D,4,0),"")</f>
        <v>0</v>
      </c>
      <c r="F291" s="210">
        <f>IFERROR(VLOOKUP($A291,'Прайс-лист общий'!$A:E,5,0),"")</f>
        <v>2634</v>
      </c>
      <c r="G291" s="210">
        <f>IFERROR(VLOOKUP($A291,'Прайс-лист общий'!$A:F,6,0),"")</f>
        <v>1591</v>
      </c>
      <c r="H291" s="210">
        <f>IFERROR(VLOOKUP($A291,'Прайс-лист общий'!$A:G,7,0),"")</f>
        <v>1447</v>
      </c>
      <c r="I291" s="210">
        <f>IFERROR(VLOOKUP($A291,'Прайс-лист общий'!$A:H,8,0),"")</f>
        <v>1316</v>
      </c>
      <c r="J291" s="210">
        <f>IFERROR(VLOOKUP($A291,'Прайс-лист общий'!$A:I,9,0),"")</f>
        <v>1144</v>
      </c>
      <c r="K291" s="220">
        <f>IFERROR(VLOOKUP(A291,'Прайс-лист общий'!A:J,10,0),"")</f>
        <v>0</v>
      </c>
      <c r="L291" s="217"/>
      <c r="M291" s="213">
        <f t="shared" si="4"/>
        <v>0</v>
      </c>
      <c r="N291" s="190">
        <f>IFERROR(VLOOKUP($A291,'Прайс-лист общий'!$A:K,11,0),"")</f>
        <v>20</v>
      </c>
      <c r="O291" s="191" t="str">
        <f>IFERROR(VLOOKUP($A291,'Прайс-лист общий'!$A:L,12,0),"")</f>
        <v>182*173*67</v>
      </c>
      <c r="P291" s="191">
        <f>IFERROR(VLOOKUP($A291,'Прайс-лист общий'!$A:M,13,0),"")</f>
        <v>0.79200000000000004</v>
      </c>
      <c r="Q291" s="191" t="str">
        <f>IFERROR(VLOOKUP($A291,'Прайс-лист общий'!$A:O,14,0),"")</f>
        <v>380*355*360</v>
      </c>
      <c r="R291" s="191">
        <f>IFERROR(VLOOKUP($A291,'Прайс-лист общий'!$A:O,15,0),"")</f>
        <v>16.8</v>
      </c>
    </row>
    <row r="292" spans="1:18" s="208" customFormat="1" ht="21" customHeight="1">
      <c r="A292" s="192" t="s">
        <v>1880</v>
      </c>
      <c r="B292" s="194"/>
      <c r="C292" s="177" t="str">
        <f>HYPERLINK(VLOOKUP(A292,Фото!C:D,2,0),VLOOKUP(A292,'Прайс-лист общий'!A:B,2,0))</f>
        <v>Ручка дверная "Розаро", латунь темная</v>
      </c>
      <c r="D292" s="178">
        <f>IFERROR(VLOOKUP($A292,'Прайс-лист общий'!A:C,3,0),"")</f>
        <v>4</v>
      </c>
      <c r="E292" s="179">
        <f>IFERROR(VLOOKUP($A292,'Прайс-лист общий'!$A:D,4,0),"")</f>
        <v>0</v>
      </c>
      <c r="F292" s="211">
        <f>IFERROR(VLOOKUP($A292,'Прайс-лист общий'!$A:E,5,0),"")</f>
        <v>2483</v>
      </c>
      <c r="G292" s="211">
        <f>IFERROR(VLOOKUP($A292,'Прайс-лист общий'!$A:F,6,0),"")</f>
        <v>1500</v>
      </c>
      <c r="H292" s="211">
        <f>IFERROR(VLOOKUP($A292,'Прайс-лист общий'!$A:G,7,0),"")</f>
        <v>1363</v>
      </c>
      <c r="I292" s="211">
        <f>IFERROR(VLOOKUP($A292,'Прайс-лист общий'!$A:H,8,0),"")</f>
        <v>1239</v>
      </c>
      <c r="J292" s="211">
        <f>IFERROR(VLOOKUP($A292,'Прайс-лист общий'!$A:I,9,0),"")</f>
        <v>1078</v>
      </c>
      <c r="K292" s="221">
        <f>IFERROR(VLOOKUP(A292,'Прайс-лист общий'!A:J,10,0),"")</f>
        <v>0</v>
      </c>
      <c r="L292" s="215"/>
      <c r="M292" s="214">
        <f t="shared" si="4"/>
        <v>0</v>
      </c>
      <c r="N292" s="180">
        <f>IFERROR(VLOOKUP($A292,'Прайс-лист общий'!$A:K,11,0),"")</f>
        <v>20</v>
      </c>
      <c r="O292" s="181" t="str">
        <f>IFERROR(VLOOKUP($A292,'Прайс-лист общий'!$A:L,12,0),"")</f>
        <v>182*173*67</v>
      </c>
      <c r="P292" s="181">
        <f>IFERROR(VLOOKUP($A292,'Прайс-лист общий'!$A:M,13,0),"")</f>
        <v>0.79200000000000004</v>
      </c>
      <c r="Q292" s="181" t="str">
        <f>IFERROR(VLOOKUP($A292,'Прайс-лист общий'!$A:O,14,0),"")</f>
        <v>380*355*360</v>
      </c>
      <c r="R292" s="181">
        <f>IFERROR(VLOOKUP($A292,'Прайс-лист общий'!$A:O,15,0),"")</f>
        <v>16.8</v>
      </c>
    </row>
    <row r="293" spans="1:18" s="208" customFormat="1" ht="21" customHeight="1">
      <c r="A293" s="193" t="s">
        <v>591</v>
      </c>
      <c r="B293" s="195"/>
      <c r="C293" s="187" t="str">
        <f>HYPERLINK(VLOOKUP(A293,Фото!C:D,2,0),VLOOKUP(A293,'Прайс-лист общий'!A:B,2,0))</f>
        <v>Ручка дверная "Розаро", никель матовый/никель блестящий</v>
      </c>
      <c r="D293" s="188">
        <f>IFERROR(VLOOKUP($A293,'Прайс-лист общий'!A:C,3,0),"")</f>
        <v>4</v>
      </c>
      <c r="E293" s="189">
        <f>IFERROR(VLOOKUP($A293,'Прайс-лист общий'!$A:D,4,0),"")</f>
        <v>0</v>
      </c>
      <c r="F293" s="210">
        <f>IFERROR(VLOOKUP($A293,'Прайс-лист общий'!$A:E,5,0),"")</f>
        <v>2483</v>
      </c>
      <c r="G293" s="210">
        <f>IFERROR(VLOOKUP($A293,'Прайс-лист общий'!$A:F,6,0),"")</f>
        <v>1500</v>
      </c>
      <c r="H293" s="210">
        <f>IFERROR(VLOOKUP($A293,'Прайс-лист общий'!$A:G,7,0),"")</f>
        <v>1363</v>
      </c>
      <c r="I293" s="210">
        <f>IFERROR(VLOOKUP($A293,'Прайс-лист общий'!$A:H,8,0),"")</f>
        <v>1239</v>
      </c>
      <c r="J293" s="210">
        <f>IFERROR(VLOOKUP($A293,'Прайс-лист общий'!$A:I,9,0),"")</f>
        <v>1078</v>
      </c>
      <c r="K293" s="220">
        <f>IFERROR(VLOOKUP(A293,'Прайс-лист общий'!A:J,10,0),"")</f>
        <v>0</v>
      </c>
      <c r="L293" s="217"/>
      <c r="M293" s="213">
        <f t="shared" si="4"/>
        <v>0</v>
      </c>
      <c r="N293" s="190">
        <f>IFERROR(VLOOKUP($A293,'Прайс-лист общий'!$A:K,11,0),"")</f>
        <v>20</v>
      </c>
      <c r="O293" s="191" t="str">
        <f>IFERROR(VLOOKUP($A293,'Прайс-лист общий'!$A:L,12,0),"")</f>
        <v>182*173*67</v>
      </c>
      <c r="P293" s="191">
        <f>IFERROR(VLOOKUP($A293,'Прайс-лист общий'!$A:M,13,0),"")</f>
        <v>0.79200000000000004</v>
      </c>
      <c r="Q293" s="191" t="str">
        <f>IFERROR(VLOOKUP($A293,'Прайс-лист общий'!$A:O,14,0),"")</f>
        <v>380*355*360</v>
      </c>
      <c r="R293" s="191">
        <f>IFERROR(VLOOKUP($A293,'Прайс-лист общий'!$A:O,15,0),"")</f>
        <v>16.8</v>
      </c>
    </row>
    <row r="294" spans="1:18" s="208" customFormat="1" ht="42" customHeight="1">
      <c r="A294" s="193" t="s">
        <v>592</v>
      </c>
      <c r="B294" s="195"/>
      <c r="C294" s="187" t="str">
        <f>HYPERLINK(VLOOKUP(A294,Фото!C:D,2,0),VLOOKUP(A294,'Прайс-лист общий'!A:B,2,0))</f>
        <v>Ручка дверная "Каролина", бронза античная</v>
      </c>
      <c r="D294" s="188">
        <f>IFERROR(VLOOKUP($A294,'Прайс-лист общий'!A:C,3,0),"")</f>
        <v>4</v>
      </c>
      <c r="E294" s="189">
        <f>IFERROR(VLOOKUP($A294,'Прайс-лист общий'!$A:D,4,0),"")</f>
        <v>0</v>
      </c>
      <c r="F294" s="210">
        <f>IFERROR(VLOOKUP($A294,'Прайс-лист общий'!$A:E,5,0),"")</f>
        <v>2523</v>
      </c>
      <c r="G294" s="210">
        <f>IFERROR(VLOOKUP($A294,'Прайс-лист общий'!$A:F,6,0),"")</f>
        <v>1524</v>
      </c>
      <c r="H294" s="210">
        <f>IFERROR(VLOOKUP($A294,'Прайс-лист общий'!$A:G,7,0),"")</f>
        <v>1386</v>
      </c>
      <c r="I294" s="210">
        <f>IFERROR(VLOOKUP($A294,'Прайс-лист общий'!$A:H,8,0),"")</f>
        <v>1260</v>
      </c>
      <c r="J294" s="210">
        <f>IFERROR(VLOOKUP($A294,'Прайс-лист общий'!$A:I,9,0),"")</f>
        <v>1095</v>
      </c>
      <c r="K294" s="220">
        <f>IFERROR(VLOOKUP(A294,'Прайс-лист общий'!A:J,10,0),"")</f>
        <v>1015</v>
      </c>
      <c r="L294" s="217"/>
      <c r="M294" s="213">
        <f t="shared" si="4"/>
        <v>0</v>
      </c>
      <c r="N294" s="190">
        <f>IFERROR(VLOOKUP($A294,'Прайс-лист общий'!$A:K,11,0),"")</f>
        <v>20</v>
      </c>
      <c r="O294" s="191" t="str">
        <f>IFERROR(VLOOKUP($A294,'Прайс-лист общий'!$A:L,12,0),"")</f>
        <v>182*173*67</v>
      </c>
      <c r="P294" s="191">
        <f>IFERROR(VLOOKUP($A294,'Прайс-лист общий'!$A:M,13,0),"")</f>
        <v>0.79200000000000004</v>
      </c>
      <c r="Q294" s="191" t="str">
        <f>IFERROR(VLOOKUP($A294,'Прайс-лист общий'!$A:O,14,0),"")</f>
        <v>380*355*360</v>
      </c>
      <c r="R294" s="191">
        <f>IFERROR(VLOOKUP($A294,'Прайс-лист общий'!$A:O,15,0),"")</f>
        <v>16.8</v>
      </c>
    </row>
    <row r="295" spans="1:18" s="208" customFormat="1" ht="15" customHeight="1">
      <c r="A295" s="205" t="s">
        <v>4785</v>
      </c>
      <c r="B295" s="194"/>
      <c r="C295" s="182" t="str">
        <f>HYPERLINK(VLOOKUP(A295,Фото!C:D,2,0),VLOOKUP(A295,'Прайс-лист общий'!A:B,2,0))</f>
        <v>Ручка дверная "Моретти", черный/хром блестящий, подложка DIY</v>
      </c>
      <c r="D295" s="183">
        <f>IFERROR(VLOOKUP($A295,'Прайс-лист общий'!A:C,3,0),"")</f>
        <v>4</v>
      </c>
      <c r="E295" s="184">
        <f>IFERROR(VLOOKUP($A295,'Прайс-лист общий'!$A:D,4,0),"")</f>
        <v>0</v>
      </c>
      <c r="F295" s="209">
        <f>IFERROR(VLOOKUP($A295,'Прайс-лист общий'!$A:E,5,0),"")</f>
        <v>2751</v>
      </c>
      <c r="G295" s="209">
        <f>IFERROR(VLOOKUP($A295,'Прайс-лист общий'!$A:F,6,0),"")</f>
        <v>1661</v>
      </c>
      <c r="H295" s="209">
        <f>IFERROR(VLOOKUP($A295,'Прайс-лист общий'!$A:G,7,0),"")</f>
        <v>1510</v>
      </c>
      <c r="I295" s="209">
        <f>IFERROR(VLOOKUP($A295,'Прайс-лист общий'!$A:H,8,0),"")</f>
        <v>1373</v>
      </c>
      <c r="J295" s="209">
        <f>IFERROR(VLOOKUP($A295,'Прайс-лист общий'!$A:I,9,0),"")</f>
        <v>1194</v>
      </c>
      <c r="K295" s="222">
        <f>IFERROR(VLOOKUP(A295,'Прайс-лист общий'!A:J,10,0),"")</f>
        <v>563</v>
      </c>
      <c r="L295" s="216"/>
      <c r="M295" s="212">
        <f t="shared" si="4"/>
        <v>0</v>
      </c>
      <c r="N295" s="185" t="str">
        <f>IFERROR(VLOOKUP($A295,'Прайс-лист общий'!$A:K,11,0),"")</f>
        <v>6/24</v>
      </c>
      <c r="O295" s="186" t="str">
        <f>IFERROR(VLOOKUP($A295,'Прайс-лист общий'!$A:L,12,0),"")</f>
        <v>165*150*60</v>
      </c>
      <c r="P295" s="186">
        <f>IFERROR(VLOOKUP($A295,'Прайс-лист общий'!$A:M,13,0),"")</f>
        <v>1.022</v>
      </c>
      <c r="Q295" s="186" t="str">
        <f>IFERROR(VLOOKUP($A295,'Прайс-лист общий'!$A:O,14,0),"")</f>
        <v>380*355*360</v>
      </c>
      <c r="R295" s="186">
        <f>IFERROR(VLOOKUP($A295,'Прайс-лист общий'!$A:O,15,0),"")</f>
        <v>22.4</v>
      </c>
    </row>
    <row r="296" spans="1:18" s="208" customFormat="1" ht="15" customHeight="1">
      <c r="A296" s="205" t="s">
        <v>509</v>
      </c>
      <c r="B296" s="206"/>
      <c r="C296" s="182" t="str">
        <f>HYPERLINK(VLOOKUP(A296,Фото!C:D,2,0),VLOOKUP(A296,'Прайс-лист общий'!A:B,2,0))</f>
        <v>Ручка дверная "Моретти", белый/хром блестящий</v>
      </c>
      <c r="D296" s="183">
        <f>IFERROR(VLOOKUP($A296,'Прайс-лист общий'!A:C,3,0),"")</f>
        <v>0</v>
      </c>
      <c r="E296" s="184">
        <f>IFERROR(VLOOKUP($A296,'Прайс-лист общий'!$A:D,4,0),"")</f>
        <v>0</v>
      </c>
      <c r="F296" s="209">
        <f>IFERROR(VLOOKUP($A296,'Прайс-лист общий'!$A:E,5,0),"")</f>
        <v>2843</v>
      </c>
      <c r="G296" s="209">
        <f>IFERROR(VLOOKUP($A296,'Прайс-лист общий'!$A:F,6,0),"")</f>
        <v>1717</v>
      </c>
      <c r="H296" s="209">
        <f>IFERROR(VLOOKUP($A296,'Прайс-лист общий'!$A:G,7,0),"")</f>
        <v>1561</v>
      </c>
      <c r="I296" s="209">
        <f>IFERROR(VLOOKUP($A296,'Прайс-лист общий'!$A:H,8,0),"")</f>
        <v>1418</v>
      </c>
      <c r="J296" s="209">
        <f>IFERROR(VLOOKUP($A296,'Прайс-лист общий'!$A:I,9,0),"")</f>
        <v>1233</v>
      </c>
      <c r="K296" s="222">
        <f>IFERROR(VLOOKUP(A296,'Прайс-лист общий'!A:J,10,0),"")</f>
        <v>0</v>
      </c>
      <c r="L296" s="216"/>
      <c r="M296" s="212">
        <f t="shared" si="4"/>
        <v>0</v>
      </c>
      <c r="N296" s="185">
        <f>IFERROR(VLOOKUP($A296,'Прайс-лист общий'!$A:K,11,0),"")</f>
        <v>20</v>
      </c>
      <c r="O296" s="186" t="str">
        <f>IFERROR(VLOOKUP($A296,'Прайс-лист общий'!$A:L,12,0),"")</f>
        <v>182*173*67</v>
      </c>
      <c r="P296" s="186">
        <f>IFERROR(VLOOKUP($A296,'Прайс-лист общий'!$A:M,13,0),"")</f>
        <v>1.022</v>
      </c>
      <c r="Q296" s="186" t="str">
        <f>IFERROR(VLOOKUP($A296,'Прайс-лист общий'!$A:O,14,0),"")</f>
        <v>380*355*360</v>
      </c>
      <c r="R296" s="186">
        <f>IFERROR(VLOOKUP($A296,'Прайс-лист общий'!$A:O,15,0),"")</f>
        <v>22.4</v>
      </c>
    </row>
    <row r="297" spans="1:18" s="208" customFormat="1" ht="15" customHeight="1">
      <c r="A297" s="193" t="s">
        <v>4786</v>
      </c>
      <c r="B297" s="195"/>
      <c r="C297" s="187" t="str">
        <f>HYPERLINK(VLOOKUP(A297,Фото!C:D,2,0),VLOOKUP(A297,'Прайс-лист общий'!A:B,2,0))</f>
        <v>Ручка дверная "Моретти", белый/хром блестящий, подложка DIY</v>
      </c>
      <c r="D297" s="188">
        <f>IFERROR(VLOOKUP($A297,'Прайс-лист общий'!A:C,3,0),"")</f>
        <v>4</v>
      </c>
      <c r="E297" s="189">
        <f>IFERROR(VLOOKUP($A297,'Прайс-лист общий'!$A:D,4,0),"")</f>
        <v>0</v>
      </c>
      <c r="F297" s="210">
        <f>IFERROR(VLOOKUP($A297,'Прайс-лист общий'!$A:E,5,0),"")</f>
        <v>2751</v>
      </c>
      <c r="G297" s="210">
        <f>IFERROR(VLOOKUP($A297,'Прайс-лист общий'!$A:F,6,0),"")</f>
        <v>1661</v>
      </c>
      <c r="H297" s="210">
        <f>IFERROR(VLOOKUP($A297,'Прайс-лист общий'!$A:G,7,0),"")</f>
        <v>1510</v>
      </c>
      <c r="I297" s="210">
        <f>IFERROR(VLOOKUP($A297,'Прайс-лист общий'!$A:H,8,0),"")</f>
        <v>1373</v>
      </c>
      <c r="J297" s="210">
        <f>IFERROR(VLOOKUP($A297,'Прайс-лист общий'!$A:I,9,0),"")</f>
        <v>1194</v>
      </c>
      <c r="K297" s="220">
        <f>IFERROR(VLOOKUP(A297,'Прайс-лист общий'!A:J,10,0),"")</f>
        <v>563</v>
      </c>
      <c r="L297" s="217"/>
      <c r="M297" s="213">
        <f t="shared" si="4"/>
        <v>0</v>
      </c>
      <c r="N297" s="190" t="str">
        <f>IFERROR(VLOOKUP($A297,'Прайс-лист общий'!$A:K,11,0),"")</f>
        <v>6/24</v>
      </c>
      <c r="O297" s="191" t="str">
        <f>IFERROR(VLOOKUP($A297,'Прайс-лист общий'!$A:L,12,0),"")</f>
        <v>165*150*60</v>
      </c>
      <c r="P297" s="191">
        <f>IFERROR(VLOOKUP($A297,'Прайс-лист общий'!$A:M,13,0),"")</f>
        <v>1.022</v>
      </c>
      <c r="Q297" s="191" t="str">
        <f>IFERROR(VLOOKUP($A297,'Прайс-лист общий'!$A:O,14,0),"")</f>
        <v>380*355*360</v>
      </c>
      <c r="R297" s="191">
        <f>IFERROR(VLOOKUP($A297,'Прайс-лист общий'!$A:O,15,0),"")</f>
        <v>22.4</v>
      </c>
    </row>
    <row r="298" spans="1:18" s="208" customFormat="1" ht="15" customHeight="1">
      <c r="A298" s="205" t="s">
        <v>518</v>
      </c>
      <c r="B298" s="194"/>
      <c r="C298" s="182" t="str">
        <f>HYPERLINK(VLOOKUP(A298,Фото!C:D,2,0),VLOOKUP(A298,'Прайс-лист общий'!A:B,2,0))</f>
        <v>Ручка дверная "Модена", черный/хром блестящий</v>
      </c>
      <c r="D298" s="183">
        <f>IFERROR(VLOOKUP($A298,'Прайс-лист общий'!A:C,3,0),"")</f>
        <v>4</v>
      </c>
      <c r="E298" s="184">
        <f>IFERROR(VLOOKUP($A298,'Прайс-лист общий'!$A:D,4,0),"")</f>
        <v>0</v>
      </c>
      <c r="F298" s="209">
        <f>IFERROR(VLOOKUP($A298,'Прайс-лист общий'!$A:E,5,0),"")</f>
        <v>2464</v>
      </c>
      <c r="G298" s="209">
        <f>IFERROR(VLOOKUP($A298,'Прайс-лист общий'!$A:F,6,0),"")</f>
        <v>1488</v>
      </c>
      <c r="H298" s="209">
        <f>IFERROR(VLOOKUP($A298,'Прайс-лист общий'!$A:G,7,0),"")</f>
        <v>1353</v>
      </c>
      <c r="I298" s="209">
        <f>IFERROR(VLOOKUP($A298,'Прайс-лист общий'!$A:H,8,0),"")</f>
        <v>1230</v>
      </c>
      <c r="J298" s="209">
        <f>IFERROR(VLOOKUP($A298,'Прайс-лист общий'!$A:I,9,0),"")</f>
        <v>1070</v>
      </c>
      <c r="K298" s="222">
        <f>IFERROR(VLOOKUP(A298,'Прайс-лист общий'!A:J,10,0),"")</f>
        <v>901</v>
      </c>
      <c r="L298" s="216"/>
      <c r="M298" s="212">
        <f t="shared" si="4"/>
        <v>0</v>
      </c>
      <c r="N298" s="185">
        <f>IFERROR(VLOOKUP($A298,'Прайс-лист общий'!$A:K,11,0),"")</f>
        <v>20</v>
      </c>
      <c r="O298" s="186" t="str">
        <f>IFERROR(VLOOKUP($A298,'Прайс-лист общий'!$A:L,12,0),"")</f>
        <v>182*173*67</v>
      </c>
      <c r="P298" s="186">
        <f>IFERROR(VLOOKUP($A298,'Прайс-лист общий'!$A:M,13,0),"")</f>
        <v>1.022</v>
      </c>
      <c r="Q298" s="186" t="str">
        <f>IFERROR(VLOOKUP($A298,'Прайс-лист общий'!$A:O,14,0),"")</f>
        <v>380*355*360</v>
      </c>
      <c r="R298" s="186">
        <f>IFERROR(VLOOKUP($A298,'Прайс-лист общий'!$A:O,15,0),"")</f>
        <v>22.4</v>
      </c>
    </row>
    <row r="299" spans="1:18" s="208" customFormat="1" ht="15" customHeight="1">
      <c r="A299" s="205" t="s">
        <v>4787</v>
      </c>
      <c r="B299" s="206"/>
      <c r="C299" s="182" t="str">
        <f>HYPERLINK(VLOOKUP(A299,Фото!C:D,2,0),VLOOKUP(A299,'Прайс-лист общий'!A:B,2,0))</f>
        <v>Ручка дверная "Модена", черный/хром блестящий, подложка DIY</v>
      </c>
      <c r="D299" s="183">
        <f>IFERROR(VLOOKUP($A299,'Прайс-лист общий'!A:C,3,0),"")</f>
        <v>4</v>
      </c>
      <c r="E299" s="184">
        <f>IFERROR(VLOOKUP($A299,'Прайс-лист общий'!$A:D,4,0),"")</f>
        <v>0</v>
      </c>
      <c r="F299" s="209">
        <f>IFERROR(VLOOKUP($A299,'Прайс-лист общий'!$A:E,5,0),"")</f>
        <v>2386</v>
      </c>
      <c r="G299" s="209">
        <f>IFERROR(VLOOKUP($A299,'Прайс-лист общий'!$A:F,6,0),"")</f>
        <v>1441</v>
      </c>
      <c r="H299" s="209">
        <f>IFERROR(VLOOKUP($A299,'Прайс-лист общий'!$A:G,7,0),"")</f>
        <v>1309</v>
      </c>
      <c r="I299" s="209">
        <f>IFERROR(VLOOKUP($A299,'Прайс-лист общий'!$A:H,8,0),"")</f>
        <v>1191</v>
      </c>
      <c r="J299" s="209">
        <f>IFERROR(VLOOKUP($A299,'Прайс-лист общий'!$A:I,9,0),"")</f>
        <v>1035</v>
      </c>
      <c r="K299" s="222">
        <f>IFERROR(VLOOKUP(A299,'Прайс-лист общий'!A:J,10,0),"")</f>
        <v>563</v>
      </c>
      <c r="L299" s="216"/>
      <c r="M299" s="212">
        <f t="shared" si="4"/>
        <v>0</v>
      </c>
      <c r="N299" s="185" t="str">
        <f>IFERROR(VLOOKUP($A299,'Прайс-лист общий'!$A:K,11,0),"")</f>
        <v>6/24</v>
      </c>
      <c r="O299" s="186" t="str">
        <f>IFERROR(VLOOKUP($A299,'Прайс-лист общий'!$A:L,12,0),"")</f>
        <v>165*150*60</v>
      </c>
      <c r="P299" s="186">
        <f>IFERROR(VLOOKUP($A299,'Прайс-лист общий'!$A:M,13,0),"")</f>
        <v>1.022</v>
      </c>
      <c r="Q299" s="186" t="str">
        <f>IFERROR(VLOOKUP($A299,'Прайс-лист общий'!$A:O,14,0),"")</f>
        <v>380*355*360</v>
      </c>
      <c r="R299" s="186">
        <f>IFERROR(VLOOKUP($A299,'Прайс-лист общий'!$A:O,15,0),"")</f>
        <v>22.4</v>
      </c>
    </row>
    <row r="300" spans="1:18" s="208" customFormat="1" ht="15" customHeight="1">
      <c r="A300" s="193" t="s">
        <v>4788</v>
      </c>
      <c r="B300" s="195"/>
      <c r="C300" s="187" t="str">
        <f>HYPERLINK(VLOOKUP(A300,Фото!C:D,2,0),VLOOKUP(A300,'Прайс-лист общий'!A:B,2,0))</f>
        <v>Ручка дверная "Модена", белый/хром блестящий, подложка DIY</v>
      </c>
      <c r="D300" s="188">
        <f>IFERROR(VLOOKUP($A300,'Прайс-лист общий'!A:C,3,0),"")</f>
        <v>4</v>
      </c>
      <c r="E300" s="189">
        <f>IFERROR(VLOOKUP($A300,'Прайс-лист общий'!$A:D,4,0),"")</f>
        <v>0</v>
      </c>
      <c r="F300" s="210">
        <f>IFERROR(VLOOKUP($A300,'Прайс-лист общий'!$A:E,5,0),"")</f>
        <v>2386</v>
      </c>
      <c r="G300" s="210">
        <f>IFERROR(VLOOKUP($A300,'Прайс-лист общий'!$A:F,6,0),"")</f>
        <v>1441</v>
      </c>
      <c r="H300" s="210">
        <f>IFERROR(VLOOKUP($A300,'Прайс-лист общий'!$A:G,7,0),"")</f>
        <v>1309</v>
      </c>
      <c r="I300" s="210">
        <f>IFERROR(VLOOKUP($A300,'Прайс-лист общий'!$A:H,8,0),"")</f>
        <v>1191</v>
      </c>
      <c r="J300" s="210">
        <f>IFERROR(VLOOKUP($A300,'Прайс-лист общий'!$A:I,9,0),"")</f>
        <v>1035</v>
      </c>
      <c r="K300" s="220">
        <f>IFERROR(VLOOKUP(A300,'Прайс-лист общий'!A:J,10,0),"")</f>
        <v>563</v>
      </c>
      <c r="L300" s="217"/>
      <c r="M300" s="213">
        <f t="shared" si="4"/>
        <v>0</v>
      </c>
      <c r="N300" s="190" t="str">
        <f>IFERROR(VLOOKUP($A300,'Прайс-лист общий'!$A:K,11,0),"")</f>
        <v>6/24</v>
      </c>
      <c r="O300" s="191" t="str">
        <f>IFERROR(VLOOKUP($A300,'Прайс-лист общий'!$A:L,12,0),"")</f>
        <v>165*150*60</v>
      </c>
      <c r="P300" s="191">
        <f>IFERROR(VLOOKUP($A300,'Прайс-лист общий'!$A:M,13,0),"")</f>
        <v>1.022</v>
      </c>
      <c r="Q300" s="191" t="str">
        <f>IFERROR(VLOOKUP($A300,'Прайс-лист общий'!$A:O,14,0),"")</f>
        <v>380*355*360</v>
      </c>
      <c r="R300" s="191">
        <f>IFERROR(VLOOKUP($A300,'Прайс-лист общий'!$A:O,15,0),"")</f>
        <v>22.4</v>
      </c>
    </row>
    <row r="301" spans="1:18" s="208" customFormat="1" ht="21" customHeight="1">
      <c r="A301" s="192" t="s">
        <v>520</v>
      </c>
      <c r="B301" s="194"/>
      <c r="C301" s="177" t="str">
        <f>HYPERLINK(VLOOKUP(A301,Фото!C:D,2,0),VLOOKUP(A301,'Прайс-лист общий'!A:B,2,0))</f>
        <v>Ручка дверная "Ровиго", черный/хром блестящий</v>
      </c>
      <c r="D301" s="178">
        <f>IFERROR(VLOOKUP($A301,'Прайс-лист общий'!A:C,3,0),"")</f>
        <v>4</v>
      </c>
      <c r="E301" s="179">
        <f>IFERROR(VLOOKUP($A301,'Прайс-лист общий'!$A:D,4,0),"")</f>
        <v>0</v>
      </c>
      <c r="F301" s="211">
        <f>IFERROR(VLOOKUP($A301,'Прайс-лист общий'!$A:E,5,0),"")</f>
        <v>2930</v>
      </c>
      <c r="G301" s="211">
        <f>IFERROR(VLOOKUP($A301,'Прайс-лист общий'!$A:F,6,0),"")</f>
        <v>1769</v>
      </c>
      <c r="H301" s="211">
        <f>IFERROR(VLOOKUP($A301,'Прайс-лист общий'!$A:G,7,0),"")</f>
        <v>1608</v>
      </c>
      <c r="I301" s="211">
        <f>IFERROR(VLOOKUP($A301,'Прайс-лист общий'!$A:H,8,0),"")</f>
        <v>1462</v>
      </c>
      <c r="J301" s="211">
        <f>IFERROR(VLOOKUP($A301,'Прайс-лист общий'!$A:I,9,0),"")</f>
        <v>1271</v>
      </c>
      <c r="K301" s="221">
        <f>IFERROR(VLOOKUP(A301,'Прайс-лист общий'!A:J,10,0),"")</f>
        <v>789</v>
      </c>
      <c r="L301" s="215"/>
      <c r="M301" s="214">
        <f t="shared" si="4"/>
        <v>0</v>
      </c>
      <c r="N301" s="180">
        <f>IFERROR(VLOOKUP($A301,'Прайс-лист общий'!$A:K,11,0),"")</f>
        <v>20</v>
      </c>
      <c r="O301" s="181" t="str">
        <f>IFERROR(VLOOKUP($A301,'Прайс-лист общий'!$A:L,12,0),"")</f>
        <v>182*173*67</v>
      </c>
      <c r="P301" s="181">
        <f>IFERROR(VLOOKUP($A301,'Прайс-лист общий'!$A:M,13,0),"")</f>
        <v>1.022</v>
      </c>
      <c r="Q301" s="181" t="str">
        <f>IFERROR(VLOOKUP($A301,'Прайс-лист общий'!$A:O,14,0),"")</f>
        <v>380*355*360</v>
      </c>
      <c r="R301" s="181">
        <f>IFERROR(VLOOKUP($A301,'Прайс-лист общий'!$A:O,15,0),"")</f>
        <v>22.4</v>
      </c>
    </row>
    <row r="302" spans="1:18" s="208" customFormat="1" ht="21" customHeight="1">
      <c r="A302" s="193" t="s">
        <v>519</v>
      </c>
      <c r="B302" s="195"/>
      <c r="C302" s="187" t="str">
        <f>HYPERLINK(VLOOKUP(A302,Фото!C:D,2,0),VLOOKUP(A302,'Прайс-лист общий'!A:B,2,0))</f>
        <v>Ручка дверная "Ровиго", белый/хром блестящий</v>
      </c>
      <c r="D302" s="188">
        <f>IFERROR(VLOOKUP($A302,'Прайс-лист общий'!A:C,3,0),"")</f>
        <v>4</v>
      </c>
      <c r="E302" s="189">
        <f>IFERROR(VLOOKUP($A302,'Прайс-лист общий'!$A:D,4,0),"")</f>
        <v>0</v>
      </c>
      <c r="F302" s="210">
        <f>IFERROR(VLOOKUP($A302,'Прайс-лист общий'!$A:E,5,0),"")</f>
        <v>2930</v>
      </c>
      <c r="G302" s="210">
        <f>IFERROR(VLOOKUP($A302,'Прайс-лист общий'!$A:F,6,0),"")</f>
        <v>1769</v>
      </c>
      <c r="H302" s="210">
        <f>IFERROR(VLOOKUP($A302,'Прайс-лист общий'!$A:G,7,0),"")</f>
        <v>1608</v>
      </c>
      <c r="I302" s="210">
        <f>IFERROR(VLOOKUP($A302,'Прайс-лист общий'!$A:H,8,0),"")</f>
        <v>1462</v>
      </c>
      <c r="J302" s="210">
        <f>IFERROR(VLOOKUP($A302,'Прайс-лист общий'!$A:I,9,0),"")</f>
        <v>1271</v>
      </c>
      <c r="K302" s="220">
        <f>IFERROR(VLOOKUP(A302,'Прайс-лист общий'!A:J,10,0),"")</f>
        <v>0</v>
      </c>
      <c r="L302" s="217"/>
      <c r="M302" s="213">
        <f t="shared" si="4"/>
        <v>0</v>
      </c>
      <c r="N302" s="190">
        <f>IFERROR(VLOOKUP($A302,'Прайс-лист общий'!$A:K,11,0),"")</f>
        <v>20</v>
      </c>
      <c r="O302" s="191" t="str">
        <f>IFERROR(VLOOKUP($A302,'Прайс-лист общий'!$A:L,12,0),"")</f>
        <v>182*173*67</v>
      </c>
      <c r="P302" s="191">
        <f>IFERROR(VLOOKUP($A302,'Прайс-лист общий'!$A:M,13,0),"")</f>
        <v>1.022</v>
      </c>
      <c r="Q302" s="191" t="str">
        <f>IFERROR(VLOOKUP($A302,'Прайс-лист общий'!$A:O,14,0),"")</f>
        <v>380*355*360</v>
      </c>
      <c r="R302" s="191">
        <f>IFERROR(VLOOKUP($A302,'Прайс-лист общий'!$A:O,15,0),"")</f>
        <v>22.4</v>
      </c>
    </row>
    <row r="303" spans="1:18" s="208" customFormat="1" ht="21" customHeight="1">
      <c r="A303" s="192" t="s">
        <v>523</v>
      </c>
      <c r="B303" s="194"/>
      <c r="C303" s="177" t="str">
        <f>HYPERLINK(VLOOKUP(A303,Фото!C:D,2,0),VLOOKUP(A303,'Прайс-лист общий'!A:B,2,0))</f>
        <v>Ручка дверная "Терамо", матовый супер белый/хром блестящий</v>
      </c>
      <c r="D303" s="178">
        <f>IFERROR(VLOOKUP($A303,'Прайс-лист общий'!A:C,3,0),"")</f>
        <v>4</v>
      </c>
      <c r="E303" s="179">
        <f>IFERROR(VLOOKUP($A303,'Прайс-лист общий'!$A:D,4,0),"")</f>
        <v>0</v>
      </c>
      <c r="F303" s="211">
        <f>IFERROR(VLOOKUP($A303,'Прайс-лист общий'!$A:E,5,0),"")</f>
        <v>3019</v>
      </c>
      <c r="G303" s="211">
        <f>IFERROR(VLOOKUP($A303,'Прайс-лист общий'!$A:F,6,0),"")</f>
        <v>1823</v>
      </c>
      <c r="H303" s="211">
        <f>IFERROR(VLOOKUP($A303,'Прайс-лист общий'!$A:G,7,0),"")</f>
        <v>1657</v>
      </c>
      <c r="I303" s="211">
        <f>IFERROR(VLOOKUP($A303,'Прайс-лист общий'!$A:H,8,0),"")</f>
        <v>1507</v>
      </c>
      <c r="J303" s="211">
        <f>IFERROR(VLOOKUP($A303,'Прайс-лист общий'!$A:I,9,0),"")</f>
        <v>1310</v>
      </c>
      <c r="K303" s="221">
        <f>IFERROR(VLOOKUP(A303,'Прайс-лист общий'!A:J,10,0),"")</f>
        <v>0</v>
      </c>
      <c r="L303" s="215"/>
      <c r="M303" s="214">
        <f t="shared" si="4"/>
        <v>0</v>
      </c>
      <c r="N303" s="180">
        <f>IFERROR(VLOOKUP($A303,'Прайс-лист общий'!$A:K,11,0),"")</f>
        <v>20</v>
      </c>
      <c r="O303" s="181" t="str">
        <f>IFERROR(VLOOKUP($A303,'Прайс-лист общий'!$A:L,12,0),"")</f>
        <v>182*173*67</v>
      </c>
      <c r="P303" s="181">
        <f>IFERROR(VLOOKUP($A303,'Прайс-лист общий'!$A:M,13,0),"")</f>
        <v>1.022</v>
      </c>
      <c r="Q303" s="181" t="str">
        <f>IFERROR(VLOOKUP($A303,'Прайс-лист общий'!$A:O,14,0),"")</f>
        <v>380*355*360</v>
      </c>
      <c r="R303" s="181">
        <f>IFERROR(VLOOKUP($A303,'Прайс-лист общий'!$A:O,15,0),"")</f>
        <v>22.4</v>
      </c>
    </row>
    <row r="304" spans="1:18" s="208" customFormat="1" ht="21" customHeight="1">
      <c r="A304" s="193" t="s">
        <v>521</v>
      </c>
      <c r="B304" s="195"/>
      <c r="C304" s="187" t="str">
        <f>HYPERLINK(VLOOKUP(A304,Фото!C:D,2,0),VLOOKUP(A304,'Прайс-лист общий'!A:B,2,0))</f>
        <v>Ручка дверная "Терамо", белый/хром блестящий</v>
      </c>
      <c r="D304" s="188">
        <f>IFERROR(VLOOKUP($A304,'Прайс-лист общий'!A:C,3,0),"")</f>
        <v>4</v>
      </c>
      <c r="E304" s="189">
        <f>IFERROR(VLOOKUP($A304,'Прайс-лист общий'!$A:D,4,0),"")</f>
        <v>0</v>
      </c>
      <c r="F304" s="210">
        <f>IFERROR(VLOOKUP($A304,'Прайс-лист общий'!$A:E,5,0),"")</f>
        <v>3019</v>
      </c>
      <c r="G304" s="210">
        <f>IFERROR(VLOOKUP($A304,'Прайс-лист общий'!$A:F,6,0),"")</f>
        <v>1823</v>
      </c>
      <c r="H304" s="210">
        <f>IFERROR(VLOOKUP($A304,'Прайс-лист общий'!$A:G,7,0),"")</f>
        <v>1657</v>
      </c>
      <c r="I304" s="210">
        <f>IFERROR(VLOOKUP($A304,'Прайс-лист общий'!$A:H,8,0),"")</f>
        <v>1507</v>
      </c>
      <c r="J304" s="210">
        <f>IFERROR(VLOOKUP($A304,'Прайс-лист общий'!$A:I,9,0),"")</f>
        <v>1310</v>
      </c>
      <c r="K304" s="220">
        <f>IFERROR(VLOOKUP(A304,'Прайс-лист общий'!A:J,10,0),"")</f>
        <v>0</v>
      </c>
      <c r="L304" s="217"/>
      <c r="M304" s="213">
        <f t="shared" si="4"/>
        <v>0</v>
      </c>
      <c r="N304" s="190">
        <f>IFERROR(VLOOKUP($A304,'Прайс-лист общий'!$A:K,11,0),"")</f>
        <v>20</v>
      </c>
      <c r="O304" s="191" t="str">
        <f>IFERROR(VLOOKUP($A304,'Прайс-лист общий'!$A:L,12,0),"")</f>
        <v>182*173*67</v>
      </c>
      <c r="P304" s="191">
        <f>IFERROR(VLOOKUP($A304,'Прайс-лист общий'!$A:M,13,0),"")</f>
        <v>1.022</v>
      </c>
      <c r="Q304" s="191" t="str">
        <f>IFERROR(VLOOKUP($A304,'Прайс-лист общий'!$A:O,14,0),"")</f>
        <v>380*355*360</v>
      </c>
      <c r="R304" s="191">
        <f>IFERROR(VLOOKUP($A304,'Прайс-лист общий'!$A:O,15,0),"")</f>
        <v>22.4</v>
      </c>
    </row>
    <row r="305" spans="1:18" s="208" customFormat="1" ht="42" customHeight="1">
      <c r="A305" s="193" t="s">
        <v>598</v>
      </c>
      <c r="B305" s="195"/>
      <c r="C305" s="187" t="str">
        <f>HYPERLINK(VLOOKUP(A305,Фото!C:D,2,0),VLOOKUP(A305,'Прайс-лист общий'!A:B,2,0))</f>
        <v>Ручка дверная "Фелиса", латунь темная</v>
      </c>
      <c r="D305" s="188">
        <f>IFERROR(VLOOKUP($A305,'Прайс-лист общий'!A:C,3,0),"")</f>
        <v>4</v>
      </c>
      <c r="E305" s="189">
        <f>IFERROR(VLOOKUP($A305,'Прайс-лист общий'!$A:D,4,0),"")</f>
        <v>0</v>
      </c>
      <c r="F305" s="210">
        <f>IFERROR(VLOOKUP($A305,'Прайс-лист общий'!$A:E,5,0),"")</f>
        <v>2590</v>
      </c>
      <c r="G305" s="210">
        <f>IFERROR(VLOOKUP($A305,'Прайс-лист общий'!$A:F,6,0),"")</f>
        <v>1565</v>
      </c>
      <c r="H305" s="210">
        <f>IFERROR(VLOOKUP($A305,'Прайс-лист общий'!$A:G,7,0),"")</f>
        <v>1422</v>
      </c>
      <c r="I305" s="210">
        <f>IFERROR(VLOOKUP($A305,'Прайс-лист общий'!$A:H,8,0),"")</f>
        <v>1293</v>
      </c>
      <c r="J305" s="210">
        <f>IFERROR(VLOOKUP($A305,'Прайс-лист общий'!$A:I,9,0),"")</f>
        <v>1124</v>
      </c>
      <c r="K305" s="220">
        <f>IFERROR(VLOOKUP(A305,'Прайс-лист общий'!A:J,10,0),"")</f>
        <v>0</v>
      </c>
      <c r="L305" s="217"/>
      <c r="M305" s="213">
        <f t="shared" si="4"/>
        <v>0</v>
      </c>
      <c r="N305" s="190">
        <f>IFERROR(VLOOKUP($A305,'Прайс-лист общий'!$A:K,11,0),"")</f>
        <v>20</v>
      </c>
      <c r="O305" s="191" t="str">
        <f>IFERROR(VLOOKUP($A305,'Прайс-лист общий'!$A:L,12,0),"")</f>
        <v>182*173*67</v>
      </c>
      <c r="P305" s="191">
        <f>IFERROR(VLOOKUP($A305,'Прайс-лист общий'!$A:M,13,0),"")</f>
        <v>0.79200000000000004</v>
      </c>
      <c r="Q305" s="191" t="str">
        <f>IFERROR(VLOOKUP($A305,'Прайс-лист общий'!$A:O,14,0),"")</f>
        <v>380*355*360</v>
      </c>
      <c r="R305" s="191">
        <f>IFERROR(VLOOKUP($A305,'Прайс-лист общий'!$A:O,15,0),"")</f>
        <v>16.8</v>
      </c>
    </row>
    <row r="306" spans="1:18" s="208" customFormat="1" ht="21" customHeight="1">
      <c r="A306" s="192" t="s">
        <v>470</v>
      </c>
      <c r="B306" s="194"/>
      <c r="C306" s="177" t="str">
        <f>HYPERLINK(VLOOKUP(A306,Фото!C:D,2,0),VLOOKUP(A306,'Прайс-лист общий'!A:B,2,0))</f>
        <v>Ручка дверная "Мишель", хром блестящий/белая керамика</v>
      </c>
      <c r="D306" s="178">
        <f>IFERROR(VLOOKUP($A306,'Прайс-лист общий'!A:C,3,0),"")</f>
        <v>4</v>
      </c>
      <c r="E306" s="179">
        <f>IFERROR(VLOOKUP($A306,'Прайс-лист общий'!$A:D,4,0),"")</f>
        <v>0</v>
      </c>
      <c r="F306" s="211">
        <f>IFERROR(VLOOKUP($A306,'Прайс-лист общий'!$A:E,5,0),"")</f>
        <v>2497</v>
      </c>
      <c r="G306" s="211">
        <f>IFERROR(VLOOKUP($A306,'Прайс-лист общий'!$A:F,6,0),"")</f>
        <v>1508</v>
      </c>
      <c r="H306" s="211">
        <f>IFERROR(VLOOKUP($A306,'Прайс-лист общий'!$A:G,7,0),"")</f>
        <v>1370</v>
      </c>
      <c r="I306" s="211">
        <f>IFERROR(VLOOKUP($A306,'Прайс-лист общий'!$A:H,8,0),"")</f>
        <v>1245</v>
      </c>
      <c r="J306" s="211">
        <f>IFERROR(VLOOKUP($A306,'Прайс-лист общий'!$A:I,9,0),"")</f>
        <v>1083</v>
      </c>
      <c r="K306" s="221">
        <f>IFERROR(VLOOKUP(A306,'Прайс-лист общий'!A:J,10,0),"")</f>
        <v>0</v>
      </c>
      <c r="L306" s="215"/>
      <c r="M306" s="214">
        <f t="shared" si="4"/>
        <v>0</v>
      </c>
      <c r="N306" s="180">
        <f>IFERROR(VLOOKUP($A306,'Прайс-лист общий'!$A:K,11,0),"")</f>
        <v>20</v>
      </c>
      <c r="O306" s="181" t="str">
        <f>IFERROR(VLOOKUP($A306,'Прайс-лист общий'!$A:L,12,0),"")</f>
        <v>182*173*67</v>
      </c>
      <c r="P306" s="181">
        <f>IFERROR(VLOOKUP($A306,'Прайс-лист общий'!$A:M,13,0),"")</f>
        <v>0.60799999999999998</v>
      </c>
      <c r="Q306" s="181" t="str">
        <f>IFERROR(VLOOKUP($A306,'Прайс-лист общий'!$A:O,14,0),"")</f>
        <v>380*355*360</v>
      </c>
      <c r="R306" s="181">
        <f>IFERROR(VLOOKUP($A306,'Прайс-лист общий'!$A:O,15,0),"")</f>
        <v>12.7</v>
      </c>
    </row>
    <row r="307" spans="1:18" s="208" customFormat="1" ht="21" customHeight="1">
      <c r="A307" s="193" t="s">
        <v>472</v>
      </c>
      <c r="B307" s="195"/>
      <c r="C307" s="187" t="str">
        <f>HYPERLINK(VLOOKUP(A307,Фото!C:D,2,0),VLOOKUP(A307,'Прайс-лист общий'!A:B,2,0))</f>
        <v>Ручка дверная "Мишель", бронза состаренная/состаренная керамика</v>
      </c>
      <c r="D307" s="188">
        <f>IFERROR(VLOOKUP($A307,'Прайс-лист общий'!A:C,3,0),"")</f>
        <v>4</v>
      </c>
      <c r="E307" s="189">
        <f>IFERROR(VLOOKUP($A307,'Прайс-лист общий'!$A:D,4,0),"")</f>
        <v>0</v>
      </c>
      <c r="F307" s="210">
        <f>IFERROR(VLOOKUP($A307,'Прайс-лист общий'!$A:E,5,0),"")</f>
        <v>2497</v>
      </c>
      <c r="G307" s="210">
        <f>IFERROR(VLOOKUP($A307,'Прайс-лист общий'!$A:F,6,0),"")</f>
        <v>1508</v>
      </c>
      <c r="H307" s="210">
        <f>IFERROR(VLOOKUP($A307,'Прайс-лист общий'!$A:G,7,0),"")</f>
        <v>1370</v>
      </c>
      <c r="I307" s="210">
        <f>IFERROR(VLOOKUP($A307,'Прайс-лист общий'!$A:H,8,0),"")</f>
        <v>1245</v>
      </c>
      <c r="J307" s="210">
        <f>IFERROR(VLOOKUP($A307,'Прайс-лист общий'!$A:I,9,0),"")</f>
        <v>1083</v>
      </c>
      <c r="K307" s="220">
        <f>IFERROR(VLOOKUP(A307,'Прайс-лист общий'!A:J,10,0),"")</f>
        <v>1015</v>
      </c>
      <c r="L307" s="217"/>
      <c r="M307" s="213">
        <f t="shared" si="4"/>
        <v>0</v>
      </c>
      <c r="N307" s="190">
        <f>IFERROR(VLOOKUP($A307,'Прайс-лист общий'!$A:K,11,0),"")</f>
        <v>20</v>
      </c>
      <c r="O307" s="191" t="str">
        <f>IFERROR(VLOOKUP($A307,'Прайс-лист общий'!$A:L,12,0),"")</f>
        <v>182*173*67</v>
      </c>
      <c r="P307" s="191">
        <f>IFERROR(VLOOKUP($A307,'Прайс-лист общий'!$A:M,13,0),"")</f>
        <v>0.60799999999999998</v>
      </c>
      <c r="Q307" s="191" t="str">
        <f>IFERROR(VLOOKUP($A307,'Прайс-лист общий'!$A:O,14,0),"")</f>
        <v>380*355*360</v>
      </c>
      <c r="R307" s="191">
        <f>IFERROR(VLOOKUP($A307,'Прайс-лист общий'!$A:O,15,0),"")</f>
        <v>12.7</v>
      </c>
    </row>
    <row r="308" spans="1:18" s="208" customFormat="1" ht="15" customHeight="1">
      <c r="A308" s="205" t="s">
        <v>475</v>
      </c>
      <c r="B308" s="194"/>
      <c r="C308" s="182" t="str">
        <f>HYPERLINK(VLOOKUP(A308,Фото!C:D,2,0),VLOOKUP(A308,'Прайс-лист общий'!A:B,2,0))</f>
        <v>Ручка дверная "Сиракузы", хром блестящий/белая керамика</v>
      </c>
      <c r="D308" s="183">
        <f>IFERROR(VLOOKUP($A308,'Прайс-лист общий'!A:C,3,0),"")</f>
        <v>4</v>
      </c>
      <c r="E308" s="184">
        <f>IFERROR(VLOOKUP($A308,'Прайс-лист общий'!$A:D,4,0),"")</f>
        <v>0</v>
      </c>
      <c r="F308" s="209">
        <f>IFERROR(VLOOKUP($A308,'Прайс-лист общий'!$A:E,5,0),"")</f>
        <v>2497</v>
      </c>
      <c r="G308" s="209">
        <f>IFERROR(VLOOKUP($A308,'Прайс-лист общий'!$A:F,6,0),"")</f>
        <v>1508</v>
      </c>
      <c r="H308" s="209">
        <f>IFERROR(VLOOKUP($A308,'Прайс-лист общий'!$A:G,7,0),"")</f>
        <v>1370</v>
      </c>
      <c r="I308" s="209">
        <f>IFERROR(VLOOKUP($A308,'Прайс-лист общий'!$A:H,8,0),"")</f>
        <v>1245</v>
      </c>
      <c r="J308" s="209">
        <f>IFERROR(VLOOKUP($A308,'Прайс-лист общий'!$A:I,9,0),"")</f>
        <v>1083</v>
      </c>
      <c r="K308" s="222">
        <f>IFERROR(VLOOKUP(A308,'Прайс-лист общий'!A:J,10,0),"")</f>
        <v>0</v>
      </c>
      <c r="L308" s="216"/>
      <c r="M308" s="212">
        <f t="shared" si="4"/>
        <v>0</v>
      </c>
      <c r="N308" s="185">
        <f>IFERROR(VLOOKUP($A308,'Прайс-лист общий'!$A:K,11,0),"")</f>
        <v>20</v>
      </c>
      <c r="O308" s="186" t="str">
        <f>IFERROR(VLOOKUP($A308,'Прайс-лист общий'!$A:L,12,0),"")</f>
        <v>182*173*67</v>
      </c>
      <c r="P308" s="186">
        <f>IFERROR(VLOOKUP($A308,'Прайс-лист общий'!$A:M,13,0),"")</f>
        <v>0.65900000000000003</v>
      </c>
      <c r="Q308" s="186" t="str">
        <f>IFERROR(VLOOKUP($A308,'Прайс-лист общий'!$A:O,14,0),"")</f>
        <v>380*355*360</v>
      </c>
      <c r="R308" s="186">
        <f>IFERROR(VLOOKUP($A308,'Прайс-лист общий'!$A:O,15,0),"")</f>
        <v>13.8</v>
      </c>
    </row>
    <row r="309" spans="1:18" s="208" customFormat="1" ht="15" customHeight="1">
      <c r="A309" s="205" t="s">
        <v>477</v>
      </c>
      <c r="B309" s="206"/>
      <c r="C309" s="182" t="str">
        <f>HYPERLINK(VLOOKUP(A309,Фото!C:D,2,0),VLOOKUP(A309,'Прайс-лист общий'!A:B,2,0))</f>
        <v>Ручка дверная "Сиракузы", бронза состаренная/состаренная керамика</v>
      </c>
      <c r="D309" s="183">
        <f>IFERROR(VLOOKUP($A309,'Прайс-лист общий'!A:C,3,0),"")</f>
        <v>4</v>
      </c>
      <c r="E309" s="184">
        <f>IFERROR(VLOOKUP($A309,'Прайс-лист общий'!$A:D,4,0),"")</f>
        <v>0</v>
      </c>
      <c r="F309" s="209">
        <f>IFERROR(VLOOKUP($A309,'Прайс-лист общий'!$A:E,5,0),"")</f>
        <v>2497</v>
      </c>
      <c r="G309" s="209">
        <f>IFERROR(VLOOKUP($A309,'Прайс-лист общий'!$A:F,6,0),"")</f>
        <v>1508</v>
      </c>
      <c r="H309" s="209">
        <f>IFERROR(VLOOKUP($A309,'Прайс-лист общий'!$A:G,7,0),"")</f>
        <v>1370</v>
      </c>
      <c r="I309" s="209">
        <f>IFERROR(VLOOKUP($A309,'Прайс-лист общий'!$A:H,8,0),"")</f>
        <v>1245</v>
      </c>
      <c r="J309" s="209">
        <f>IFERROR(VLOOKUP($A309,'Прайс-лист общий'!$A:I,9,0),"")</f>
        <v>1083</v>
      </c>
      <c r="K309" s="222">
        <f>IFERROR(VLOOKUP(A309,'Прайс-лист общий'!A:J,10,0),"")</f>
        <v>0</v>
      </c>
      <c r="L309" s="216"/>
      <c r="M309" s="212">
        <f t="shared" si="4"/>
        <v>0</v>
      </c>
      <c r="N309" s="185">
        <f>IFERROR(VLOOKUP($A309,'Прайс-лист общий'!$A:K,11,0),"")</f>
        <v>20</v>
      </c>
      <c r="O309" s="186" t="str">
        <f>IFERROR(VLOOKUP($A309,'Прайс-лист общий'!$A:L,12,0),"")</f>
        <v>182*173*67</v>
      </c>
      <c r="P309" s="186">
        <f>IFERROR(VLOOKUP($A309,'Прайс-лист общий'!$A:M,13,0),"")</f>
        <v>0.65900000000000003</v>
      </c>
      <c r="Q309" s="186" t="str">
        <f>IFERROR(VLOOKUP($A309,'Прайс-лист общий'!$A:O,14,0),"")</f>
        <v>380*355*360</v>
      </c>
      <c r="R309" s="186">
        <f>IFERROR(VLOOKUP($A309,'Прайс-лист общий'!$A:O,15,0),"")</f>
        <v>13.8</v>
      </c>
    </row>
    <row r="310" spans="1:18" s="208" customFormat="1" ht="15" customHeight="1">
      <c r="A310" s="193" t="s">
        <v>474</v>
      </c>
      <c r="B310" s="195"/>
      <c r="C310" s="187" t="str">
        <f>HYPERLINK(VLOOKUP(A310,Фото!C:D,2,0),VLOOKUP(A310,'Прайс-лист общий'!A:B,2,0))</f>
        <v>Ручка дверная "Сиракузы", латунь матовая/белая керамика</v>
      </c>
      <c r="D310" s="188">
        <f>IFERROR(VLOOKUP($A310,'Прайс-лист общий'!A:C,3,0),"")</f>
        <v>4</v>
      </c>
      <c r="E310" s="189">
        <f>IFERROR(VLOOKUP($A310,'Прайс-лист общий'!$A:D,4,0),"")</f>
        <v>0</v>
      </c>
      <c r="F310" s="210">
        <f>IFERROR(VLOOKUP($A310,'Прайс-лист общий'!$A:E,5,0),"")</f>
        <v>2497</v>
      </c>
      <c r="G310" s="210">
        <f>IFERROR(VLOOKUP($A310,'Прайс-лист общий'!$A:F,6,0),"")</f>
        <v>1508</v>
      </c>
      <c r="H310" s="210">
        <f>IFERROR(VLOOKUP($A310,'Прайс-лист общий'!$A:G,7,0),"")</f>
        <v>1370</v>
      </c>
      <c r="I310" s="210">
        <f>IFERROR(VLOOKUP($A310,'Прайс-лист общий'!$A:H,8,0),"")</f>
        <v>1245</v>
      </c>
      <c r="J310" s="210">
        <f>IFERROR(VLOOKUP($A310,'Прайс-лист общий'!$A:I,9,0),"")</f>
        <v>1083</v>
      </c>
      <c r="K310" s="220">
        <f>IFERROR(VLOOKUP(A310,'Прайс-лист общий'!A:J,10,0),"")</f>
        <v>0</v>
      </c>
      <c r="L310" s="217"/>
      <c r="M310" s="213">
        <f t="shared" si="4"/>
        <v>0</v>
      </c>
      <c r="N310" s="190">
        <f>IFERROR(VLOOKUP($A310,'Прайс-лист общий'!$A:K,11,0),"")</f>
        <v>20</v>
      </c>
      <c r="O310" s="191" t="str">
        <f>IFERROR(VLOOKUP($A310,'Прайс-лист общий'!$A:L,12,0),"")</f>
        <v>182*173*67</v>
      </c>
      <c r="P310" s="191">
        <f>IFERROR(VLOOKUP($A310,'Прайс-лист общий'!$A:M,13,0),"")</f>
        <v>0.65900000000000003</v>
      </c>
      <c r="Q310" s="191" t="str">
        <f>IFERROR(VLOOKUP($A310,'Прайс-лист общий'!$A:O,14,0),"")</f>
        <v>380*355*360</v>
      </c>
      <c r="R310" s="191">
        <f>IFERROR(VLOOKUP($A310,'Прайс-лист общий'!$A:O,15,0),"")</f>
        <v>13.8</v>
      </c>
    </row>
    <row r="311" spans="1:18" s="208" customFormat="1" ht="21" customHeight="1">
      <c r="A311" s="192" t="s">
        <v>525</v>
      </c>
      <c r="B311" s="194"/>
      <c r="C311" s="177" t="str">
        <f>HYPERLINK(VLOOKUP(A311,Фото!C:D,2,0),VLOOKUP(A311,'Прайс-лист общий'!A:B,2,0))</f>
        <v>Ручка дверная "Новара", матовый супер белый/латунь блестящая</v>
      </c>
      <c r="D311" s="178">
        <f>IFERROR(VLOOKUP($A311,'Прайс-лист общий'!A:C,3,0),"")</f>
        <v>4</v>
      </c>
      <c r="E311" s="179">
        <f>IFERROR(VLOOKUP($A311,'Прайс-лист общий'!$A:D,4,0),"")</f>
        <v>0</v>
      </c>
      <c r="F311" s="211">
        <f>IFERROR(VLOOKUP($A311,'Прайс-лист общий'!$A:E,5,0),"")</f>
        <v>2684</v>
      </c>
      <c r="G311" s="211">
        <f>IFERROR(VLOOKUP($A311,'Прайс-лист общий'!$A:F,6,0),"")</f>
        <v>1621</v>
      </c>
      <c r="H311" s="211">
        <f>IFERROR(VLOOKUP($A311,'Прайс-лист общий'!$A:G,7,0),"")</f>
        <v>1473</v>
      </c>
      <c r="I311" s="211">
        <f>IFERROR(VLOOKUP($A311,'Прайс-лист общий'!$A:H,8,0),"")</f>
        <v>1339</v>
      </c>
      <c r="J311" s="211">
        <f>IFERROR(VLOOKUP($A311,'Прайс-лист общий'!$A:I,9,0),"")</f>
        <v>1164</v>
      </c>
      <c r="K311" s="221">
        <f>IFERROR(VLOOKUP(A311,'Прайс-лист общий'!A:J,10,0),"")</f>
        <v>0</v>
      </c>
      <c r="L311" s="215"/>
      <c r="M311" s="214">
        <f t="shared" si="4"/>
        <v>0</v>
      </c>
      <c r="N311" s="180">
        <f>IFERROR(VLOOKUP($A311,'Прайс-лист общий'!$A:K,11,0),"")</f>
        <v>20</v>
      </c>
      <c r="O311" s="181" t="str">
        <f>IFERROR(VLOOKUP($A311,'Прайс-лист общий'!$A:L,12,0),"")</f>
        <v>182*173*67</v>
      </c>
      <c r="P311" s="181">
        <f>IFERROR(VLOOKUP($A311,'Прайс-лист общий'!$A:M,13,0),"")</f>
        <v>1.022</v>
      </c>
      <c r="Q311" s="181" t="str">
        <f>IFERROR(VLOOKUP($A311,'Прайс-лист общий'!$A:O,14,0),"")</f>
        <v>380*355*360</v>
      </c>
      <c r="R311" s="181">
        <f>IFERROR(VLOOKUP($A311,'Прайс-лист общий'!$A:O,15,0),"")</f>
        <v>22.4</v>
      </c>
    </row>
    <row r="312" spans="1:18" s="208" customFormat="1" ht="21" customHeight="1">
      <c r="A312" s="193" t="s">
        <v>526</v>
      </c>
      <c r="B312" s="195"/>
      <c r="C312" s="187" t="str">
        <f>HYPERLINK(VLOOKUP(A312,Фото!C:D,2,0),VLOOKUP(A312,'Прайс-лист общий'!A:B,2,0))</f>
        <v>Ручка дверная "Новара", белый/латунь блестящая</v>
      </c>
      <c r="D312" s="188">
        <f>IFERROR(VLOOKUP($A312,'Прайс-лист общий'!A:C,3,0),"")</f>
        <v>4</v>
      </c>
      <c r="E312" s="189">
        <f>IFERROR(VLOOKUP($A312,'Прайс-лист общий'!$A:D,4,0),"")</f>
        <v>0</v>
      </c>
      <c r="F312" s="210">
        <f>IFERROR(VLOOKUP($A312,'Прайс-лист общий'!$A:E,5,0),"")</f>
        <v>2684</v>
      </c>
      <c r="G312" s="210">
        <f>IFERROR(VLOOKUP($A312,'Прайс-лист общий'!$A:F,6,0),"")</f>
        <v>1621</v>
      </c>
      <c r="H312" s="210">
        <f>IFERROR(VLOOKUP($A312,'Прайс-лист общий'!$A:G,7,0),"")</f>
        <v>1473</v>
      </c>
      <c r="I312" s="210">
        <f>IFERROR(VLOOKUP($A312,'Прайс-лист общий'!$A:H,8,0),"")</f>
        <v>1339</v>
      </c>
      <c r="J312" s="210">
        <f>IFERROR(VLOOKUP($A312,'Прайс-лист общий'!$A:I,9,0),"")</f>
        <v>1164</v>
      </c>
      <c r="K312" s="220">
        <f>IFERROR(VLOOKUP(A312,'Прайс-лист общий'!A:J,10,0),"")</f>
        <v>0</v>
      </c>
      <c r="L312" s="217"/>
      <c r="M312" s="213">
        <f t="shared" si="4"/>
        <v>0</v>
      </c>
      <c r="N312" s="190">
        <f>IFERROR(VLOOKUP($A312,'Прайс-лист общий'!$A:K,11,0),"")</f>
        <v>20</v>
      </c>
      <c r="O312" s="191" t="str">
        <f>IFERROR(VLOOKUP($A312,'Прайс-лист общий'!$A:L,12,0),"")</f>
        <v>182*173*67</v>
      </c>
      <c r="P312" s="191">
        <f>IFERROR(VLOOKUP($A312,'Прайс-лист общий'!$A:M,13,0),"")</f>
        <v>1.022</v>
      </c>
      <c r="Q312" s="191" t="str">
        <f>IFERROR(VLOOKUP($A312,'Прайс-лист общий'!$A:O,14,0),"")</f>
        <v>380*355*360</v>
      </c>
      <c r="R312" s="191">
        <f>IFERROR(VLOOKUP($A312,'Прайс-лист общий'!$A:O,15,0),"")</f>
        <v>22.4</v>
      </c>
    </row>
    <row r="313" spans="1:18" s="208" customFormat="1" ht="15" customHeight="1">
      <c r="A313" s="205" t="s">
        <v>612</v>
      </c>
      <c r="B313" s="206"/>
      <c r="C313" s="182" t="str">
        <f>HYPERLINK(VLOOKUP(A313,Фото!C:D,2,0),VLOOKUP(A313,'Прайс-лист общий'!A:B,2,0))</f>
        <v>Завертка к ручкам РЕНЦ, бронза античная</v>
      </c>
      <c r="D313" s="183">
        <f>IFERROR(VLOOKUP($A313,'Прайс-лист общий'!A:C,3,0),"")</f>
        <v>4</v>
      </c>
      <c r="E313" s="184">
        <f>IFERROR(VLOOKUP($A313,'Прайс-лист общий'!$A:D,4,0),"")</f>
        <v>0</v>
      </c>
      <c r="F313" s="209">
        <f>IFERROR(VLOOKUP($A313,'Прайс-лист общий'!$A:E,5,0),"")</f>
        <v>968</v>
      </c>
      <c r="G313" s="209">
        <f>IFERROR(VLOOKUP($A313,'Прайс-лист общий'!$A:F,6,0),"")</f>
        <v>585</v>
      </c>
      <c r="H313" s="209">
        <f>IFERROR(VLOOKUP($A313,'Прайс-лист общий'!$A:G,7,0),"")</f>
        <v>532</v>
      </c>
      <c r="I313" s="209">
        <f>IFERROR(VLOOKUP($A313,'Прайс-лист общий'!$A:H,8,0),"")</f>
        <v>483</v>
      </c>
      <c r="J313" s="209">
        <f>IFERROR(VLOOKUP($A313,'Прайс-лист общий'!$A:I,9,0),"")</f>
        <v>420</v>
      </c>
      <c r="K313" s="222">
        <f>IFERROR(VLOOKUP(A313,'Прайс-лист общий'!A:J,10,0),"")</f>
        <v>0</v>
      </c>
      <c r="L313" s="216"/>
      <c r="M313" s="212">
        <f t="shared" si="4"/>
        <v>0</v>
      </c>
      <c r="N313" s="185">
        <f>IFERROR(VLOOKUP($A313,'Прайс-лист общий'!$A:K,11,0),"")</f>
        <v>60</v>
      </c>
      <c r="O313" s="186" t="str">
        <f>IFERROR(VLOOKUP($A313,'Прайс-лист общий'!$A:L,12,0),"")</f>
        <v>185*157*58</v>
      </c>
      <c r="P313" s="186">
        <f>IFERROR(VLOOKUP($A313,'Прайс-лист общий'!$A:M,13,0),"")</f>
        <v>0.20499999999999999</v>
      </c>
      <c r="Q313" s="186" t="str">
        <f>IFERROR(VLOOKUP($A313,'Прайс-лист общий'!$A:O,14,0),"")</f>
        <v>380*163*303</v>
      </c>
      <c r="R313" s="186">
        <f>IFERROR(VLOOKUP($A313,'Прайс-лист общий'!$A:O,15,0),"")</f>
        <v>13.2</v>
      </c>
    </row>
    <row r="314" spans="1:18" s="208" customFormat="1" ht="15" customHeight="1">
      <c r="A314" s="205" t="s">
        <v>529</v>
      </c>
      <c r="B314" s="206"/>
      <c r="C314" s="182" t="str">
        <f>HYPERLINK(VLOOKUP(A314,Фото!C:D,2,0),VLOOKUP(A314,'Прайс-лист общий'!A:B,2,0))</f>
        <v>Завертка к ручкам РЕНЦ, черный/хром блестящий</v>
      </c>
      <c r="D314" s="183">
        <f>IFERROR(VLOOKUP($A314,'Прайс-лист общий'!A:C,3,0),"")</f>
        <v>0</v>
      </c>
      <c r="E314" s="184">
        <f>IFERROR(VLOOKUP($A314,'Прайс-лист общий'!$A:D,4,0),"")</f>
        <v>0</v>
      </c>
      <c r="F314" s="209">
        <f>IFERROR(VLOOKUP($A314,'Прайс-лист общий'!$A:E,5,0),"")</f>
        <v>1181</v>
      </c>
      <c r="G314" s="209">
        <f>IFERROR(VLOOKUP($A314,'Прайс-лист общий'!$A:F,6,0),"")</f>
        <v>714</v>
      </c>
      <c r="H314" s="209">
        <f>IFERROR(VLOOKUP($A314,'Прайс-лист общий'!$A:G,7,0),"")</f>
        <v>649</v>
      </c>
      <c r="I314" s="209">
        <f>IFERROR(VLOOKUP($A314,'Прайс-лист общий'!$A:H,8,0),"")</f>
        <v>590</v>
      </c>
      <c r="J314" s="209">
        <f>IFERROR(VLOOKUP($A314,'Прайс-лист общий'!$A:I,9,0),"")</f>
        <v>512</v>
      </c>
      <c r="K314" s="222">
        <f>IFERROR(VLOOKUP(A314,'Прайс-лист общий'!A:J,10,0),"")</f>
        <v>0</v>
      </c>
      <c r="L314" s="216"/>
      <c r="M314" s="212">
        <f t="shared" si="4"/>
        <v>0</v>
      </c>
      <c r="N314" s="185">
        <f>IFERROR(VLOOKUP($A314,'Прайс-лист общий'!$A:K,11,0),"")</f>
        <v>60</v>
      </c>
      <c r="O314" s="186" t="str">
        <f>IFERROR(VLOOKUP($A314,'Прайс-лист общий'!$A:L,12,0),"")</f>
        <v>185*157*58</v>
      </c>
      <c r="P314" s="186">
        <f>IFERROR(VLOOKUP($A314,'Прайс-лист общий'!$A:M,13,0),"")</f>
        <v>0.20499999999999999</v>
      </c>
      <c r="Q314" s="186" t="str">
        <f>IFERROR(VLOOKUP($A314,'Прайс-лист общий'!$A:O,14,0),"")</f>
        <v>380*163*303</v>
      </c>
      <c r="R314" s="186">
        <f>IFERROR(VLOOKUP($A314,'Прайс-лист общий'!$A:O,15,0),"")</f>
        <v>12.3</v>
      </c>
    </row>
    <row r="315" spans="1:18" s="208" customFormat="1" ht="15" customHeight="1">
      <c r="A315" s="205" t="s">
        <v>1860</v>
      </c>
      <c r="B315" s="206"/>
      <c r="C315" s="182" t="str">
        <f>HYPERLINK(VLOOKUP(A315,Фото!C:D,2,0),VLOOKUP(A315,'Прайс-лист общий'!A:B,2,0))</f>
        <v>Завертка к ручкам РЕНЦ, черный никель</v>
      </c>
      <c r="D315" s="183">
        <f>IFERROR(VLOOKUP($A315,'Прайс-лист общий'!A:C,3,0),"")</f>
        <v>4</v>
      </c>
      <c r="E315" s="184">
        <f>IFERROR(VLOOKUP($A315,'Прайс-лист общий'!$A:D,4,0),"")</f>
        <v>0</v>
      </c>
      <c r="F315" s="209">
        <f>IFERROR(VLOOKUP($A315,'Прайс-лист общий'!$A:E,5,0),"")</f>
        <v>968</v>
      </c>
      <c r="G315" s="209">
        <f>IFERROR(VLOOKUP($A315,'Прайс-лист общий'!$A:F,6,0),"")</f>
        <v>585</v>
      </c>
      <c r="H315" s="209">
        <f>IFERROR(VLOOKUP($A315,'Прайс-лист общий'!$A:G,7,0),"")</f>
        <v>532</v>
      </c>
      <c r="I315" s="209">
        <f>IFERROR(VLOOKUP($A315,'Прайс-лист общий'!$A:H,8,0),"")</f>
        <v>483</v>
      </c>
      <c r="J315" s="209">
        <f>IFERROR(VLOOKUP($A315,'Прайс-лист общий'!$A:I,9,0),"")</f>
        <v>420</v>
      </c>
      <c r="K315" s="222">
        <f>IFERROR(VLOOKUP(A315,'Прайс-лист общий'!A:J,10,0),"")</f>
        <v>0</v>
      </c>
      <c r="L315" s="216"/>
      <c r="M315" s="212">
        <f t="shared" si="4"/>
        <v>0</v>
      </c>
      <c r="N315" s="185">
        <f>IFERROR(VLOOKUP($A315,'Прайс-лист общий'!$A:K,11,0),"")</f>
        <v>60</v>
      </c>
      <c r="O315" s="186" t="str">
        <f>IFERROR(VLOOKUP($A315,'Прайс-лист общий'!$A:L,12,0),"")</f>
        <v>185*157*58</v>
      </c>
      <c r="P315" s="186">
        <f>IFERROR(VLOOKUP($A315,'Прайс-лист общий'!$A:M,13,0),"")</f>
        <v>0.20499999999999999</v>
      </c>
      <c r="Q315" s="186" t="str">
        <f>IFERROR(VLOOKUP($A315,'Прайс-лист общий'!$A:O,14,0),"")</f>
        <v>380*163*303</v>
      </c>
      <c r="R315" s="186">
        <f>IFERROR(VLOOKUP($A315,'Прайс-лист общий'!$A:O,15,0),"")</f>
        <v>12.3</v>
      </c>
    </row>
    <row r="316" spans="1:18" s="208" customFormat="1" ht="15" customHeight="1">
      <c r="A316" s="205" t="s">
        <v>614</v>
      </c>
      <c r="B316" s="206"/>
      <c r="C316" s="182" t="str">
        <f>HYPERLINK(VLOOKUP(A316,Фото!C:D,2,0),VLOOKUP(A316,'Прайс-лист общий'!A:B,2,0))</f>
        <v>Завертка к ручкам РЕНЦ, кофе</v>
      </c>
      <c r="D316" s="183">
        <f>IFERROR(VLOOKUP($A316,'Прайс-лист общий'!A:C,3,0),"")</f>
        <v>4</v>
      </c>
      <c r="E316" s="184">
        <f>IFERROR(VLOOKUP($A316,'Прайс-лист общий'!$A:D,4,0),"")</f>
        <v>0</v>
      </c>
      <c r="F316" s="209">
        <f>IFERROR(VLOOKUP($A316,'Прайс-лист общий'!$A:E,5,0),"")</f>
        <v>968</v>
      </c>
      <c r="G316" s="209">
        <f>IFERROR(VLOOKUP($A316,'Прайс-лист общий'!$A:F,6,0),"")</f>
        <v>585</v>
      </c>
      <c r="H316" s="209">
        <f>IFERROR(VLOOKUP($A316,'Прайс-лист общий'!$A:G,7,0),"")</f>
        <v>532</v>
      </c>
      <c r="I316" s="209">
        <f>IFERROR(VLOOKUP($A316,'Прайс-лист общий'!$A:H,8,0),"")</f>
        <v>483</v>
      </c>
      <c r="J316" s="209">
        <f>IFERROR(VLOOKUP($A316,'Прайс-лист общий'!$A:I,9,0),"")</f>
        <v>420</v>
      </c>
      <c r="K316" s="222">
        <f>IFERROR(VLOOKUP(A316,'Прайс-лист общий'!A:J,10,0),"")</f>
        <v>0</v>
      </c>
      <c r="L316" s="216"/>
      <c r="M316" s="212">
        <f t="shared" si="4"/>
        <v>0</v>
      </c>
      <c r="N316" s="185">
        <f>IFERROR(VLOOKUP($A316,'Прайс-лист общий'!$A:K,11,0),"")</f>
        <v>60</v>
      </c>
      <c r="O316" s="186" t="str">
        <f>IFERROR(VLOOKUP($A316,'Прайс-лист общий'!$A:L,12,0),"")</f>
        <v>185*157*58</v>
      </c>
      <c r="P316" s="186">
        <f>IFERROR(VLOOKUP($A316,'Прайс-лист общий'!$A:M,13,0),"")</f>
        <v>0.20499999999999999</v>
      </c>
      <c r="Q316" s="186" t="str">
        <f>IFERROR(VLOOKUP($A316,'Прайс-лист общий'!$A:O,14,0),"")</f>
        <v>380*163*303</v>
      </c>
      <c r="R316" s="186">
        <f>IFERROR(VLOOKUP($A316,'Прайс-лист общий'!$A:O,15,0),"")</f>
        <v>13.2</v>
      </c>
    </row>
    <row r="317" spans="1:18" s="208" customFormat="1" ht="15" customHeight="1">
      <c r="A317" s="205" t="s">
        <v>615</v>
      </c>
      <c r="B317" s="206"/>
      <c r="C317" s="182" t="str">
        <f>HYPERLINK(VLOOKUP(A317,Фото!C:D,2,0),VLOOKUP(A317,'Прайс-лист общий'!A:B,2,0))</f>
        <v>Завертка к ручкам РЕНЦ, хром блестящий</v>
      </c>
      <c r="D317" s="183">
        <f>IFERROR(VLOOKUP($A317,'Прайс-лист общий'!A:C,3,0),"")</f>
        <v>4</v>
      </c>
      <c r="E317" s="184">
        <f>IFERROR(VLOOKUP($A317,'Прайс-лист общий'!$A:D,4,0),"")</f>
        <v>0</v>
      </c>
      <c r="F317" s="209">
        <f>IFERROR(VLOOKUP($A317,'Прайс-лист общий'!$A:E,5,0),"")</f>
        <v>968</v>
      </c>
      <c r="G317" s="209">
        <f>IFERROR(VLOOKUP($A317,'Прайс-лист общий'!$A:F,6,0),"")</f>
        <v>585</v>
      </c>
      <c r="H317" s="209">
        <f>IFERROR(VLOOKUP($A317,'Прайс-лист общий'!$A:G,7,0),"")</f>
        <v>532</v>
      </c>
      <c r="I317" s="209">
        <f>IFERROR(VLOOKUP($A317,'Прайс-лист общий'!$A:H,8,0),"")</f>
        <v>483</v>
      </c>
      <c r="J317" s="209">
        <f>IFERROR(VLOOKUP($A317,'Прайс-лист общий'!$A:I,9,0),"")</f>
        <v>420</v>
      </c>
      <c r="K317" s="222">
        <f>IFERROR(VLOOKUP(A317,'Прайс-лист общий'!A:J,10,0),"")</f>
        <v>0</v>
      </c>
      <c r="L317" s="216"/>
      <c r="M317" s="212">
        <f t="shared" si="4"/>
        <v>0</v>
      </c>
      <c r="N317" s="185">
        <f>IFERROR(VLOOKUP($A317,'Прайс-лист общий'!$A:K,11,0),"")</f>
        <v>60</v>
      </c>
      <c r="O317" s="186" t="str">
        <f>IFERROR(VLOOKUP($A317,'Прайс-лист общий'!$A:L,12,0),"")</f>
        <v>185*157*58</v>
      </c>
      <c r="P317" s="186">
        <f>IFERROR(VLOOKUP($A317,'Прайс-лист общий'!$A:M,13,0),"")</f>
        <v>0.20499999999999999</v>
      </c>
      <c r="Q317" s="186" t="str">
        <f>IFERROR(VLOOKUP($A317,'Прайс-лист общий'!$A:O,14,0),"")</f>
        <v>380*163*303</v>
      </c>
      <c r="R317" s="186">
        <f>IFERROR(VLOOKUP($A317,'Прайс-лист общий'!$A:O,15,0),"")</f>
        <v>13.2</v>
      </c>
    </row>
    <row r="318" spans="1:18" s="208" customFormat="1" ht="15" customHeight="1">
      <c r="A318" s="205" t="s">
        <v>530</v>
      </c>
      <c r="B318" s="206"/>
      <c r="C318" s="182" t="str">
        <f>HYPERLINK(VLOOKUP(A318,Фото!C:D,2,0),VLOOKUP(A318,'Прайс-лист общий'!A:B,2,0))</f>
        <v>Завертка к ручкам РЕНЦ, латунь темная</v>
      </c>
      <c r="D318" s="183">
        <f>IFERROR(VLOOKUP($A318,'Прайс-лист общий'!A:C,3,0),"")</f>
        <v>4</v>
      </c>
      <c r="E318" s="184">
        <f>IFERROR(VLOOKUP($A318,'Прайс-лист общий'!$A:D,4,0),"")</f>
        <v>0</v>
      </c>
      <c r="F318" s="209">
        <f>IFERROR(VLOOKUP($A318,'Прайс-лист общий'!$A:E,5,0),"")</f>
        <v>968</v>
      </c>
      <c r="G318" s="209">
        <f>IFERROR(VLOOKUP($A318,'Прайс-лист общий'!$A:F,6,0),"")</f>
        <v>585</v>
      </c>
      <c r="H318" s="209">
        <f>IFERROR(VLOOKUP($A318,'Прайс-лист общий'!$A:G,7,0),"")</f>
        <v>532</v>
      </c>
      <c r="I318" s="209">
        <f>IFERROR(VLOOKUP($A318,'Прайс-лист общий'!$A:H,8,0),"")</f>
        <v>483</v>
      </c>
      <c r="J318" s="209">
        <f>IFERROR(VLOOKUP($A318,'Прайс-лист общий'!$A:I,9,0),"")</f>
        <v>420</v>
      </c>
      <c r="K318" s="222">
        <f>IFERROR(VLOOKUP(A318,'Прайс-лист общий'!A:J,10,0),"")</f>
        <v>0</v>
      </c>
      <c r="L318" s="216"/>
      <c r="M318" s="212">
        <f t="shared" si="4"/>
        <v>0</v>
      </c>
      <c r="N318" s="185">
        <f>IFERROR(VLOOKUP($A318,'Прайс-лист общий'!$A:K,11,0),"")</f>
        <v>60</v>
      </c>
      <c r="O318" s="186" t="str">
        <f>IFERROR(VLOOKUP($A318,'Прайс-лист общий'!$A:L,12,0),"")</f>
        <v>185*157*58</v>
      </c>
      <c r="P318" s="186">
        <f>IFERROR(VLOOKUP($A318,'Прайс-лист общий'!$A:M,13,0),"")</f>
        <v>0.20499999999999999</v>
      </c>
      <c r="Q318" s="186" t="str">
        <f>IFERROR(VLOOKUP($A318,'Прайс-лист общий'!$A:O,14,0),"")</f>
        <v>380*163*303</v>
      </c>
      <c r="R318" s="186">
        <f>IFERROR(VLOOKUP($A318,'Прайс-лист общий'!$A:O,15,0),"")</f>
        <v>12.3</v>
      </c>
    </row>
    <row r="319" spans="1:18" s="208" customFormat="1" ht="15" customHeight="1">
      <c r="A319" s="205" t="s">
        <v>617</v>
      </c>
      <c r="B319" s="206"/>
      <c r="C319" s="182" t="str">
        <f>HYPERLINK(VLOOKUP(A319,Фото!C:D,2,0),VLOOKUP(A319,'Прайс-лист общий'!A:B,2,0))</f>
        <v>Завертка к ручкам РЕНЦ, бронза античная матовая</v>
      </c>
      <c r="D319" s="183">
        <f>IFERROR(VLOOKUP($A319,'Прайс-лист общий'!A:C,3,0),"")</f>
        <v>4</v>
      </c>
      <c r="E319" s="184">
        <f>IFERROR(VLOOKUP($A319,'Прайс-лист общий'!$A:D,4,0),"")</f>
        <v>0</v>
      </c>
      <c r="F319" s="209">
        <f>IFERROR(VLOOKUP($A319,'Прайс-лист общий'!$A:E,5,0),"")</f>
        <v>968</v>
      </c>
      <c r="G319" s="209">
        <f>IFERROR(VLOOKUP($A319,'Прайс-лист общий'!$A:F,6,0),"")</f>
        <v>585</v>
      </c>
      <c r="H319" s="209">
        <f>IFERROR(VLOOKUP($A319,'Прайс-лист общий'!$A:G,7,0),"")</f>
        <v>532</v>
      </c>
      <c r="I319" s="209">
        <f>IFERROR(VLOOKUP($A319,'Прайс-лист общий'!$A:H,8,0),"")</f>
        <v>483</v>
      </c>
      <c r="J319" s="209">
        <f>IFERROR(VLOOKUP($A319,'Прайс-лист общий'!$A:I,9,0),"")</f>
        <v>420</v>
      </c>
      <c r="K319" s="222">
        <f>IFERROR(VLOOKUP(A319,'Прайс-лист общий'!A:J,10,0),"")</f>
        <v>0</v>
      </c>
      <c r="L319" s="216"/>
      <c r="M319" s="212">
        <f t="shared" si="4"/>
        <v>0</v>
      </c>
      <c r="N319" s="185">
        <f>IFERROR(VLOOKUP($A319,'Прайс-лист общий'!$A:K,11,0),"")</f>
        <v>60</v>
      </c>
      <c r="O319" s="186" t="str">
        <f>IFERROR(VLOOKUP($A319,'Прайс-лист общий'!$A:L,12,0),"")</f>
        <v>185*157*58</v>
      </c>
      <c r="P319" s="186">
        <f>IFERROR(VLOOKUP($A319,'Прайс-лист общий'!$A:M,13,0),"")</f>
        <v>0.20499999999999999</v>
      </c>
      <c r="Q319" s="186" t="str">
        <f>IFERROR(VLOOKUP($A319,'Прайс-лист общий'!$A:O,14,0),"")</f>
        <v>380*163*303</v>
      </c>
      <c r="R319" s="186">
        <f>IFERROR(VLOOKUP($A319,'Прайс-лист общий'!$A:O,15,0),"")</f>
        <v>13.2</v>
      </c>
    </row>
    <row r="320" spans="1:18" s="208" customFormat="1" ht="15" customHeight="1">
      <c r="A320" s="205" t="s">
        <v>1876</v>
      </c>
      <c r="B320" s="206"/>
      <c r="C320" s="182" t="str">
        <f>HYPERLINK(VLOOKUP(A320,Фото!C:D,2,0),VLOOKUP(A320,'Прайс-лист общий'!A:B,2,0))</f>
        <v>Завертка к ручкам РЕНЦ, матовый черный никель</v>
      </c>
      <c r="D320" s="183">
        <f>IFERROR(VLOOKUP($A320,'Прайс-лист общий'!A:C,3,0),"")</f>
        <v>4</v>
      </c>
      <c r="E320" s="184">
        <f>IFERROR(VLOOKUP($A320,'Прайс-лист общий'!$A:D,4,0),"")</f>
        <v>0</v>
      </c>
      <c r="F320" s="209">
        <f>IFERROR(VLOOKUP($A320,'Прайс-лист общий'!$A:E,5,0),"")</f>
        <v>968</v>
      </c>
      <c r="G320" s="209">
        <f>IFERROR(VLOOKUP($A320,'Прайс-лист общий'!$A:F,6,0),"")</f>
        <v>585</v>
      </c>
      <c r="H320" s="209">
        <f>IFERROR(VLOOKUP($A320,'Прайс-лист общий'!$A:G,7,0),"")</f>
        <v>532</v>
      </c>
      <c r="I320" s="209">
        <f>IFERROR(VLOOKUP($A320,'Прайс-лист общий'!$A:H,8,0),"")</f>
        <v>483</v>
      </c>
      <c r="J320" s="209">
        <f>IFERROR(VLOOKUP($A320,'Прайс-лист общий'!$A:I,9,0),"")</f>
        <v>420</v>
      </c>
      <c r="K320" s="222">
        <f>IFERROR(VLOOKUP(A320,'Прайс-лист общий'!A:J,10,0),"")</f>
        <v>112</v>
      </c>
      <c r="L320" s="216"/>
      <c r="M320" s="212">
        <f t="shared" si="4"/>
        <v>0</v>
      </c>
      <c r="N320" s="185">
        <f>IFERROR(VLOOKUP($A320,'Прайс-лист общий'!$A:K,11,0),"")</f>
        <v>60</v>
      </c>
      <c r="O320" s="186" t="str">
        <f>IFERROR(VLOOKUP($A320,'Прайс-лист общий'!$A:L,12,0),"")</f>
        <v>185*157*58</v>
      </c>
      <c r="P320" s="186">
        <f>IFERROR(VLOOKUP($A320,'Прайс-лист общий'!$A:M,13,0),"")</f>
        <v>0.20499999999999999</v>
      </c>
      <c r="Q320" s="186" t="str">
        <f>IFERROR(VLOOKUP($A320,'Прайс-лист общий'!$A:O,14,0),"")</f>
        <v>380*163*303</v>
      </c>
      <c r="R320" s="186">
        <f>IFERROR(VLOOKUP($A320,'Прайс-лист общий'!$A:O,15,0),"")</f>
        <v>13.2</v>
      </c>
    </row>
    <row r="321" spans="1:18" s="208" customFormat="1" ht="15" customHeight="1">
      <c r="A321" s="205" t="s">
        <v>618</v>
      </c>
      <c r="B321" s="206"/>
      <c r="C321" s="182" t="str">
        <f>HYPERLINK(VLOOKUP(A321,Фото!C:D,2,0),VLOOKUP(A321,'Прайс-лист общий'!A:B,2,0))</f>
        <v>Завертка к ручкам РЕНЦ, никель супер матовый</v>
      </c>
      <c r="D321" s="183">
        <f>IFERROR(VLOOKUP($A321,'Прайс-лист общий'!A:C,3,0),"")</f>
        <v>4</v>
      </c>
      <c r="E321" s="184">
        <f>IFERROR(VLOOKUP($A321,'Прайс-лист общий'!$A:D,4,0),"")</f>
        <v>0</v>
      </c>
      <c r="F321" s="209">
        <f>IFERROR(VLOOKUP($A321,'Прайс-лист общий'!$A:E,5,0),"")</f>
        <v>968</v>
      </c>
      <c r="G321" s="209">
        <f>IFERROR(VLOOKUP($A321,'Прайс-лист общий'!$A:F,6,0),"")</f>
        <v>585</v>
      </c>
      <c r="H321" s="209">
        <f>IFERROR(VLOOKUP($A321,'Прайс-лист общий'!$A:G,7,0),"")</f>
        <v>532</v>
      </c>
      <c r="I321" s="209">
        <f>IFERROR(VLOOKUP($A321,'Прайс-лист общий'!$A:H,8,0),"")</f>
        <v>483</v>
      </c>
      <c r="J321" s="209">
        <f>IFERROR(VLOOKUP($A321,'Прайс-лист общий'!$A:I,9,0),"")</f>
        <v>420</v>
      </c>
      <c r="K321" s="222">
        <f>IFERROR(VLOOKUP(A321,'Прайс-лист общий'!A:J,10,0),"")</f>
        <v>0</v>
      </c>
      <c r="L321" s="216"/>
      <c r="M321" s="212">
        <f t="shared" si="4"/>
        <v>0</v>
      </c>
      <c r="N321" s="185">
        <f>IFERROR(VLOOKUP($A321,'Прайс-лист общий'!$A:K,11,0),"")</f>
        <v>60</v>
      </c>
      <c r="O321" s="186" t="str">
        <f>IFERROR(VLOOKUP($A321,'Прайс-лист общий'!$A:L,12,0),"")</f>
        <v>185*157*58</v>
      </c>
      <c r="P321" s="186">
        <f>IFERROR(VLOOKUP($A321,'Прайс-лист общий'!$A:M,13,0),"")</f>
        <v>0.20499999999999999</v>
      </c>
      <c r="Q321" s="186" t="str">
        <f>IFERROR(VLOOKUP($A321,'Прайс-лист общий'!$A:O,14,0),"")</f>
        <v>380*163*303</v>
      </c>
      <c r="R321" s="186">
        <f>IFERROR(VLOOKUP($A321,'Прайс-лист общий'!$A:O,15,0),"")</f>
        <v>13.2</v>
      </c>
    </row>
    <row r="322" spans="1:18" s="208" customFormat="1" ht="15" customHeight="1">
      <c r="A322" s="205" t="s">
        <v>619</v>
      </c>
      <c r="B322" s="206"/>
      <c r="C322" s="182" t="str">
        <f>HYPERLINK(VLOOKUP(A322,Фото!C:D,2,0),VLOOKUP(A322,'Прайс-лист общий'!A:B,2,0))</f>
        <v>Завертка к ручкам РЕНЦ, матовый супер белый/хром блестящий</v>
      </c>
      <c r="D322" s="183">
        <f>IFERROR(VLOOKUP($A322,'Прайс-лист общий'!A:C,3,0),"")</f>
        <v>4</v>
      </c>
      <c r="E322" s="184">
        <f>IFERROR(VLOOKUP($A322,'Прайс-лист общий'!$A:D,4,0),"")</f>
        <v>0</v>
      </c>
      <c r="F322" s="209">
        <f>IFERROR(VLOOKUP($A322,'Прайс-лист общий'!$A:E,5,0),"")</f>
        <v>1181</v>
      </c>
      <c r="G322" s="209">
        <f>IFERROR(VLOOKUP($A322,'Прайс-лист общий'!$A:F,6,0),"")</f>
        <v>714</v>
      </c>
      <c r="H322" s="209">
        <f>IFERROR(VLOOKUP($A322,'Прайс-лист общий'!$A:G,7,0),"")</f>
        <v>649</v>
      </c>
      <c r="I322" s="209">
        <f>IFERROR(VLOOKUP($A322,'Прайс-лист общий'!$A:H,8,0),"")</f>
        <v>590</v>
      </c>
      <c r="J322" s="209">
        <f>IFERROR(VLOOKUP($A322,'Прайс-лист общий'!$A:I,9,0),"")</f>
        <v>512</v>
      </c>
      <c r="K322" s="222">
        <f>IFERROR(VLOOKUP(A322,'Прайс-лист общий'!A:J,10,0),"")</f>
        <v>0</v>
      </c>
      <c r="L322" s="216"/>
      <c r="M322" s="212">
        <f t="shared" ref="M322:M374" si="5">IF(K322&lt;&gt;$K$1,K322*L322,IF($J$1=$G$2,G322*L322,IF($J$1=$H$2,H322*L322,IF($J$1=$I$2,I322*L322,IF($J$1=$J$2,J322*L322,"Выберите колонку")))))</f>
        <v>0</v>
      </c>
      <c r="N322" s="185">
        <f>IFERROR(VLOOKUP($A322,'Прайс-лист общий'!$A:K,11,0),"")</f>
        <v>60</v>
      </c>
      <c r="O322" s="186" t="str">
        <f>IFERROR(VLOOKUP($A322,'Прайс-лист общий'!$A:L,12,0),"")</f>
        <v>185*157*58</v>
      </c>
      <c r="P322" s="186">
        <f>IFERROR(VLOOKUP($A322,'Прайс-лист общий'!$A:M,13,0),"")</f>
        <v>0.20499999999999999</v>
      </c>
      <c r="Q322" s="186" t="str">
        <f>IFERROR(VLOOKUP($A322,'Прайс-лист общий'!$A:O,14,0),"")</f>
        <v>380*163*303</v>
      </c>
      <c r="R322" s="186">
        <f>IFERROR(VLOOKUP($A322,'Прайс-лист общий'!$A:O,15,0),"")</f>
        <v>13.2</v>
      </c>
    </row>
    <row r="323" spans="1:18" s="208" customFormat="1" ht="15" customHeight="1">
      <c r="A323" s="205" t="s">
        <v>620</v>
      </c>
      <c r="B323" s="206"/>
      <c r="C323" s="182" t="str">
        <f>HYPERLINK(VLOOKUP(A323,Фото!C:D,2,0),VLOOKUP(A323,'Прайс-лист общий'!A:B,2,0))</f>
        <v>Завертка к ручкам РЕНЦ, кофе блестящий</v>
      </c>
      <c r="D323" s="183">
        <f>IFERROR(VLOOKUP($A323,'Прайс-лист общий'!A:C,3,0),"")</f>
        <v>4</v>
      </c>
      <c r="E323" s="184">
        <f>IFERROR(VLOOKUP($A323,'Прайс-лист общий'!$A:D,4,0),"")</f>
        <v>0</v>
      </c>
      <c r="F323" s="209">
        <f>IFERROR(VLOOKUP($A323,'Прайс-лист общий'!$A:E,5,0),"")</f>
        <v>968</v>
      </c>
      <c r="G323" s="209">
        <f>IFERROR(VLOOKUP($A323,'Прайс-лист общий'!$A:F,6,0),"")</f>
        <v>585</v>
      </c>
      <c r="H323" s="209">
        <f>IFERROR(VLOOKUP($A323,'Прайс-лист общий'!$A:G,7,0),"")</f>
        <v>532</v>
      </c>
      <c r="I323" s="209">
        <f>IFERROR(VLOOKUP($A323,'Прайс-лист общий'!$A:H,8,0),"")</f>
        <v>483</v>
      </c>
      <c r="J323" s="209">
        <f>IFERROR(VLOOKUP($A323,'Прайс-лист общий'!$A:I,9,0),"")</f>
        <v>420</v>
      </c>
      <c r="K323" s="222">
        <f>IFERROR(VLOOKUP(A323,'Прайс-лист общий'!A:J,10,0),"")</f>
        <v>112</v>
      </c>
      <c r="L323" s="216"/>
      <c r="M323" s="212">
        <f t="shared" si="5"/>
        <v>0</v>
      </c>
      <c r="N323" s="185">
        <f>IFERROR(VLOOKUP($A323,'Прайс-лист общий'!$A:K,11,0),"")</f>
        <v>60</v>
      </c>
      <c r="O323" s="186" t="str">
        <f>IFERROR(VLOOKUP($A323,'Прайс-лист общий'!$A:L,12,0),"")</f>
        <v>185*157*58</v>
      </c>
      <c r="P323" s="186">
        <f>IFERROR(VLOOKUP($A323,'Прайс-лист общий'!$A:M,13,0),"")</f>
        <v>0.20499999999999999</v>
      </c>
      <c r="Q323" s="186" t="str">
        <f>IFERROR(VLOOKUP($A323,'Прайс-лист общий'!$A:O,14,0),"")</f>
        <v>380*163*303</v>
      </c>
      <c r="R323" s="186">
        <f>IFERROR(VLOOKUP($A323,'Прайс-лист общий'!$A:O,15,0),"")</f>
        <v>13.2</v>
      </c>
    </row>
    <row r="324" spans="1:18" s="208" customFormat="1" ht="15" customHeight="1">
      <c r="A324" s="205" t="s">
        <v>623</v>
      </c>
      <c r="B324" s="206"/>
      <c r="C324" s="182" t="str">
        <f>HYPERLINK(VLOOKUP(A324,Фото!C:D,2,0),VLOOKUP(A324,'Прайс-лист общий'!A:B,2,0))</f>
        <v>Завертка к ручкам РЕНЦ, хром матовый/хром блестящий</v>
      </c>
      <c r="D324" s="183">
        <f>IFERROR(VLOOKUP($A324,'Прайс-лист общий'!A:C,3,0),"")</f>
        <v>4</v>
      </c>
      <c r="E324" s="184">
        <f>IFERROR(VLOOKUP($A324,'Прайс-лист общий'!$A:D,4,0),"")</f>
        <v>0</v>
      </c>
      <c r="F324" s="209">
        <f>IFERROR(VLOOKUP($A324,'Прайс-лист общий'!$A:E,5,0),"")</f>
        <v>968</v>
      </c>
      <c r="G324" s="209">
        <f>IFERROR(VLOOKUP($A324,'Прайс-лист общий'!$A:F,6,0),"")</f>
        <v>585</v>
      </c>
      <c r="H324" s="209">
        <f>IFERROR(VLOOKUP($A324,'Прайс-лист общий'!$A:G,7,0),"")</f>
        <v>532</v>
      </c>
      <c r="I324" s="209">
        <f>IFERROR(VLOOKUP($A324,'Прайс-лист общий'!$A:H,8,0),"")</f>
        <v>483</v>
      </c>
      <c r="J324" s="209">
        <f>IFERROR(VLOOKUP($A324,'Прайс-лист общий'!$A:I,9,0),"")</f>
        <v>420</v>
      </c>
      <c r="K324" s="222">
        <f>IFERROR(VLOOKUP(A324,'Прайс-лист общий'!A:J,10,0),"")</f>
        <v>112</v>
      </c>
      <c r="L324" s="216"/>
      <c r="M324" s="212">
        <f t="shared" si="5"/>
        <v>0</v>
      </c>
      <c r="N324" s="185">
        <f>IFERROR(VLOOKUP($A324,'Прайс-лист общий'!$A:K,11,0),"")</f>
        <v>60</v>
      </c>
      <c r="O324" s="186" t="str">
        <f>IFERROR(VLOOKUP($A324,'Прайс-лист общий'!$A:L,12,0),"")</f>
        <v>185*157*58</v>
      </c>
      <c r="P324" s="186">
        <f>IFERROR(VLOOKUP($A324,'Прайс-лист общий'!$A:M,13,0),"")</f>
        <v>0.20499999999999999</v>
      </c>
      <c r="Q324" s="186" t="str">
        <f>IFERROR(VLOOKUP($A324,'Прайс-лист общий'!$A:O,14,0),"")</f>
        <v>380*163*303</v>
      </c>
      <c r="R324" s="186">
        <f>IFERROR(VLOOKUP($A324,'Прайс-лист общий'!$A:O,15,0),"")</f>
        <v>13.2</v>
      </c>
    </row>
    <row r="325" spans="1:18" s="208" customFormat="1" ht="15" customHeight="1">
      <c r="A325" s="205" t="s">
        <v>625</v>
      </c>
      <c r="B325" s="206"/>
      <c r="C325" s="182" t="str">
        <f>HYPERLINK(VLOOKUP(A325,Фото!C:D,2,0),VLOOKUP(A325,'Прайс-лист общий'!A:B,2,0))</f>
        <v>Завертка к ручкам РЕНЦ, никель матовый/никель блестящий</v>
      </c>
      <c r="D325" s="183">
        <f>IFERROR(VLOOKUP($A325,'Прайс-лист общий'!A:C,3,0),"")</f>
        <v>4</v>
      </c>
      <c r="E325" s="184">
        <f>IFERROR(VLOOKUP($A325,'Прайс-лист общий'!$A:D,4,0),"")</f>
        <v>0</v>
      </c>
      <c r="F325" s="209">
        <f>IFERROR(VLOOKUP($A325,'Прайс-лист общий'!$A:E,5,0),"")</f>
        <v>968</v>
      </c>
      <c r="G325" s="209">
        <f>IFERROR(VLOOKUP($A325,'Прайс-лист общий'!$A:F,6,0),"")</f>
        <v>585</v>
      </c>
      <c r="H325" s="209">
        <f>IFERROR(VLOOKUP($A325,'Прайс-лист общий'!$A:G,7,0),"")</f>
        <v>532</v>
      </c>
      <c r="I325" s="209">
        <f>IFERROR(VLOOKUP($A325,'Прайс-лист общий'!$A:H,8,0),"")</f>
        <v>483</v>
      </c>
      <c r="J325" s="209">
        <f>IFERROR(VLOOKUP($A325,'Прайс-лист общий'!$A:I,9,0),"")</f>
        <v>420</v>
      </c>
      <c r="K325" s="222">
        <f>IFERROR(VLOOKUP(A325,'Прайс-лист общий'!A:J,10,0),"")</f>
        <v>0</v>
      </c>
      <c r="L325" s="216"/>
      <c r="M325" s="212">
        <f t="shared" si="5"/>
        <v>0</v>
      </c>
      <c r="N325" s="185">
        <f>IFERROR(VLOOKUP($A325,'Прайс-лист общий'!$A:K,11,0),"")</f>
        <v>60</v>
      </c>
      <c r="O325" s="186" t="str">
        <f>IFERROR(VLOOKUP($A325,'Прайс-лист общий'!$A:L,12,0),"")</f>
        <v>185*157*58</v>
      </c>
      <c r="P325" s="186">
        <f>IFERROR(VLOOKUP($A325,'Прайс-лист общий'!$A:M,13,0),"")</f>
        <v>0.20499999999999999</v>
      </c>
      <c r="Q325" s="186" t="str">
        <f>IFERROR(VLOOKUP($A325,'Прайс-лист общий'!$A:O,14,0),"")</f>
        <v>380*163*303</v>
      </c>
      <c r="R325" s="186">
        <f>IFERROR(VLOOKUP($A325,'Прайс-лист общий'!$A:O,15,0),"")</f>
        <v>13.2</v>
      </c>
    </row>
    <row r="326" spans="1:18" s="208" customFormat="1" ht="15" customHeight="1">
      <c r="A326" s="205" t="s">
        <v>1861</v>
      </c>
      <c r="B326" s="206"/>
      <c r="C326" s="182" t="str">
        <f>HYPERLINK(VLOOKUP(A326,Фото!C:D,2,0),VLOOKUP(A326,'Прайс-лист общий'!A:B,2,0))</f>
        <v>Завертка к ручкам РЕНЦ, супер белый/хром блестящий</v>
      </c>
      <c r="D326" s="183">
        <f>IFERROR(VLOOKUP($A326,'Прайс-лист общий'!A:C,3,0),"")</f>
        <v>4</v>
      </c>
      <c r="E326" s="184">
        <f>IFERROR(VLOOKUP($A326,'Прайс-лист общий'!$A:D,4,0),"")</f>
        <v>0</v>
      </c>
      <c r="F326" s="209">
        <f>IFERROR(VLOOKUP($A326,'Прайс-лист общий'!$A:E,5,0),"")</f>
        <v>1181</v>
      </c>
      <c r="G326" s="209">
        <f>IFERROR(VLOOKUP($A326,'Прайс-лист общий'!$A:F,6,0),"")</f>
        <v>714</v>
      </c>
      <c r="H326" s="209">
        <f>IFERROR(VLOOKUP($A326,'Прайс-лист общий'!$A:G,7,0),"")</f>
        <v>649</v>
      </c>
      <c r="I326" s="209">
        <f>IFERROR(VLOOKUP($A326,'Прайс-лист общий'!$A:H,8,0),"")</f>
        <v>590</v>
      </c>
      <c r="J326" s="209">
        <f>IFERROR(VLOOKUP($A326,'Прайс-лист общий'!$A:I,9,0),"")</f>
        <v>512</v>
      </c>
      <c r="K326" s="222">
        <f>IFERROR(VLOOKUP(A326,'Прайс-лист общий'!A:J,10,0),"")</f>
        <v>112</v>
      </c>
      <c r="L326" s="216"/>
      <c r="M326" s="212">
        <f t="shared" si="5"/>
        <v>0</v>
      </c>
      <c r="N326" s="185">
        <f>IFERROR(VLOOKUP($A326,'Прайс-лист общий'!$A:K,11,0),"")</f>
        <v>60</v>
      </c>
      <c r="O326" s="186" t="str">
        <f>IFERROR(VLOOKUP($A326,'Прайс-лист общий'!$A:L,12,0),"")</f>
        <v>185*157*58</v>
      </c>
      <c r="P326" s="186">
        <f>IFERROR(VLOOKUP($A326,'Прайс-лист общий'!$A:M,13,0),"")</f>
        <v>0.20499999999999999</v>
      </c>
      <c r="Q326" s="186" t="str">
        <f>IFERROR(VLOOKUP($A326,'Прайс-лист общий'!$A:O,14,0),"")</f>
        <v>380*163*303</v>
      </c>
      <c r="R326" s="186">
        <f>IFERROR(VLOOKUP($A326,'Прайс-лист общий'!$A:O,15,0),"")</f>
        <v>12.3</v>
      </c>
    </row>
    <row r="327" spans="1:18" s="208" customFormat="1" ht="15" customHeight="1">
      <c r="A327" s="205" t="s">
        <v>532</v>
      </c>
      <c r="B327" s="206"/>
      <c r="C327" s="182" t="str">
        <f>HYPERLINK(VLOOKUP(A327,Фото!C:D,2,0),VLOOKUP(A327,'Прайс-лист общий'!A:B,2,0))</f>
        <v>Завертка к ручкам РЕНЦ, белый/хром блестящий</v>
      </c>
      <c r="D327" s="183">
        <f>IFERROR(VLOOKUP($A327,'Прайс-лист общий'!A:C,3,0),"")</f>
        <v>4</v>
      </c>
      <c r="E327" s="184">
        <f>IFERROR(VLOOKUP($A327,'Прайс-лист общий'!$A:D,4,0),"")</f>
        <v>0</v>
      </c>
      <c r="F327" s="209">
        <f>IFERROR(VLOOKUP($A327,'Прайс-лист общий'!$A:E,5,0),"")</f>
        <v>1181</v>
      </c>
      <c r="G327" s="209">
        <f>IFERROR(VLOOKUP($A327,'Прайс-лист общий'!$A:F,6,0),"")</f>
        <v>714</v>
      </c>
      <c r="H327" s="209">
        <f>IFERROR(VLOOKUP($A327,'Прайс-лист общий'!$A:G,7,0),"")</f>
        <v>649</v>
      </c>
      <c r="I327" s="209">
        <f>IFERROR(VLOOKUP($A327,'Прайс-лист общий'!$A:H,8,0),"")</f>
        <v>590</v>
      </c>
      <c r="J327" s="209">
        <f>IFERROR(VLOOKUP($A327,'Прайс-лист общий'!$A:I,9,0),"")</f>
        <v>512</v>
      </c>
      <c r="K327" s="222">
        <f>IFERROR(VLOOKUP(A327,'Прайс-лист общий'!A:J,10,0),"")</f>
        <v>0</v>
      </c>
      <c r="L327" s="216"/>
      <c r="M327" s="212">
        <f t="shared" si="5"/>
        <v>0</v>
      </c>
      <c r="N327" s="185">
        <f>IFERROR(VLOOKUP($A327,'Прайс-лист общий'!$A:K,11,0),"")</f>
        <v>60</v>
      </c>
      <c r="O327" s="186" t="str">
        <f>IFERROR(VLOOKUP($A327,'Прайс-лист общий'!$A:L,12,0),"")</f>
        <v>185*157*58</v>
      </c>
      <c r="P327" s="186">
        <f>IFERROR(VLOOKUP($A327,'Прайс-лист общий'!$A:M,13,0),"")</f>
        <v>0.20499999999999999</v>
      </c>
      <c r="Q327" s="186" t="str">
        <f>IFERROR(VLOOKUP($A327,'Прайс-лист общий'!$A:O,14,0),"")</f>
        <v>380*163*303</v>
      </c>
      <c r="R327" s="186">
        <f>IFERROR(VLOOKUP($A327,'Прайс-лист общий'!$A:O,15,0),"")</f>
        <v>12.3</v>
      </c>
    </row>
    <row r="328" spans="1:18" s="208" customFormat="1" ht="15" customHeight="1">
      <c r="A328" s="193" t="s">
        <v>4829</v>
      </c>
      <c r="B328" s="195"/>
      <c r="C328" s="187" t="str">
        <f>HYPERLINK(VLOOKUP(A328,Фото!C:D,2,0),VLOOKUP(A328,'Прайс-лист общий'!A:B,2,0))</f>
        <v>Накладка на цилиндр РЕНЦ, белый/хром блестящий, DIY</v>
      </c>
      <c r="D328" s="188">
        <f>IFERROR(VLOOKUP($A328,'Прайс-лист общий'!A:C,3,0),"")</f>
        <v>4</v>
      </c>
      <c r="E328" s="189">
        <f>IFERROR(VLOOKUP($A328,'Прайс-лист общий'!$A:D,4,0),"")</f>
        <v>0</v>
      </c>
      <c r="F328" s="210">
        <f>IFERROR(VLOOKUP($A328,'Прайс-лист общий'!$A:E,5,0),"")</f>
        <v>874</v>
      </c>
      <c r="G328" s="210">
        <f>IFERROR(VLOOKUP($A328,'Прайс-лист общий'!$A:F,6,0),"")</f>
        <v>528</v>
      </c>
      <c r="H328" s="210">
        <f>IFERROR(VLOOKUP($A328,'Прайс-лист общий'!$A:G,7,0),"")</f>
        <v>480</v>
      </c>
      <c r="I328" s="210">
        <f>IFERROR(VLOOKUP($A328,'Прайс-лист общий'!$A:H,8,0),"")</f>
        <v>436</v>
      </c>
      <c r="J328" s="210">
        <f>IFERROR(VLOOKUP($A328,'Прайс-лист общий'!$A:I,9,0),"")</f>
        <v>379</v>
      </c>
      <c r="K328" s="220">
        <f>IFERROR(VLOOKUP(A328,'Прайс-лист общий'!A:J,10,0),"")</f>
        <v>112</v>
      </c>
      <c r="L328" s="217"/>
      <c r="M328" s="213">
        <f t="shared" si="5"/>
        <v>0</v>
      </c>
      <c r="N328" s="190">
        <f>IFERROR(VLOOKUP($A328,'Прайс-лист общий'!$A:K,11,0),"")</f>
        <v>120</v>
      </c>
      <c r="O328" s="191" t="str">
        <f>IFERROR(VLOOKUP($A328,'Прайс-лист общий'!$A:L,12,0),"")</f>
        <v>165*150*60</v>
      </c>
      <c r="P328" s="191">
        <f>IFERROR(VLOOKUP($A328,'Прайс-лист общий'!$A:M,13,0),"")</f>
        <v>0.14299999999999999</v>
      </c>
      <c r="Q328" s="191" t="str">
        <f>IFERROR(VLOOKUP($A328,'Прайс-лист общий'!$A:O,14,0),"")</f>
        <v>380*163*303</v>
      </c>
      <c r="R328" s="191">
        <f>IFERROR(VLOOKUP($A328,'Прайс-лист общий'!$A:O,15,0),"")</f>
        <v>18.2</v>
      </c>
    </row>
    <row r="329" spans="1:18" s="208" customFormat="1" ht="21" customHeight="1">
      <c r="A329" s="192" t="s">
        <v>4054</v>
      </c>
      <c r="B329" s="194"/>
      <c r="C329" s="177" t="str">
        <f>HYPERLINK(VLOOKUP(A329,Фото!C:D,2,0),VLOOKUP(A329,'Прайс-лист общий'!A:B,2,0))</f>
        <v>Завертка с ключом РЕНЦ, черный</v>
      </c>
      <c r="D329" s="178">
        <f>IFERROR(VLOOKUP($A329,'Прайс-лист общий'!A:C,3,0),"")</f>
        <v>4</v>
      </c>
      <c r="E329" s="179">
        <f>IFERROR(VLOOKUP($A329,'Прайс-лист общий'!$A:D,4,0),"")</f>
        <v>0</v>
      </c>
      <c r="F329" s="211">
        <f>IFERROR(VLOOKUP($A329,'Прайс-лист общий'!$A:E,5,0),"")</f>
        <v>1645</v>
      </c>
      <c r="G329" s="211">
        <f>IFERROR(VLOOKUP($A329,'Прайс-лист общий'!$A:F,6,0),"")</f>
        <v>993</v>
      </c>
      <c r="H329" s="211">
        <f>IFERROR(VLOOKUP($A329,'Прайс-лист общий'!$A:G,7,0),"")</f>
        <v>903</v>
      </c>
      <c r="I329" s="211">
        <f>IFERROR(VLOOKUP($A329,'Прайс-лист общий'!$A:H,8,0),"")</f>
        <v>820</v>
      </c>
      <c r="J329" s="211">
        <f>IFERROR(VLOOKUP($A329,'Прайс-лист общий'!$A:I,9,0),"")</f>
        <v>714</v>
      </c>
      <c r="K329" s="221">
        <f>IFERROR(VLOOKUP(A329,'Прайс-лист общий'!A:J,10,0),"")</f>
        <v>451</v>
      </c>
      <c r="L329" s="215"/>
      <c r="M329" s="214">
        <f t="shared" si="5"/>
        <v>0</v>
      </c>
      <c r="N329" s="180">
        <f>IFERROR(VLOOKUP($A329,'Прайс-лист общий'!$A:K,11,0),"")</f>
        <v>50</v>
      </c>
      <c r="O329" s="181" t="str">
        <f>IFERROR(VLOOKUP($A329,'Прайс-лист общий'!$A:L,12,0),"")</f>
        <v>118*83*70</v>
      </c>
      <c r="P329" s="181">
        <f>IFERROR(VLOOKUP($A329,'Прайс-лист общий'!$A:M,13,0),"")</f>
        <v>0.25</v>
      </c>
      <c r="Q329" s="181" t="str">
        <f>IFERROR(VLOOKUP($A329,'Прайс-лист общий'!$A:O,14,0),"")</f>
        <v>380*335*400</v>
      </c>
      <c r="R329" s="181">
        <f>IFERROR(VLOOKUP($A329,'Прайс-лист общий'!$A:O,15,0),"")</f>
        <v>19</v>
      </c>
    </row>
    <row r="330" spans="1:18" s="208" customFormat="1" ht="21" customHeight="1">
      <c r="A330" s="193" t="s">
        <v>626</v>
      </c>
      <c r="B330" s="195"/>
      <c r="C330" s="187" t="str">
        <f>HYPERLINK(VLOOKUP(A330,Фото!C:D,2,0),VLOOKUP(A330,'Прайс-лист общий'!A:B,2,0))</f>
        <v>Завертка с ключом РЕНЦ, никель матовый/никель блестящий</v>
      </c>
      <c r="D330" s="188">
        <f>IFERROR(VLOOKUP($A330,'Прайс-лист общий'!A:C,3,0),"")</f>
        <v>4</v>
      </c>
      <c r="E330" s="189">
        <f>IFERROR(VLOOKUP($A330,'Прайс-лист общий'!$A:D,4,0),"")</f>
        <v>0</v>
      </c>
      <c r="F330" s="210">
        <f>IFERROR(VLOOKUP($A330,'Прайс-лист общий'!$A:E,5,0),"")</f>
        <v>1645</v>
      </c>
      <c r="G330" s="210">
        <f>IFERROR(VLOOKUP($A330,'Прайс-лист общий'!$A:F,6,0),"")</f>
        <v>993</v>
      </c>
      <c r="H330" s="210">
        <f>IFERROR(VLOOKUP($A330,'Прайс-лист общий'!$A:G,7,0),"")</f>
        <v>903</v>
      </c>
      <c r="I330" s="210">
        <f>IFERROR(VLOOKUP($A330,'Прайс-лист общий'!$A:H,8,0),"")</f>
        <v>820</v>
      </c>
      <c r="J330" s="210">
        <f>IFERROR(VLOOKUP($A330,'Прайс-лист общий'!$A:I,9,0),"")</f>
        <v>714</v>
      </c>
      <c r="K330" s="220">
        <f>IFERROR(VLOOKUP(A330,'Прайс-лист общий'!A:J,10,0),"")</f>
        <v>0</v>
      </c>
      <c r="L330" s="217"/>
      <c r="M330" s="213">
        <f t="shared" si="5"/>
        <v>0</v>
      </c>
      <c r="N330" s="190">
        <f>IFERROR(VLOOKUP($A330,'Прайс-лист общий'!$A:K,11,0),"")</f>
        <v>50</v>
      </c>
      <c r="O330" s="191" t="str">
        <f>IFERROR(VLOOKUP($A330,'Прайс-лист общий'!$A:L,12,0),"")</f>
        <v>118*83*70</v>
      </c>
      <c r="P330" s="191">
        <f>IFERROR(VLOOKUP($A330,'Прайс-лист общий'!$A:M,13,0),"")</f>
        <v>0.25</v>
      </c>
      <c r="Q330" s="191" t="str">
        <f>IFERROR(VLOOKUP($A330,'Прайс-лист общий'!$A:O,14,0),"")</f>
        <v>380*335*400</v>
      </c>
      <c r="R330" s="191">
        <f>IFERROR(VLOOKUP($A330,'Прайс-лист общий'!$A:O,15,0),"")</f>
        <v>19</v>
      </c>
    </row>
    <row r="331" spans="1:18" s="208" customFormat="1" ht="15" customHeight="1">
      <c r="A331" s="223" t="s">
        <v>601</v>
      </c>
      <c r="B331" s="206"/>
      <c r="C331" s="224" t="str">
        <f>HYPERLINK(VLOOKUP(A331,Фото!C:D,2,0),VLOOKUP(A331,'Прайс-лист общий'!A:B,2,0))</f>
        <v>Накладка на цилиндр РЕНЦ, бронза античная</v>
      </c>
      <c r="D331" s="225">
        <f>IFERROR(VLOOKUP($A331,'Прайс-лист общий'!A:C,3,0),"")</f>
        <v>4</v>
      </c>
      <c r="E331" s="226">
        <f>IFERROR(VLOOKUP($A331,'Прайс-лист общий'!$A:D,4,0),"")</f>
        <v>0</v>
      </c>
      <c r="F331" s="227">
        <f>IFERROR(VLOOKUP($A331,'Прайс-лист общий'!$A:E,5,0),"")</f>
        <v>770</v>
      </c>
      <c r="G331" s="227">
        <f>IFERROR(VLOOKUP($A331,'Прайс-лист общий'!$A:F,6,0),"")</f>
        <v>465</v>
      </c>
      <c r="H331" s="227">
        <f>IFERROR(VLOOKUP($A331,'Прайс-лист общий'!$A:G,7,0),"")</f>
        <v>422</v>
      </c>
      <c r="I331" s="227">
        <f>IFERROR(VLOOKUP($A331,'Прайс-лист общий'!$A:H,8,0),"")</f>
        <v>383</v>
      </c>
      <c r="J331" s="227">
        <f>IFERROR(VLOOKUP($A331,'Прайс-лист общий'!$A:I,9,0),"")</f>
        <v>333</v>
      </c>
      <c r="K331" s="228">
        <f>IFERROR(VLOOKUP(A331,'Прайс-лист общий'!A:J,10,0),"")</f>
        <v>0</v>
      </c>
      <c r="L331" s="229"/>
      <c r="M331" s="230">
        <f t="shared" si="5"/>
        <v>0</v>
      </c>
      <c r="N331" s="231">
        <f>IFERROR(VLOOKUP($A331,'Прайс-лист общий'!$A:K,11,0),"")</f>
        <v>120</v>
      </c>
      <c r="O331" s="232" t="str">
        <f>IFERROR(VLOOKUP($A331,'Прайс-лист общий'!$A:L,12,0),"")</f>
        <v>185*157*58</v>
      </c>
      <c r="P331" s="232">
        <f>IFERROR(VLOOKUP($A331,'Прайс-лист общий'!$A:M,13,0),"")</f>
        <v>0.14299999999999999</v>
      </c>
      <c r="Q331" s="232" t="str">
        <f>IFERROR(VLOOKUP($A331,'Прайс-лист общий'!$A:O,14,0),"")</f>
        <v>380*163*303</v>
      </c>
      <c r="R331" s="232">
        <f>IFERROR(VLOOKUP($A331,'Прайс-лист общий'!$A:O,15,0),"")</f>
        <v>18.2</v>
      </c>
    </row>
    <row r="332" spans="1:18" s="208" customFormat="1" ht="15" customHeight="1">
      <c r="A332" s="205" t="s">
        <v>541</v>
      </c>
      <c r="B332" s="206"/>
      <c r="C332" s="182" t="str">
        <f>HYPERLINK(VLOOKUP(A332,Фото!C:D,2,0),VLOOKUP(A332,'Прайс-лист общий'!A:B,2,0))</f>
        <v>Накладка на цилиндр РЕНЦ, черный/хром блестящий</v>
      </c>
      <c r="D332" s="183">
        <f>IFERROR(VLOOKUP($A332,'Прайс-лист общий'!A:C,3,0),"")</f>
        <v>4</v>
      </c>
      <c r="E332" s="184">
        <f>IFERROR(VLOOKUP($A332,'Прайс-лист общий'!$A:D,4,0),"")</f>
        <v>0</v>
      </c>
      <c r="F332" s="209">
        <f>IFERROR(VLOOKUP($A332,'Прайс-лист общий'!$A:E,5,0),"")</f>
        <v>902</v>
      </c>
      <c r="G332" s="209">
        <f>IFERROR(VLOOKUP($A332,'Прайс-лист общий'!$A:F,6,0),"")</f>
        <v>545</v>
      </c>
      <c r="H332" s="209">
        <f>IFERROR(VLOOKUP($A332,'Прайс-лист общий'!$A:G,7,0),"")</f>
        <v>495</v>
      </c>
      <c r="I332" s="209">
        <f>IFERROR(VLOOKUP($A332,'Прайс-лист общий'!$A:H,8,0),"")</f>
        <v>450</v>
      </c>
      <c r="J332" s="209">
        <f>IFERROR(VLOOKUP($A332,'Прайс-лист общий'!$A:I,9,0),"")</f>
        <v>391</v>
      </c>
      <c r="K332" s="222">
        <f>IFERROR(VLOOKUP(A332,'Прайс-лист общий'!A:J,10,0),"")</f>
        <v>56</v>
      </c>
      <c r="L332" s="216"/>
      <c r="M332" s="212">
        <f t="shared" si="5"/>
        <v>0</v>
      </c>
      <c r="N332" s="185">
        <f>IFERROR(VLOOKUP($A332,'Прайс-лист общий'!$A:K,11,0),"")</f>
        <v>120</v>
      </c>
      <c r="O332" s="186" t="str">
        <f>IFERROR(VLOOKUP($A332,'Прайс-лист общий'!$A:L,12,0),"")</f>
        <v>185*157*58</v>
      </c>
      <c r="P332" s="186">
        <f>IFERROR(VLOOKUP($A332,'Прайс-лист общий'!$A:M,13,0),"")</f>
        <v>0.14299999999999999</v>
      </c>
      <c r="Q332" s="186" t="str">
        <f>IFERROR(VLOOKUP($A332,'Прайс-лист общий'!$A:O,14,0),"")</f>
        <v>380*163*303</v>
      </c>
      <c r="R332" s="186">
        <f>IFERROR(VLOOKUP($A332,'Прайс-лист общий'!$A:O,15,0),"")</f>
        <v>18.2</v>
      </c>
    </row>
    <row r="333" spans="1:18" s="208" customFormat="1" ht="15" customHeight="1">
      <c r="A333" s="205" t="s">
        <v>4929</v>
      </c>
      <c r="B333" s="206"/>
      <c r="C333" s="182" t="str">
        <f>HYPERLINK(VLOOKUP(A333,Фото!C:D,2,0),VLOOKUP(A333,'Прайс-лист общий'!A:B,2,0))</f>
        <v>Накладка на цилиндр РЕНЦ, черный/хром блестящий, DIY</v>
      </c>
      <c r="D333" s="183">
        <f>IFERROR(VLOOKUP($A333,'Прайс-лист общий'!A:C,3,0),"")</f>
        <v>4</v>
      </c>
      <c r="E333" s="184">
        <f>IFERROR(VLOOKUP($A333,'Прайс-лист общий'!$A:D,4,0),"")</f>
        <v>0</v>
      </c>
      <c r="F333" s="209">
        <f>IFERROR(VLOOKUP($A333,'Прайс-лист общий'!$A:E,5,0),"")</f>
        <v>874</v>
      </c>
      <c r="G333" s="209">
        <f>IFERROR(VLOOKUP($A333,'Прайс-лист общий'!$A:F,6,0),"")</f>
        <v>528</v>
      </c>
      <c r="H333" s="209">
        <f>IFERROR(VLOOKUP($A333,'Прайс-лист общий'!$A:G,7,0),"")</f>
        <v>480</v>
      </c>
      <c r="I333" s="209">
        <f>IFERROR(VLOOKUP($A333,'Прайс-лист общий'!$A:H,8,0),"")</f>
        <v>436</v>
      </c>
      <c r="J333" s="209">
        <f>IFERROR(VLOOKUP($A333,'Прайс-лист общий'!$A:I,9,0),"")</f>
        <v>379</v>
      </c>
      <c r="K333" s="222">
        <f>IFERROR(VLOOKUP(A333,'Прайс-лист общий'!A:J,10,0),"")</f>
        <v>112</v>
      </c>
      <c r="L333" s="216"/>
      <c r="M333" s="212">
        <f t="shared" si="5"/>
        <v>0</v>
      </c>
      <c r="N333" s="185">
        <f>IFERROR(VLOOKUP($A333,'Прайс-лист общий'!$A:K,11,0),"")</f>
        <v>120</v>
      </c>
      <c r="O333" s="186" t="str">
        <f>IFERROR(VLOOKUP($A333,'Прайс-лист общий'!$A:L,12,0),"")</f>
        <v>185*157*58</v>
      </c>
      <c r="P333" s="186">
        <f>IFERROR(VLOOKUP($A333,'Прайс-лист общий'!$A:M,13,0),"")</f>
        <v>0.14299999999999999</v>
      </c>
      <c r="Q333" s="186" t="str">
        <f>IFERROR(VLOOKUP($A333,'Прайс-лист общий'!$A:O,14,0),"")</f>
        <v>380*163*303</v>
      </c>
      <c r="R333" s="186">
        <f>IFERROR(VLOOKUP($A333,'Прайс-лист общий'!$A:O,15,0),"")</f>
        <v>18.2</v>
      </c>
    </row>
    <row r="334" spans="1:18" s="208" customFormat="1" ht="15" customHeight="1">
      <c r="A334" s="205" t="s">
        <v>603</v>
      </c>
      <c r="B334" s="206"/>
      <c r="C334" s="182" t="str">
        <f>HYPERLINK(VLOOKUP(A334,Фото!C:D,2,0),VLOOKUP(A334,'Прайс-лист общий'!A:B,2,0))</f>
        <v>Накладка на цилиндр РЕНЦ, кофе</v>
      </c>
      <c r="D334" s="183">
        <f>IFERROR(VLOOKUP($A334,'Прайс-лист общий'!A:C,3,0),"")</f>
        <v>4</v>
      </c>
      <c r="E334" s="184">
        <f>IFERROR(VLOOKUP($A334,'Прайс-лист общий'!$A:D,4,0),"")</f>
        <v>0</v>
      </c>
      <c r="F334" s="209">
        <f>IFERROR(VLOOKUP($A334,'Прайс-лист общий'!$A:E,5,0),"")</f>
        <v>770</v>
      </c>
      <c r="G334" s="209">
        <f>IFERROR(VLOOKUP($A334,'Прайс-лист общий'!$A:F,6,0),"")</f>
        <v>465</v>
      </c>
      <c r="H334" s="209">
        <f>IFERROR(VLOOKUP($A334,'Прайс-лист общий'!$A:G,7,0),"")</f>
        <v>422</v>
      </c>
      <c r="I334" s="209">
        <f>IFERROR(VLOOKUP($A334,'Прайс-лист общий'!$A:H,8,0),"")</f>
        <v>383</v>
      </c>
      <c r="J334" s="209">
        <f>IFERROR(VLOOKUP($A334,'Прайс-лист общий'!$A:I,9,0),"")</f>
        <v>333</v>
      </c>
      <c r="K334" s="222">
        <f>IFERROR(VLOOKUP(A334,'Прайс-лист общий'!A:J,10,0),"")</f>
        <v>0</v>
      </c>
      <c r="L334" s="216"/>
      <c r="M334" s="212">
        <f t="shared" si="5"/>
        <v>0</v>
      </c>
      <c r="N334" s="185">
        <f>IFERROR(VLOOKUP($A334,'Прайс-лист общий'!$A:K,11,0),"")</f>
        <v>120</v>
      </c>
      <c r="O334" s="186" t="str">
        <f>IFERROR(VLOOKUP($A334,'Прайс-лист общий'!$A:L,12,0),"")</f>
        <v>185*157*58</v>
      </c>
      <c r="P334" s="186">
        <f>IFERROR(VLOOKUP($A334,'Прайс-лист общий'!$A:M,13,0),"")</f>
        <v>0.14299999999999999</v>
      </c>
      <c r="Q334" s="186" t="str">
        <f>IFERROR(VLOOKUP($A334,'Прайс-лист общий'!$A:O,14,0),"")</f>
        <v>380*163*303</v>
      </c>
      <c r="R334" s="186">
        <f>IFERROR(VLOOKUP($A334,'Прайс-лист общий'!$A:O,15,0),"")</f>
        <v>18.2</v>
      </c>
    </row>
    <row r="335" spans="1:18" s="208" customFormat="1" ht="15" customHeight="1">
      <c r="A335" s="205" t="s">
        <v>604</v>
      </c>
      <c r="B335" s="206"/>
      <c r="C335" s="182" t="str">
        <f>HYPERLINK(VLOOKUP(A335,Фото!C:D,2,0),VLOOKUP(A335,'Прайс-лист общий'!A:B,2,0))</f>
        <v>Накладка на цилиндр РЕНЦ, хром блестящий</v>
      </c>
      <c r="D335" s="183">
        <f>IFERROR(VLOOKUP($A335,'Прайс-лист общий'!A:C,3,0),"")</f>
        <v>4</v>
      </c>
      <c r="E335" s="184">
        <f>IFERROR(VLOOKUP($A335,'Прайс-лист общий'!$A:D,4,0),"")</f>
        <v>0</v>
      </c>
      <c r="F335" s="209">
        <f>IFERROR(VLOOKUP($A335,'Прайс-лист общий'!$A:E,5,0),"")</f>
        <v>770</v>
      </c>
      <c r="G335" s="209">
        <f>IFERROR(VLOOKUP($A335,'Прайс-лист общий'!$A:F,6,0),"")</f>
        <v>465</v>
      </c>
      <c r="H335" s="209">
        <f>IFERROR(VLOOKUP($A335,'Прайс-лист общий'!$A:G,7,0),"")</f>
        <v>422</v>
      </c>
      <c r="I335" s="209">
        <f>IFERROR(VLOOKUP($A335,'Прайс-лист общий'!$A:H,8,0),"")</f>
        <v>383</v>
      </c>
      <c r="J335" s="209">
        <f>IFERROR(VLOOKUP($A335,'Прайс-лист общий'!$A:I,9,0),"")</f>
        <v>333</v>
      </c>
      <c r="K335" s="222">
        <f>IFERROR(VLOOKUP(A335,'Прайс-лист общий'!A:J,10,0),"")</f>
        <v>56</v>
      </c>
      <c r="L335" s="216"/>
      <c r="M335" s="212">
        <f t="shared" si="5"/>
        <v>0</v>
      </c>
      <c r="N335" s="185">
        <f>IFERROR(VLOOKUP($A335,'Прайс-лист общий'!$A:K,11,0),"")</f>
        <v>120</v>
      </c>
      <c r="O335" s="186" t="str">
        <f>IFERROR(VLOOKUP($A335,'Прайс-лист общий'!$A:L,12,0),"")</f>
        <v>185*157*58</v>
      </c>
      <c r="P335" s="186">
        <f>IFERROR(VLOOKUP($A335,'Прайс-лист общий'!$A:M,13,0),"")</f>
        <v>0.14299999999999999</v>
      </c>
      <c r="Q335" s="186" t="str">
        <f>IFERROR(VLOOKUP($A335,'Прайс-лист общий'!$A:O,14,0),"")</f>
        <v>380*163*303</v>
      </c>
      <c r="R335" s="186">
        <f>IFERROR(VLOOKUP($A335,'Прайс-лист общий'!$A:O,15,0),"")</f>
        <v>18.2</v>
      </c>
    </row>
    <row r="336" spans="1:18" s="208" customFormat="1" ht="15" customHeight="1">
      <c r="A336" s="205" t="s">
        <v>542</v>
      </c>
      <c r="B336" s="206"/>
      <c r="C336" s="182" t="str">
        <f>HYPERLINK(VLOOKUP(A336,Фото!C:D,2,0),VLOOKUP(A336,'Прайс-лист общий'!A:B,2,0))</f>
        <v>Накладка на цилиндр РЕНЦ, латунь темная</v>
      </c>
      <c r="D336" s="183">
        <f>IFERROR(VLOOKUP($A336,'Прайс-лист общий'!A:C,3,0),"")</f>
        <v>4</v>
      </c>
      <c r="E336" s="184">
        <f>IFERROR(VLOOKUP($A336,'Прайс-лист общий'!$A:D,4,0),"")</f>
        <v>0</v>
      </c>
      <c r="F336" s="209">
        <f>IFERROR(VLOOKUP($A336,'Прайс-лист общий'!$A:E,5,0),"")</f>
        <v>770</v>
      </c>
      <c r="G336" s="209">
        <f>IFERROR(VLOOKUP($A336,'Прайс-лист общий'!$A:F,6,0),"")</f>
        <v>465</v>
      </c>
      <c r="H336" s="209">
        <f>IFERROR(VLOOKUP($A336,'Прайс-лист общий'!$A:G,7,0),"")</f>
        <v>422</v>
      </c>
      <c r="I336" s="209">
        <f>IFERROR(VLOOKUP($A336,'Прайс-лист общий'!$A:H,8,0),"")</f>
        <v>383</v>
      </c>
      <c r="J336" s="209">
        <f>IFERROR(VLOOKUP($A336,'Прайс-лист общий'!$A:I,9,0),"")</f>
        <v>333</v>
      </c>
      <c r="K336" s="222">
        <f>IFERROR(VLOOKUP(A336,'Прайс-лист общий'!A:J,10,0),"")</f>
        <v>0</v>
      </c>
      <c r="L336" s="216"/>
      <c r="M336" s="212">
        <f t="shared" si="5"/>
        <v>0</v>
      </c>
      <c r="N336" s="185">
        <f>IFERROR(VLOOKUP($A336,'Прайс-лист общий'!$A:K,11,0),"")</f>
        <v>120</v>
      </c>
      <c r="O336" s="186" t="str">
        <f>IFERROR(VLOOKUP($A336,'Прайс-лист общий'!$A:L,12,0),"")</f>
        <v>185*157*58</v>
      </c>
      <c r="P336" s="186">
        <f>IFERROR(VLOOKUP($A336,'Прайс-лист общий'!$A:M,13,0),"")</f>
        <v>0.14299999999999999</v>
      </c>
      <c r="Q336" s="186" t="str">
        <f>IFERROR(VLOOKUP($A336,'Прайс-лист общий'!$A:O,14,0),"")</f>
        <v>380*163*303</v>
      </c>
      <c r="R336" s="186">
        <f>IFERROR(VLOOKUP($A336,'Прайс-лист общий'!$A:O,15,0),"")</f>
        <v>18.2</v>
      </c>
    </row>
    <row r="337" spans="1:18" s="208" customFormat="1" ht="15" customHeight="1">
      <c r="A337" s="205" t="s">
        <v>605</v>
      </c>
      <c r="B337" s="206"/>
      <c r="C337" s="182" t="str">
        <f>HYPERLINK(VLOOKUP(A337,Фото!C:D,2,0),VLOOKUP(A337,'Прайс-лист общий'!A:B,2,0))</f>
        <v>Накладка на цилиндр РЕНЦ, бронза античная матовая</v>
      </c>
      <c r="D337" s="183">
        <f>IFERROR(VLOOKUP($A337,'Прайс-лист общий'!A:C,3,0),"")</f>
        <v>4</v>
      </c>
      <c r="E337" s="184">
        <f>IFERROR(VLOOKUP($A337,'Прайс-лист общий'!$A:D,4,0),"")</f>
        <v>0</v>
      </c>
      <c r="F337" s="209">
        <f>IFERROR(VLOOKUP($A337,'Прайс-лист общий'!$A:E,5,0),"")</f>
        <v>770</v>
      </c>
      <c r="G337" s="209">
        <f>IFERROR(VLOOKUP($A337,'Прайс-лист общий'!$A:F,6,0),"")</f>
        <v>465</v>
      </c>
      <c r="H337" s="209">
        <f>IFERROR(VLOOKUP($A337,'Прайс-лист общий'!$A:G,7,0),"")</f>
        <v>422</v>
      </c>
      <c r="I337" s="209">
        <f>IFERROR(VLOOKUP($A337,'Прайс-лист общий'!$A:H,8,0),"")</f>
        <v>383</v>
      </c>
      <c r="J337" s="209">
        <f>IFERROR(VLOOKUP($A337,'Прайс-лист общий'!$A:I,9,0),"")</f>
        <v>333</v>
      </c>
      <c r="K337" s="222">
        <f>IFERROR(VLOOKUP(A337,'Прайс-лист общий'!A:J,10,0),"")</f>
        <v>0</v>
      </c>
      <c r="L337" s="216"/>
      <c r="M337" s="212">
        <f t="shared" si="5"/>
        <v>0</v>
      </c>
      <c r="N337" s="185">
        <f>IFERROR(VLOOKUP($A337,'Прайс-лист общий'!$A:K,11,0),"")</f>
        <v>120</v>
      </c>
      <c r="O337" s="186" t="str">
        <f>IFERROR(VLOOKUP($A337,'Прайс-лист общий'!$A:L,12,0),"")</f>
        <v>185*157*58</v>
      </c>
      <c r="P337" s="186">
        <f>IFERROR(VLOOKUP($A337,'Прайс-лист общий'!$A:M,13,0),"")</f>
        <v>0.14299999999999999</v>
      </c>
      <c r="Q337" s="186" t="str">
        <f>IFERROR(VLOOKUP($A337,'Прайс-лист общий'!$A:O,14,0),"")</f>
        <v>380*163*303</v>
      </c>
      <c r="R337" s="186">
        <f>IFERROR(VLOOKUP($A337,'Прайс-лист общий'!$A:O,15,0),"")</f>
        <v>18.2</v>
      </c>
    </row>
    <row r="338" spans="1:18" s="208" customFormat="1" ht="15" customHeight="1">
      <c r="A338" s="205" t="s">
        <v>543</v>
      </c>
      <c r="B338" s="206"/>
      <c r="C338" s="182" t="str">
        <f>HYPERLINK(VLOOKUP(A338,Фото!C:D,2,0),VLOOKUP(A338,'Прайс-лист общий'!A:B,2,0))</f>
        <v>Накладка на цилиндр РЕНЦ, матовый супер белый/хром блестящий</v>
      </c>
      <c r="D338" s="183">
        <f>IFERROR(VLOOKUP($A338,'Прайс-лист общий'!A:C,3,0),"")</f>
        <v>4</v>
      </c>
      <c r="E338" s="184">
        <f>IFERROR(VLOOKUP($A338,'Прайс-лист общий'!$A:D,4,0),"")</f>
        <v>0</v>
      </c>
      <c r="F338" s="209">
        <f>IFERROR(VLOOKUP($A338,'Прайс-лист общий'!$A:E,5,0),"")</f>
        <v>902</v>
      </c>
      <c r="G338" s="209">
        <f>IFERROR(VLOOKUP($A338,'Прайс-лист общий'!$A:F,6,0),"")</f>
        <v>545</v>
      </c>
      <c r="H338" s="209">
        <f>IFERROR(VLOOKUP($A338,'Прайс-лист общий'!$A:G,7,0),"")</f>
        <v>495</v>
      </c>
      <c r="I338" s="209">
        <f>IFERROR(VLOOKUP($A338,'Прайс-лист общий'!$A:H,8,0),"")</f>
        <v>450</v>
      </c>
      <c r="J338" s="209">
        <f>IFERROR(VLOOKUP($A338,'Прайс-лист общий'!$A:I,9,0),"")</f>
        <v>391</v>
      </c>
      <c r="K338" s="222">
        <f>IFERROR(VLOOKUP(A338,'Прайс-лист общий'!A:J,10,0),"")</f>
        <v>56</v>
      </c>
      <c r="L338" s="216"/>
      <c r="M338" s="212">
        <f t="shared" si="5"/>
        <v>0</v>
      </c>
      <c r="N338" s="185">
        <f>IFERROR(VLOOKUP($A338,'Прайс-лист общий'!$A:K,11,0),"")</f>
        <v>120</v>
      </c>
      <c r="O338" s="186" t="str">
        <f>IFERROR(VLOOKUP($A338,'Прайс-лист общий'!$A:L,12,0),"")</f>
        <v>185*157*58</v>
      </c>
      <c r="P338" s="186">
        <f>IFERROR(VLOOKUP($A338,'Прайс-лист общий'!$A:M,13,0),"")</f>
        <v>0.14299999999999999</v>
      </c>
      <c r="Q338" s="186" t="str">
        <f>IFERROR(VLOOKUP($A338,'Прайс-лист общий'!$A:O,14,0),"")</f>
        <v>380*163*303</v>
      </c>
      <c r="R338" s="186">
        <f>IFERROR(VLOOKUP($A338,'Прайс-лист общий'!$A:O,15,0),"")</f>
        <v>18.2</v>
      </c>
    </row>
    <row r="339" spans="1:18" s="208" customFormat="1" ht="15" customHeight="1">
      <c r="A339" s="205" t="s">
        <v>608</v>
      </c>
      <c r="B339" s="206"/>
      <c r="C339" s="182" t="str">
        <f>HYPERLINK(VLOOKUP(A339,Фото!C:D,2,0),VLOOKUP(A339,'Прайс-лист общий'!A:B,2,0))</f>
        <v>Накладка на цилиндр РЕНЦ, хром матовый/хром блестящий</v>
      </c>
      <c r="D339" s="183">
        <f>IFERROR(VLOOKUP($A339,'Прайс-лист общий'!A:C,3,0),"")</f>
        <v>4</v>
      </c>
      <c r="E339" s="184">
        <f>IFERROR(VLOOKUP($A339,'Прайс-лист общий'!$A:D,4,0),"")</f>
        <v>0</v>
      </c>
      <c r="F339" s="209">
        <f>IFERROR(VLOOKUP($A339,'Прайс-лист общий'!$A:E,5,0),"")</f>
        <v>770</v>
      </c>
      <c r="G339" s="209">
        <f>IFERROR(VLOOKUP($A339,'Прайс-лист общий'!$A:F,6,0),"")</f>
        <v>465</v>
      </c>
      <c r="H339" s="209">
        <f>IFERROR(VLOOKUP($A339,'Прайс-лист общий'!$A:G,7,0),"")</f>
        <v>422</v>
      </c>
      <c r="I339" s="209">
        <f>IFERROR(VLOOKUP($A339,'Прайс-лист общий'!$A:H,8,0),"")</f>
        <v>383</v>
      </c>
      <c r="J339" s="209">
        <f>IFERROR(VLOOKUP($A339,'Прайс-лист общий'!$A:I,9,0),"")</f>
        <v>333</v>
      </c>
      <c r="K339" s="222">
        <f>IFERROR(VLOOKUP(A339,'Прайс-лист общий'!A:J,10,0),"")</f>
        <v>56</v>
      </c>
      <c r="L339" s="216"/>
      <c r="M339" s="212">
        <f t="shared" si="5"/>
        <v>0</v>
      </c>
      <c r="N339" s="185">
        <f>IFERROR(VLOOKUP($A339,'Прайс-лист общий'!$A:K,11,0),"")</f>
        <v>120</v>
      </c>
      <c r="O339" s="186" t="str">
        <f>IFERROR(VLOOKUP($A339,'Прайс-лист общий'!$A:L,12,0),"")</f>
        <v>185*157*58</v>
      </c>
      <c r="P339" s="186">
        <f>IFERROR(VLOOKUP($A339,'Прайс-лист общий'!$A:M,13,0),"")</f>
        <v>0.14299999999999999</v>
      </c>
      <c r="Q339" s="186" t="str">
        <f>IFERROR(VLOOKUP($A339,'Прайс-лист общий'!$A:O,14,0),"")</f>
        <v>380*163*303</v>
      </c>
      <c r="R339" s="186">
        <f>IFERROR(VLOOKUP($A339,'Прайс-лист общий'!$A:O,15,0),"")</f>
        <v>18.2</v>
      </c>
    </row>
    <row r="340" spans="1:18" s="208" customFormat="1" ht="15" customHeight="1">
      <c r="A340" s="205" t="s">
        <v>611</v>
      </c>
      <c r="B340" s="206"/>
      <c r="C340" s="182" t="str">
        <f>HYPERLINK(VLOOKUP(A340,Фото!C:D,2,0),VLOOKUP(A340,'Прайс-лист общий'!A:B,2,0))</f>
        <v>Накладка на цилиндр РЕНЦ, никель матовый/никель блестящий</v>
      </c>
      <c r="D340" s="183">
        <f>IFERROR(VLOOKUP($A340,'Прайс-лист общий'!A:C,3,0),"")</f>
        <v>4</v>
      </c>
      <c r="E340" s="184">
        <f>IFERROR(VLOOKUP($A340,'Прайс-лист общий'!$A:D,4,0),"")</f>
        <v>0</v>
      </c>
      <c r="F340" s="209">
        <f>IFERROR(VLOOKUP($A340,'Прайс-лист общий'!$A:E,5,0),"")</f>
        <v>770</v>
      </c>
      <c r="G340" s="209">
        <f>IFERROR(VLOOKUP($A340,'Прайс-лист общий'!$A:F,6,0),"")</f>
        <v>465</v>
      </c>
      <c r="H340" s="209">
        <f>IFERROR(VLOOKUP($A340,'Прайс-лист общий'!$A:G,7,0),"")</f>
        <v>422</v>
      </c>
      <c r="I340" s="209">
        <f>IFERROR(VLOOKUP($A340,'Прайс-лист общий'!$A:H,8,0),"")</f>
        <v>383</v>
      </c>
      <c r="J340" s="209">
        <f>IFERROR(VLOOKUP($A340,'Прайс-лист общий'!$A:I,9,0),"")</f>
        <v>333</v>
      </c>
      <c r="K340" s="222">
        <f>IFERROR(VLOOKUP(A340,'Прайс-лист общий'!A:J,10,0),"")</f>
        <v>0</v>
      </c>
      <c r="L340" s="216"/>
      <c r="M340" s="212">
        <f t="shared" si="5"/>
        <v>0</v>
      </c>
      <c r="N340" s="185">
        <f>IFERROR(VLOOKUP($A340,'Прайс-лист общий'!$A:K,11,0),"")</f>
        <v>100</v>
      </c>
      <c r="O340" s="186" t="str">
        <f>IFERROR(VLOOKUP($A340,'Прайс-лист общий'!$A:L,12,0),"")</f>
        <v>185*157*58</v>
      </c>
      <c r="P340" s="186">
        <f>IFERROR(VLOOKUP($A340,'Прайс-лист общий'!$A:M,13,0),"")</f>
        <v>0.14299999999999999</v>
      </c>
      <c r="Q340" s="186" t="str">
        <f>IFERROR(VLOOKUP($A340,'Прайс-лист общий'!$A:O,14,0),"")</f>
        <v>380*163*303</v>
      </c>
      <c r="R340" s="186">
        <f>IFERROR(VLOOKUP($A340,'Прайс-лист общий'!$A:O,15,0),"")</f>
        <v>18.2</v>
      </c>
    </row>
    <row r="341" spans="1:18" s="208" customFormat="1" ht="15" customHeight="1">
      <c r="A341" s="205" t="s">
        <v>1256</v>
      </c>
      <c r="B341" s="206"/>
      <c r="C341" s="182" t="str">
        <f>HYPERLINK(VLOOKUP(A341,Фото!C:D,2,0),VLOOKUP(A341,'Прайс-лист общий'!A:B,2,0))</f>
        <v>Накладка на цилиндр РЕНЦ, супер белый/хром блестящий</v>
      </c>
      <c r="D341" s="183">
        <f>IFERROR(VLOOKUP($A341,'Прайс-лист общий'!A:C,3,0),"")</f>
        <v>4</v>
      </c>
      <c r="E341" s="184">
        <f>IFERROR(VLOOKUP($A341,'Прайс-лист общий'!$A:D,4,0),"")</f>
        <v>0</v>
      </c>
      <c r="F341" s="209">
        <f>IFERROR(VLOOKUP($A341,'Прайс-лист общий'!$A:E,5,0),"")</f>
        <v>902</v>
      </c>
      <c r="G341" s="209">
        <f>IFERROR(VLOOKUP($A341,'Прайс-лист общий'!$A:F,6,0),"")</f>
        <v>545</v>
      </c>
      <c r="H341" s="209">
        <f>IFERROR(VLOOKUP($A341,'Прайс-лист общий'!$A:G,7,0),"")</f>
        <v>495</v>
      </c>
      <c r="I341" s="209">
        <f>IFERROR(VLOOKUP($A341,'Прайс-лист общий'!$A:H,8,0),"")</f>
        <v>450</v>
      </c>
      <c r="J341" s="209">
        <f>IFERROR(VLOOKUP($A341,'Прайс-лист общий'!$A:I,9,0),"")</f>
        <v>391</v>
      </c>
      <c r="K341" s="222">
        <f>IFERROR(VLOOKUP(A341,'Прайс-лист общий'!A:J,10,0),"")</f>
        <v>56</v>
      </c>
      <c r="L341" s="216"/>
      <c r="M341" s="212">
        <f t="shared" si="5"/>
        <v>0</v>
      </c>
      <c r="N341" s="185">
        <f>IFERROR(VLOOKUP($A341,'Прайс-лист общий'!$A:K,11,0),"")</f>
        <v>10</v>
      </c>
      <c r="O341" s="186" t="str">
        <f>IFERROR(VLOOKUP($A341,'Прайс-лист общий'!$A:L,12,0),"")</f>
        <v>185*157*58</v>
      </c>
      <c r="P341" s="186">
        <f>IFERROR(VLOOKUP($A341,'Прайс-лист общий'!$A:M,13,0),"")</f>
        <v>1.02</v>
      </c>
      <c r="Q341" s="186" t="str">
        <f>IFERROR(VLOOKUP($A341,'Прайс-лист общий'!$A:O,14,0),"")</f>
        <v>380*163*303</v>
      </c>
      <c r="R341" s="186">
        <f>IFERROR(VLOOKUP($A341,'Прайс-лист общий'!$A:O,15,0),"")</f>
        <v>13.2</v>
      </c>
    </row>
    <row r="342" spans="1:18" s="208" customFormat="1" ht="15" customHeight="1">
      <c r="A342" s="193" t="s">
        <v>544</v>
      </c>
      <c r="B342" s="195"/>
      <c r="C342" s="187" t="str">
        <f>HYPERLINK(VLOOKUP(A342,Фото!C:D,2,0),VLOOKUP(A342,'Прайс-лист общий'!A:B,2,0))</f>
        <v>Накладка на цилиндр РЕНЦ, белый/хром блестящий</v>
      </c>
      <c r="D342" s="188">
        <f>IFERROR(VLOOKUP($A342,'Прайс-лист общий'!A:C,3,0),"")</f>
        <v>4</v>
      </c>
      <c r="E342" s="189">
        <f>IFERROR(VLOOKUP($A342,'Прайс-лист общий'!$A:D,4,0),"")</f>
        <v>0</v>
      </c>
      <c r="F342" s="210">
        <f>IFERROR(VLOOKUP($A342,'Прайс-лист общий'!$A:E,5,0),"")</f>
        <v>902</v>
      </c>
      <c r="G342" s="210">
        <f>IFERROR(VLOOKUP($A342,'Прайс-лист общий'!$A:F,6,0),"")</f>
        <v>545</v>
      </c>
      <c r="H342" s="210">
        <f>IFERROR(VLOOKUP($A342,'Прайс-лист общий'!$A:G,7,0),"")</f>
        <v>495</v>
      </c>
      <c r="I342" s="210">
        <f>IFERROR(VLOOKUP($A342,'Прайс-лист общий'!$A:H,8,0),"")</f>
        <v>450</v>
      </c>
      <c r="J342" s="210">
        <f>IFERROR(VLOOKUP($A342,'Прайс-лист общий'!$A:I,9,0),"")</f>
        <v>391</v>
      </c>
      <c r="K342" s="220">
        <f>IFERROR(VLOOKUP(A342,'Прайс-лист общий'!A:J,10,0),"")</f>
        <v>0</v>
      </c>
      <c r="L342" s="217"/>
      <c r="M342" s="213">
        <f t="shared" si="5"/>
        <v>0</v>
      </c>
      <c r="N342" s="190">
        <f>IFERROR(VLOOKUP($A342,'Прайс-лист общий'!$A:K,11,0),"")</f>
        <v>120</v>
      </c>
      <c r="O342" s="191" t="str">
        <f>IFERROR(VLOOKUP($A342,'Прайс-лист общий'!$A:L,12,0),"")</f>
        <v>185*157*58</v>
      </c>
      <c r="P342" s="191">
        <f>IFERROR(VLOOKUP($A342,'Прайс-лист общий'!$A:M,13,0),"")</f>
        <v>0.14299999999999999</v>
      </c>
      <c r="Q342" s="191" t="str">
        <f>IFERROR(VLOOKUP($A342,'Прайс-лист общий'!$A:O,14,0),"")</f>
        <v>380*163*303</v>
      </c>
      <c r="R342" s="191">
        <f>IFERROR(VLOOKUP($A342,'Прайс-лист общий'!$A:O,15,0),"")</f>
        <v>18.2</v>
      </c>
    </row>
    <row r="343" spans="1:18" s="208" customFormat="1" ht="15" customHeight="1">
      <c r="A343" s="223" t="s">
        <v>629</v>
      </c>
      <c r="B343" s="206"/>
      <c r="C343" s="224" t="str">
        <f>HYPERLINK(VLOOKUP(A343,Фото!C:D,2,0),VLOOKUP(A343,'Прайс-лист общий'!A:B,2,0))</f>
        <v>Накладка под сувальдный ключ РЕНЦ, бронза античная</v>
      </c>
      <c r="D343" s="225">
        <f>IFERROR(VLOOKUP($A343,'Прайс-лист общий'!A:C,3,0),"")</f>
        <v>4</v>
      </c>
      <c r="E343" s="226">
        <f>IFERROR(VLOOKUP($A343,'Прайс-лист общий'!$A:D,4,0),"")</f>
        <v>0</v>
      </c>
      <c r="F343" s="227">
        <f>IFERROR(VLOOKUP($A343,'Прайс-лист общий'!$A:E,5,0),"")</f>
        <v>770</v>
      </c>
      <c r="G343" s="227">
        <f>IFERROR(VLOOKUP($A343,'Прайс-лист общий'!$A:F,6,0),"")</f>
        <v>465</v>
      </c>
      <c r="H343" s="227">
        <f>IFERROR(VLOOKUP($A343,'Прайс-лист общий'!$A:G,7,0),"")</f>
        <v>422</v>
      </c>
      <c r="I343" s="227">
        <f>IFERROR(VLOOKUP($A343,'Прайс-лист общий'!$A:H,8,0),"")</f>
        <v>383</v>
      </c>
      <c r="J343" s="227">
        <f>IFERROR(VLOOKUP($A343,'Прайс-лист общий'!$A:I,9,0),"")</f>
        <v>333</v>
      </c>
      <c r="K343" s="228">
        <f>IFERROR(VLOOKUP(A343,'Прайс-лист общий'!A:J,10,0),"")</f>
        <v>56</v>
      </c>
      <c r="L343" s="229"/>
      <c r="M343" s="230">
        <f t="shared" si="5"/>
        <v>0</v>
      </c>
      <c r="N343" s="231">
        <f>IFERROR(VLOOKUP($A343,'Прайс-лист общий'!$A:K,11,0),"")</f>
        <v>120</v>
      </c>
      <c r="O343" s="232" t="str">
        <f>IFERROR(VLOOKUP($A343,'Прайс-лист общий'!$A:L,12,0),"")</f>
        <v>185*157*58</v>
      </c>
      <c r="P343" s="232">
        <f>IFERROR(VLOOKUP($A343,'Прайс-лист общий'!$A:M,13,0),"")</f>
        <v>0.151</v>
      </c>
      <c r="Q343" s="232" t="str">
        <f>IFERROR(VLOOKUP($A343,'Прайс-лист общий'!$A:O,14,0),"")</f>
        <v>380*163*303</v>
      </c>
      <c r="R343" s="232">
        <f>IFERROR(VLOOKUP($A343,'Прайс-лист общий'!$A:O,15,0),"")</f>
        <v>18.2</v>
      </c>
    </row>
    <row r="344" spans="1:18" s="208" customFormat="1" ht="15" customHeight="1">
      <c r="A344" s="205" t="s">
        <v>630</v>
      </c>
      <c r="B344" s="206"/>
      <c r="C344" s="182" t="str">
        <f>HYPERLINK(VLOOKUP(A344,Фото!C:D,2,0),VLOOKUP(A344,'Прайс-лист общий'!A:B,2,0))</f>
        <v>Накладка под сувальдный ключ РЕНЦ, медь античная</v>
      </c>
      <c r="D344" s="183">
        <f>IFERROR(VLOOKUP($A344,'Прайс-лист общий'!A:C,3,0),"")</f>
        <v>4</v>
      </c>
      <c r="E344" s="184">
        <f>IFERROR(VLOOKUP($A344,'Прайс-лист общий'!$A:D,4,0),"")</f>
        <v>0</v>
      </c>
      <c r="F344" s="209">
        <f>IFERROR(VLOOKUP($A344,'Прайс-лист общий'!$A:E,5,0),"")</f>
        <v>747</v>
      </c>
      <c r="G344" s="209">
        <f>IFERROR(VLOOKUP($A344,'Прайс-лист общий'!$A:F,6,0),"")</f>
        <v>450</v>
      </c>
      <c r="H344" s="209">
        <f>IFERROR(VLOOKUP($A344,'Прайс-лист общий'!$A:G,7,0),"")</f>
        <v>410</v>
      </c>
      <c r="I344" s="209">
        <f>IFERROR(VLOOKUP($A344,'Прайс-лист общий'!$A:H,8,0),"")</f>
        <v>372</v>
      </c>
      <c r="J344" s="209">
        <f>IFERROR(VLOOKUP($A344,'Прайс-лист общий'!$A:I,9,0),"")</f>
        <v>323</v>
      </c>
      <c r="K344" s="222">
        <f>IFERROR(VLOOKUP(A344,'Прайс-лист общий'!A:J,10,0),"")</f>
        <v>56</v>
      </c>
      <c r="L344" s="216"/>
      <c r="M344" s="212">
        <f t="shared" si="5"/>
        <v>0</v>
      </c>
      <c r="N344" s="185">
        <f>IFERROR(VLOOKUP($A344,'Прайс-лист общий'!$A:K,11,0),"")</f>
        <v>120</v>
      </c>
      <c r="O344" s="186" t="str">
        <f>IFERROR(VLOOKUP($A344,'Прайс-лист общий'!$A:L,12,0),"")</f>
        <v>185*157*58</v>
      </c>
      <c r="P344" s="186">
        <f>IFERROR(VLOOKUP($A344,'Прайс-лист общий'!$A:M,13,0),"")</f>
        <v>0.151</v>
      </c>
      <c r="Q344" s="186" t="str">
        <f>IFERROR(VLOOKUP($A344,'Прайс-лист общий'!$A:O,14,0),"")</f>
        <v>380*163*303</v>
      </c>
      <c r="R344" s="186">
        <f>IFERROR(VLOOKUP($A344,'Прайс-лист общий'!$A:O,15,0),"")</f>
        <v>18.2</v>
      </c>
    </row>
    <row r="345" spans="1:18" s="208" customFormat="1" ht="15" customHeight="1">
      <c r="A345" s="205" t="s">
        <v>632</v>
      </c>
      <c r="B345" s="206"/>
      <c r="C345" s="182" t="str">
        <f>HYPERLINK(VLOOKUP(A345,Фото!C:D,2,0),VLOOKUP(A345,'Прайс-лист общий'!A:B,2,0))</f>
        <v>Накладка под сувальдный ключ РЕНЦ, хром блестящий</v>
      </c>
      <c r="D345" s="183">
        <f>IFERROR(VLOOKUP($A345,'Прайс-лист общий'!A:C,3,0),"")</f>
        <v>4</v>
      </c>
      <c r="E345" s="184">
        <f>IFERROR(VLOOKUP($A345,'Прайс-лист общий'!$A:D,4,0),"")</f>
        <v>0</v>
      </c>
      <c r="F345" s="209">
        <f>IFERROR(VLOOKUP($A345,'Прайс-лист общий'!$A:E,5,0),"")</f>
        <v>770</v>
      </c>
      <c r="G345" s="209">
        <f>IFERROR(VLOOKUP($A345,'Прайс-лист общий'!$A:F,6,0),"")</f>
        <v>465</v>
      </c>
      <c r="H345" s="209">
        <f>IFERROR(VLOOKUP($A345,'Прайс-лист общий'!$A:G,7,0),"")</f>
        <v>422</v>
      </c>
      <c r="I345" s="209">
        <f>IFERROR(VLOOKUP($A345,'Прайс-лист общий'!$A:H,8,0),"")</f>
        <v>383</v>
      </c>
      <c r="J345" s="209">
        <f>IFERROR(VLOOKUP($A345,'Прайс-лист общий'!$A:I,9,0),"")</f>
        <v>333</v>
      </c>
      <c r="K345" s="222">
        <f>IFERROR(VLOOKUP(A345,'Прайс-лист общий'!A:J,10,0),"")</f>
        <v>56</v>
      </c>
      <c r="L345" s="216"/>
      <c r="M345" s="212">
        <f t="shared" si="5"/>
        <v>0</v>
      </c>
      <c r="N345" s="185">
        <f>IFERROR(VLOOKUP($A345,'Прайс-лист общий'!$A:K,11,0),"")</f>
        <v>120</v>
      </c>
      <c r="O345" s="186" t="str">
        <f>IFERROR(VLOOKUP($A345,'Прайс-лист общий'!$A:L,12,0),"")</f>
        <v>185*157*58</v>
      </c>
      <c r="P345" s="186">
        <f>IFERROR(VLOOKUP($A345,'Прайс-лист общий'!$A:M,13,0),"")</f>
        <v>0.151</v>
      </c>
      <c r="Q345" s="186" t="str">
        <f>IFERROR(VLOOKUP($A345,'Прайс-лист общий'!$A:O,14,0),"")</f>
        <v>380*163*303</v>
      </c>
      <c r="R345" s="186">
        <f>IFERROR(VLOOKUP($A345,'Прайс-лист общий'!$A:O,15,0),"")</f>
        <v>18.2</v>
      </c>
    </row>
    <row r="346" spans="1:18" s="208" customFormat="1" ht="15" customHeight="1">
      <c r="A346" s="205" t="s">
        <v>633</v>
      </c>
      <c r="B346" s="206"/>
      <c r="C346" s="182" t="str">
        <f>HYPERLINK(VLOOKUP(A346,Фото!C:D,2,0),VLOOKUP(A346,'Прайс-лист общий'!A:B,2,0))</f>
        <v>Накладка под сувальдный ключ РЕНЦ, латунь блестящая</v>
      </c>
      <c r="D346" s="183">
        <f>IFERROR(VLOOKUP($A346,'Прайс-лист общий'!A:C,3,0),"")</f>
        <v>4</v>
      </c>
      <c r="E346" s="184">
        <f>IFERROR(VLOOKUP($A346,'Прайс-лист общий'!$A:D,4,0),"")</f>
        <v>0</v>
      </c>
      <c r="F346" s="209">
        <f>IFERROR(VLOOKUP($A346,'Прайс-лист общий'!$A:E,5,0),"")</f>
        <v>770</v>
      </c>
      <c r="G346" s="209">
        <f>IFERROR(VLOOKUP($A346,'Прайс-лист общий'!$A:F,6,0),"")</f>
        <v>465</v>
      </c>
      <c r="H346" s="209">
        <f>IFERROR(VLOOKUP($A346,'Прайс-лист общий'!$A:G,7,0),"")</f>
        <v>422</v>
      </c>
      <c r="I346" s="209">
        <f>IFERROR(VLOOKUP($A346,'Прайс-лист общий'!$A:H,8,0),"")</f>
        <v>383</v>
      </c>
      <c r="J346" s="209">
        <f>IFERROR(VLOOKUP($A346,'Прайс-лист общий'!$A:I,9,0),"")</f>
        <v>333</v>
      </c>
      <c r="K346" s="222">
        <f>IFERROR(VLOOKUP(A346,'Прайс-лист общий'!A:J,10,0),"")</f>
        <v>56</v>
      </c>
      <c r="L346" s="216"/>
      <c r="M346" s="212">
        <f t="shared" si="5"/>
        <v>0</v>
      </c>
      <c r="N346" s="185">
        <f>IFERROR(VLOOKUP($A346,'Прайс-лист общий'!$A:K,11,0),"")</f>
        <v>120</v>
      </c>
      <c r="O346" s="186" t="str">
        <f>IFERROR(VLOOKUP($A346,'Прайс-лист общий'!$A:L,12,0),"")</f>
        <v>185*157*58</v>
      </c>
      <c r="P346" s="186">
        <f>IFERROR(VLOOKUP($A346,'Прайс-лист общий'!$A:M,13,0),"")</f>
        <v>0.151</v>
      </c>
      <c r="Q346" s="186" t="str">
        <f>IFERROR(VLOOKUP($A346,'Прайс-лист общий'!$A:O,14,0),"")</f>
        <v>380*163*303</v>
      </c>
      <c r="R346" s="186">
        <f>IFERROR(VLOOKUP($A346,'Прайс-лист общий'!$A:O,15,0),"")</f>
        <v>18.2</v>
      </c>
    </row>
    <row r="347" spans="1:18" s="208" customFormat="1" ht="15" customHeight="1">
      <c r="A347" s="205" t="s">
        <v>634</v>
      </c>
      <c r="B347" s="206"/>
      <c r="C347" s="182" t="str">
        <f>HYPERLINK(VLOOKUP(A347,Фото!C:D,2,0),VLOOKUP(A347,'Прайс-лист общий'!A:B,2,0))</f>
        <v>Накладка под сувальдный ключ РЕНЦ, бронза античная матовая</v>
      </c>
      <c r="D347" s="183">
        <f>IFERROR(VLOOKUP($A347,'Прайс-лист общий'!A:C,3,0),"")</f>
        <v>4</v>
      </c>
      <c r="E347" s="184">
        <f>IFERROR(VLOOKUP($A347,'Прайс-лист общий'!$A:D,4,0),"")</f>
        <v>0</v>
      </c>
      <c r="F347" s="209">
        <f>IFERROR(VLOOKUP($A347,'Прайс-лист общий'!$A:E,5,0),"")</f>
        <v>770</v>
      </c>
      <c r="G347" s="209">
        <f>IFERROR(VLOOKUP($A347,'Прайс-лист общий'!$A:F,6,0),"")</f>
        <v>465</v>
      </c>
      <c r="H347" s="209">
        <f>IFERROR(VLOOKUP($A347,'Прайс-лист общий'!$A:G,7,0),"")</f>
        <v>422</v>
      </c>
      <c r="I347" s="209">
        <f>IFERROR(VLOOKUP($A347,'Прайс-лист общий'!$A:H,8,0),"")</f>
        <v>383</v>
      </c>
      <c r="J347" s="209">
        <f>IFERROR(VLOOKUP($A347,'Прайс-лист общий'!$A:I,9,0),"")</f>
        <v>333</v>
      </c>
      <c r="K347" s="222">
        <f>IFERROR(VLOOKUP(A347,'Прайс-лист общий'!A:J,10,0),"")</f>
        <v>56</v>
      </c>
      <c r="L347" s="216"/>
      <c r="M347" s="212">
        <f t="shared" si="5"/>
        <v>0</v>
      </c>
      <c r="N347" s="185">
        <f>IFERROR(VLOOKUP($A347,'Прайс-лист общий'!$A:K,11,0),"")</f>
        <v>120</v>
      </c>
      <c r="O347" s="186" t="str">
        <f>IFERROR(VLOOKUP($A347,'Прайс-лист общий'!$A:L,12,0),"")</f>
        <v>185*157*58</v>
      </c>
      <c r="P347" s="186">
        <f>IFERROR(VLOOKUP($A347,'Прайс-лист общий'!$A:M,13,0),"")</f>
        <v>0.151</v>
      </c>
      <c r="Q347" s="186" t="str">
        <f>IFERROR(VLOOKUP($A347,'Прайс-лист общий'!$A:O,14,0),"")</f>
        <v>380*163*303</v>
      </c>
      <c r="R347" s="186">
        <f>IFERROR(VLOOKUP($A347,'Прайс-лист общий'!$A:O,15,0),"")</f>
        <v>18.2</v>
      </c>
    </row>
    <row r="348" spans="1:18" s="208" customFormat="1" ht="15" customHeight="1">
      <c r="A348" s="205" t="s">
        <v>4611</v>
      </c>
      <c r="B348" s="206"/>
      <c r="C348" s="182" t="str">
        <f>HYPERLINK(VLOOKUP(A348,Фото!C:D,2,0),VLOOKUP(A348,'Прайс-лист общий'!A:B,2,0))</f>
        <v>Накладка под сувальдный ключ РЕНЦ, матовый супер белый/хром блестящий</v>
      </c>
      <c r="D348" s="183">
        <f>IFERROR(VLOOKUP($A348,'Прайс-лист общий'!A:C,3,0),"")</f>
        <v>1</v>
      </c>
      <c r="E348" s="184">
        <f>IFERROR(VLOOKUP($A348,'Прайс-лист общий'!$A:D,4,0),"")</f>
        <v>0</v>
      </c>
      <c r="F348" s="209">
        <f>IFERROR(VLOOKUP($A348,'Прайс-лист общий'!$A:E,5,0),"")</f>
        <v>814</v>
      </c>
      <c r="G348" s="209">
        <f>IFERROR(VLOOKUP($A348,'Прайс-лист общий'!$A:F,6,0),"")</f>
        <v>491</v>
      </c>
      <c r="H348" s="209">
        <f>IFERROR(VLOOKUP($A348,'Прайс-лист общий'!$A:G,7,0),"")</f>
        <v>446</v>
      </c>
      <c r="I348" s="209">
        <f>IFERROR(VLOOKUP($A348,'Прайс-лист общий'!$A:H,8,0),"")</f>
        <v>406</v>
      </c>
      <c r="J348" s="209">
        <f>IFERROR(VLOOKUP($A348,'Прайс-лист общий'!$A:I,9,0),"")</f>
        <v>353</v>
      </c>
      <c r="K348" s="222">
        <f>IFERROR(VLOOKUP(A348,'Прайс-лист общий'!A:J,10,0),"")</f>
        <v>56</v>
      </c>
      <c r="L348" s="216"/>
      <c r="M348" s="212">
        <f t="shared" si="5"/>
        <v>0</v>
      </c>
      <c r="N348" s="185">
        <f>IFERROR(VLOOKUP($A348,'Прайс-лист общий'!$A:K,11,0),"")</f>
        <v>120</v>
      </c>
      <c r="O348" s="186" t="str">
        <f>IFERROR(VLOOKUP($A348,'Прайс-лист общий'!$A:L,12,0),"")</f>
        <v>185*157*58</v>
      </c>
      <c r="P348" s="186">
        <f>IFERROR(VLOOKUP($A348,'Прайс-лист общий'!$A:M,13,0),"")</f>
        <v>0.151</v>
      </c>
      <c r="Q348" s="186" t="str">
        <f>IFERROR(VLOOKUP($A348,'Прайс-лист общий'!$A:O,14,0),"")</f>
        <v>380*163*303</v>
      </c>
      <c r="R348" s="186">
        <f>IFERROR(VLOOKUP($A348,'Прайс-лист общий'!$A:O,15,0),"")</f>
        <v>18.2</v>
      </c>
    </row>
    <row r="349" spans="1:18" s="208" customFormat="1" ht="15" customHeight="1">
      <c r="A349" s="205" t="s">
        <v>635</v>
      </c>
      <c r="B349" s="206"/>
      <c r="C349" s="182" t="str">
        <f>HYPERLINK(VLOOKUP(A349,Фото!C:D,2,0),VLOOKUP(A349,'Прайс-лист общий'!A:B,2,0))</f>
        <v>Накладка под сувальдный ключ РЕНЦ, кофе блестящий</v>
      </c>
      <c r="D349" s="183">
        <f>IFERROR(VLOOKUP($A349,'Прайс-лист общий'!A:C,3,0),"")</f>
        <v>4</v>
      </c>
      <c r="E349" s="184">
        <f>IFERROR(VLOOKUP($A349,'Прайс-лист общий'!$A:D,4,0),"")</f>
        <v>0</v>
      </c>
      <c r="F349" s="209">
        <f>IFERROR(VLOOKUP($A349,'Прайс-лист общий'!$A:E,5,0),"")</f>
        <v>770</v>
      </c>
      <c r="G349" s="209">
        <f>IFERROR(VLOOKUP($A349,'Прайс-лист общий'!$A:F,6,0),"")</f>
        <v>465</v>
      </c>
      <c r="H349" s="209">
        <f>IFERROR(VLOOKUP($A349,'Прайс-лист общий'!$A:G,7,0),"")</f>
        <v>422</v>
      </c>
      <c r="I349" s="209">
        <f>IFERROR(VLOOKUP($A349,'Прайс-лист общий'!$A:H,8,0),"")</f>
        <v>383</v>
      </c>
      <c r="J349" s="209">
        <f>IFERROR(VLOOKUP($A349,'Прайс-лист общий'!$A:I,9,0),"")</f>
        <v>333</v>
      </c>
      <c r="K349" s="222">
        <f>IFERROR(VLOOKUP(A349,'Прайс-лист общий'!A:J,10,0),"")</f>
        <v>56</v>
      </c>
      <c r="L349" s="216"/>
      <c r="M349" s="212">
        <f t="shared" si="5"/>
        <v>0</v>
      </c>
      <c r="N349" s="185">
        <f>IFERROR(VLOOKUP($A349,'Прайс-лист общий'!$A:K,11,0),"")</f>
        <v>120</v>
      </c>
      <c r="O349" s="186" t="str">
        <f>IFERROR(VLOOKUP($A349,'Прайс-лист общий'!$A:L,12,0),"")</f>
        <v>185*157*58</v>
      </c>
      <c r="P349" s="186">
        <f>IFERROR(VLOOKUP($A349,'Прайс-лист общий'!$A:M,13,0),"")</f>
        <v>0.151</v>
      </c>
      <c r="Q349" s="186" t="str">
        <f>IFERROR(VLOOKUP($A349,'Прайс-лист общий'!$A:O,14,0),"")</f>
        <v>380*163*303</v>
      </c>
      <c r="R349" s="186">
        <f>IFERROR(VLOOKUP($A349,'Прайс-лист общий'!$A:O,15,0),"")</f>
        <v>18.2</v>
      </c>
    </row>
    <row r="350" spans="1:18" s="208" customFormat="1" ht="15" customHeight="1">
      <c r="A350" s="205" t="s">
        <v>636</v>
      </c>
      <c r="B350" s="206"/>
      <c r="C350" s="182" t="str">
        <f>HYPERLINK(VLOOKUP(A350,Фото!C:D,2,0),VLOOKUP(A350,'Прайс-лист общий'!A:B,2,0))</f>
        <v>Накладка под сувальдный ключ РЕНЦ, хром матовый/хром блестящий</v>
      </c>
      <c r="D350" s="183">
        <f>IFERROR(VLOOKUP($A350,'Прайс-лист общий'!A:C,3,0),"")</f>
        <v>4</v>
      </c>
      <c r="E350" s="184">
        <f>IFERROR(VLOOKUP($A350,'Прайс-лист общий'!$A:D,4,0),"")</f>
        <v>0</v>
      </c>
      <c r="F350" s="209">
        <f>IFERROR(VLOOKUP($A350,'Прайс-лист общий'!$A:E,5,0),"")</f>
        <v>770</v>
      </c>
      <c r="G350" s="209">
        <f>IFERROR(VLOOKUP($A350,'Прайс-лист общий'!$A:F,6,0),"")</f>
        <v>465</v>
      </c>
      <c r="H350" s="209">
        <f>IFERROR(VLOOKUP($A350,'Прайс-лист общий'!$A:G,7,0),"")</f>
        <v>422</v>
      </c>
      <c r="I350" s="209">
        <f>IFERROR(VLOOKUP($A350,'Прайс-лист общий'!$A:H,8,0),"")</f>
        <v>383</v>
      </c>
      <c r="J350" s="209">
        <f>IFERROR(VLOOKUP($A350,'Прайс-лист общий'!$A:I,9,0),"")</f>
        <v>333</v>
      </c>
      <c r="K350" s="222">
        <f>IFERROR(VLOOKUP(A350,'Прайс-лист общий'!A:J,10,0),"")</f>
        <v>56</v>
      </c>
      <c r="L350" s="216"/>
      <c r="M350" s="212">
        <f t="shared" si="5"/>
        <v>0</v>
      </c>
      <c r="N350" s="185">
        <f>IFERROR(VLOOKUP($A350,'Прайс-лист общий'!$A:K,11,0),"")</f>
        <v>120</v>
      </c>
      <c r="O350" s="186" t="str">
        <f>IFERROR(VLOOKUP($A350,'Прайс-лист общий'!$A:L,12,0),"")</f>
        <v>185*157*58</v>
      </c>
      <c r="P350" s="186">
        <f>IFERROR(VLOOKUP($A350,'Прайс-лист общий'!$A:M,13,0),"")</f>
        <v>0.151</v>
      </c>
      <c r="Q350" s="186" t="str">
        <f>IFERROR(VLOOKUP($A350,'Прайс-лист общий'!$A:O,14,0),"")</f>
        <v>380*163*303</v>
      </c>
      <c r="R350" s="186">
        <f>IFERROR(VLOOKUP($A350,'Прайс-лист общий'!$A:O,15,0),"")</f>
        <v>18.2</v>
      </c>
    </row>
    <row r="351" spans="1:18" s="208" customFormat="1" ht="15" customHeight="1">
      <c r="A351" s="205" t="s">
        <v>637</v>
      </c>
      <c r="B351" s="206"/>
      <c r="C351" s="182" t="str">
        <f>HYPERLINK(VLOOKUP(A351,Фото!C:D,2,0),VLOOKUP(A351,'Прайс-лист общий'!A:B,2,0))</f>
        <v>Накладка под сувальдный ключ РЕНЦ, латунь матовая/латунь блестящая</v>
      </c>
      <c r="D351" s="183">
        <f>IFERROR(VLOOKUP($A351,'Прайс-лист общий'!A:C,3,0),"")</f>
        <v>4</v>
      </c>
      <c r="E351" s="184">
        <f>IFERROR(VLOOKUP($A351,'Прайс-лист общий'!$A:D,4,0),"")</f>
        <v>0</v>
      </c>
      <c r="F351" s="209">
        <f>IFERROR(VLOOKUP($A351,'Прайс-лист общий'!$A:E,5,0),"")</f>
        <v>770</v>
      </c>
      <c r="G351" s="209">
        <f>IFERROR(VLOOKUP($A351,'Прайс-лист общий'!$A:F,6,0),"")</f>
        <v>465</v>
      </c>
      <c r="H351" s="209">
        <f>IFERROR(VLOOKUP($A351,'Прайс-лист общий'!$A:G,7,0),"")</f>
        <v>422</v>
      </c>
      <c r="I351" s="209">
        <f>IFERROR(VLOOKUP($A351,'Прайс-лист общий'!$A:H,8,0),"")</f>
        <v>383</v>
      </c>
      <c r="J351" s="209">
        <f>IFERROR(VLOOKUP($A351,'Прайс-лист общий'!$A:I,9,0),"")</f>
        <v>333</v>
      </c>
      <c r="K351" s="222">
        <f>IFERROR(VLOOKUP(A351,'Прайс-лист общий'!A:J,10,0),"")</f>
        <v>56</v>
      </c>
      <c r="L351" s="216"/>
      <c r="M351" s="212">
        <f t="shared" si="5"/>
        <v>0</v>
      </c>
      <c r="N351" s="185">
        <f>IFERROR(VLOOKUP($A351,'Прайс-лист общий'!$A:K,11,0),"")</f>
        <v>120</v>
      </c>
      <c r="O351" s="186" t="str">
        <f>IFERROR(VLOOKUP($A351,'Прайс-лист общий'!$A:L,12,0),"")</f>
        <v>185*157*58</v>
      </c>
      <c r="P351" s="186">
        <f>IFERROR(VLOOKUP($A351,'Прайс-лист общий'!$A:M,13,0),"")</f>
        <v>0.151</v>
      </c>
      <c r="Q351" s="186" t="str">
        <f>IFERROR(VLOOKUP($A351,'Прайс-лист общий'!$A:O,14,0),"")</f>
        <v>380*163*303</v>
      </c>
      <c r="R351" s="186">
        <f>IFERROR(VLOOKUP($A351,'Прайс-лист общий'!$A:O,15,0),"")</f>
        <v>18.2</v>
      </c>
    </row>
    <row r="352" spans="1:18" s="208" customFormat="1" ht="15" customHeight="1">
      <c r="A352" s="193" t="s">
        <v>638</v>
      </c>
      <c r="B352" s="195"/>
      <c r="C352" s="187" t="str">
        <f>HYPERLINK(VLOOKUP(A352,Фото!C:D,2,0),VLOOKUP(A352,'Прайс-лист общий'!A:B,2,0))</f>
        <v>Накладка под сувальдный ключ РЕНЦ, никель матовый/никель блестящий</v>
      </c>
      <c r="D352" s="188">
        <f>IFERROR(VLOOKUP($A352,'Прайс-лист общий'!A:C,3,0),"")</f>
        <v>4</v>
      </c>
      <c r="E352" s="189">
        <f>IFERROR(VLOOKUP($A352,'Прайс-лист общий'!$A:D,4,0),"")</f>
        <v>0</v>
      </c>
      <c r="F352" s="210">
        <f>IFERROR(VLOOKUP($A352,'Прайс-лист общий'!$A:E,5,0),"")</f>
        <v>770</v>
      </c>
      <c r="G352" s="210">
        <f>IFERROR(VLOOKUP($A352,'Прайс-лист общий'!$A:F,6,0),"")</f>
        <v>465</v>
      </c>
      <c r="H352" s="210">
        <f>IFERROR(VLOOKUP($A352,'Прайс-лист общий'!$A:G,7,0),"")</f>
        <v>422</v>
      </c>
      <c r="I352" s="210">
        <f>IFERROR(VLOOKUP($A352,'Прайс-лист общий'!$A:H,8,0),"")</f>
        <v>383</v>
      </c>
      <c r="J352" s="210">
        <f>IFERROR(VLOOKUP($A352,'Прайс-лист общий'!$A:I,9,0),"")</f>
        <v>333</v>
      </c>
      <c r="K352" s="220">
        <f>IFERROR(VLOOKUP(A352,'Прайс-лист общий'!A:J,10,0),"")</f>
        <v>56</v>
      </c>
      <c r="L352" s="217"/>
      <c r="M352" s="213">
        <f t="shared" si="5"/>
        <v>0</v>
      </c>
      <c r="N352" s="190">
        <f>IFERROR(VLOOKUP($A352,'Прайс-лист общий'!$A:K,11,0),"")</f>
        <v>120</v>
      </c>
      <c r="O352" s="191" t="str">
        <f>IFERROR(VLOOKUP($A352,'Прайс-лист общий'!$A:L,12,0),"")</f>
        <v>185*157*58</v>
      </c>
      <c r="P352" s="191">
        <f>IFERROR(VLOOKUP($A352,'Прайс-лист общий'!$A:M,13,0),"")</f>
        <v>0.151</v>
      </c>
      <c r="Q352" s="191" t="str">
        <f>IFERROR(VLOOKUP($A352,'Прайс-лист общий'!$A:O,14,0),"")</f>
        <v>380*163*303</v>
      </c>
      <c r="R352" s="191">
        <f>IFERROR(VLOOKUP($A352,'Прайс-лист общий'!$A:O,15,0),"")</f>
        <v>18.2</v>
      </c>
    </row>
    <row r="353" spans="1:18" s="208" customFormat="1" ht="15" customHeight="1">
      <c r="A353" s="223" t="s">
        <v>478</v>
      </c>
      <c r="B353" s="206"/>
      <c r="C353" s="224" t="str">
        <f>HYPERLINK(VLOOKUP(A353,Фото!C:D,2,0),VLOOKUP(A353,'Прайс-лист общий'!A:B,2,0))</f>
        <v>Завертка к ручкам РЕНЦ, бронза античная</v>
      </c>
      <c r="D353" s="225">
        <f>IFERROR(VLOOKUP($A353,'Прайс-лист общий'!A:C,3,0),"")</f>
        <v>4</v>
      </c>
      <c r="E353" s="226">
        <f>IFERROR(VLOOKUP($A353,'Прайс-лист общий'!$A:D,4,0),"")</f>
        <v>0</v>
      </c>
      <c r="F353" s="227">
        <f>IFERROR(VLOOKUP($A353,'Прайс-лист общий'!$A:E,5,0),"")</f>
        <v>1030</v>
      </c>
      <c r="G353" s="227">
        <f>IFERROR(VLOOKUP($A353,'Прайс-лист общий'!$A:F,6,0),"")</f>
        <v>622</v>
      </c>
      <c r="H353" s="227">
        <f>IFERROR(VLOOKUP($A353,'Прайс-лист общий'!$A:G,7,0),"")</f>
        <v>565</v>
      </c>
      <c r="I353" s="227">
        <f>IFERROR(VLOOKUP($A353,'Прайс-лист общий'!$A:H,8,0),"")</f>
        <v>513</v>
      </c>
      <c r="J353" s="227">
        <f>IFERROR(VLOOKUP($A353,'Прайс-лист общий'!$A:I,9,0),"")</f>
        <v>446</v>
      </c>
      <c r="K353" s="228">
        <f>IFERROR(VLOOKUP(A353,'Прайс-лист общий'!A:J,10,0),"")</f>
        <v>0</v>
      </c>
      <c r="L353" s="229"/>
      <c r="M353" s="230">
        <f t="shared" si="5"/>
        <v>0</v>
      </c>
      <c r="N353" s="231">
        <f>IFERROR(VLOOKUP($A353,'Прайс-лист общий'!$A:K,11,0),"")</f>
        <v>60</v>
      </c>
      <c r="O353" s="232" t="str">
        <f>IFERROR(VLOOKUP($A353,'Прайс-лист общий'!$A:L,12,0),"")</f>
        <v>185*157*58</v>
      </c>
      <c r="P353" s="232">
        <f>IFERROR(VLOOKUP($A353,'Прайс-лист общий'!$A:M,13,0),"")</f>
        <v>0.128</v>
      </c>
      <c r="Q353" s="232" t="str">
        <f>IFERROR(VLOOKUP($A353,'Прайс-лист общий'!$A:O,14,0),"")</f>
        <v>380*163*303</v>
      </c>
      <c r="R353" s="232">
        <f>IFERROR(VLOOKUP($A353,'Прайс-лист общий'!$A:O,15,0),"")</f>
        <v>14.7</v>
      </c>
    </row>
    <row r="354" spans="1:18" s="208" customFormat="1" ht="15" customHeight="1">
      <c r="A354" s="205" t="s">
        <v>1862</v>
      </c>
      <c r="B354" s="206"/>
      <c r="C354" s="182" t="str">
        <f>HYPERLINK(VLOOKUP(A354,Фото!C:D,2,0),VLOOKUP(A354,'Прайс-лист общий'!A:B,2,0))</f>
        <v>Завертка к ручкам РЕНЦ, черный/хром блестящий</v>
      </c>
      <c r="D354" s="183">
        <f>IFERROR(VLOOKUP($A354,'Прайс-лист общий'!A:C,3,0),"")</f>
        <v>4</v>
      </c>
      <c r="E354" s="184">
        <f>IFERROR(VLOOKUP($A354,'Прайс-лист общий'!$A:D,4,0),"")</f>
        <v>0</v>
      </c>
      <c r="F354" s="209">
        <f>IFERROR(VLOOKUP($A354,'Прайс-лист общий'!$A:E,5,0),"")</f>
        <v>1176</v>
      </c>
      <c r="G354" s="209">
        <f>IFERROR(VLOOKUP($A354,'Прайс-лист общий'!$A:F,6,0),"")</f>
        <v>711</v>
      </c>
      <c r="H354" s="209">
        <f>IFERROR(VLOOKUP($A354,'Прайс-лист общий'!$A:G,7,0),"")</f>
        <v>646</v>
      </c>
      <c r="I354" s="209">
        <f>IFERROR(VLOOKUP($A354,'Прайс-лист общий'!$A:H,8,0),"")</f>
        <v>587</v>
      </c>
      <c r="J354" s="209">
        <f>IFERROR(VLOOKUP($A354,'Прайс-лист общий'!$A:I,9,0),"")</f>
        <v>510</v>
      </c>
      <c r="K354" s="222">
        <f>IFERROR(VLOOKUP(A354,'Прайс-лист общий'!A:J,10,0),"")</f>
        <v>112</v>
      </c>
      <c r="L354" s="216"/>
      <c r="M354" s="212">
        <f t="shared" si="5"/>
        <v>0</v>
      </c>
      <c r="N354" s="185">
        <f>IFERROR(VLOOKUP($A354,'Прайс-лист общий'!$A:K,11,0),"")</f>
        <v>60</v>
      </c>
      <c r="O354" s="186" t="str">
        <f>IFERROR(VLOOKUP($A354,'Прайс-лист общий'!$A:L,12,0),"")</f>
        <v>185*157*58</v>
      </c>
      <c r="P354" s="186">
        <f>IFERROR(VLOOKUP($A354,'Прайс-лист общий'!$A:M,13,0),"")</f>
        <v>0.20499999999999999</v>
      </c>
      <c r="Q354" s="186" t="str">
        <f>IFERROR(VLOOKUP($A354,'Прайс-лист общий'!$A:O,14,0),"")</f>
        <v>380*163*303</v>
      </c>
      <c r="R354" s="186">
        <f>IFERROR(VLOOKUP($A354,'Прайс-лист общий'!$A:O,15,0),"")</f>
        <v>12.3</v>
      </c>
    </row>
    <row r="355" spans="1:18" s="208" customFormat="1" ht="15" customHeight="1">
      <c r="A355" s="205" t="s">
        <v>479</v>
      </c>
      <c r="B355" s="206"/>
      <c r="C355" s="182" t="str">
        <f>HYPERLINK(VLOOKUP(A355,Фото!C:D,2,0),VLOOKUP(A355,'Прайс-лист общий'!A:B,2,0))</f>
        <v>Завертка к ручкам РЕНЦ, кофе</v>
      </c>
      <c r="D355" s="183">
        <f>IFERROR(VLOOKUP($A355,'Прайс-лист общий'!A:C,3,0),"")</f>
        <v>4</v>
      </c>
      <c r="E355" s="184">
        <f>IFERROR(VLOOKUP($A355,'Прайс-лист общий'!$A:D,4,0),"")</f>
        <v>0</v>
      </c>
      <c r="F355" s="209">
        <f>IFERROR(VLOOKUP($A355,'Прайс-лист общий'!$A:E,5,0),"")</f>
        <v>1030</v>
      </c>
      <c r="G355" s="209">
        <f>IFERROR(VLOOKUP($A355,'Прайс-лист общий'!$A:F,6,0),"")</f>
        <v>622</v>
      </c>
      <c r="H355" s="209">
        <f>IFERROR(VLOOKUP($A355,'Прайс-лист общий'!$A:G,7,0),"")</f>
        <v>565</v>
      </c>
      <c r="I355" s="209">
        <f>IFERROR(VLOOKUP($A355,'Прайс-лист общий'!$A:H,8,0),"")</f>
        <v>513</v>
      </c>
      <c r="J355" s="209">
        <f>IFERROR(VLOOKUP($A355,'Прайс-лист общий'!$A:I,9,0),"")</f>
        <v>446</v>
      </c>
      <c r="K355" s="222">
        <f>IFERROR(VLOOKUP(A355,'Прайс-лист общий'!A:J,10,0),"")</f>
        <v>0</v>
      </c>
      <c r="L355" s="216"/>
      <c r="M355" s="212">
        <f t="shared" si="5"/>
        <v>0</v>
      </c>
      <c r="N355" s="185">
        <f>IFERROR(VLOOKUP($A355,'Прайс-лист общий'!$A:K,11,0),"")</f>
        <v>60</v>
      </c>
      <c r="O355" s="186" t="str">
        <f>IFERROR(VLOOKUP($A355,'Прайс-лист общий'!$A:L,12,0),"")</f>
        <v>185*157*58</v>
      </c>
      <c r="P355" s="186">
        <f>IFERROR(VLOOKUP($A355,'Прайс-лист общий'!$A:M,13,0),"")</f>
        <v>0.128</v>
      </c>
      <c r="Q355" s="186" t="str">
        <f>IFERROR(VLOOKUP($A355,'Прайс-лист общий'!$A:O,14,0),"")</f>
        <v>380*163*303</v>
      </c>
      <c r="R355" s="186">
        <f>IFERROR(VLOOKUP($A355,'Прайс-лист общий'!$A:O,15,0),"")</f>
        <v>14.7</v>
      </c>
    </row>
    <row r="356" spans="1:18" s="208" customFormat="1" ht="15" customHeight="1">
      <c r="A356" s="205" t="s">
        <v>480</v>
      </c>
      <c r="B356" s="206"/>
      <c r="C356" s="182" t="str">
        <f>HYPERLINK(VLOOKUP(A356,Фото!C:D,2,0),VLOOKUP(A356,'Прайс-лист общий'!A:B,2,0))</f>
        <v>Завертка к ручкам РЕНЦ, бронза античная матовая</v>
      </c>
      <c r="D356" s="183">
        <f>IFERROR(VLOOKUP($A356,'Прайс-лист общий'!A:C,3,0),"")</f>
        <v>4</v>
      </c>
      <c r="E356" s="184">
        <f>IFERROR(VLOOKUP($A356,'Прайс-лист общий'!$A:D,4,0),"")</f>
        <v>0</v>
      </c>
      <c r="F356" s="209">
        <f>IFERROR(VLOOKUP($A356,'Прайс-лист общий'!$A:E,5,0),"")</f>
        <v>1030</v>
      </c>
      <c r="G356" s="209">
        <f>IFERROR(VLOOKUP($A356,'Прайс-лист общий'!$A:F,6,0),"")</f>
        <v>622</v>
      </c>
      <c r="H356" s="209">
        <f>IFERROR(VLOOKUP($A356,'Прайс-лист общий'!$A:G,7,0),"")</f>
        <v>565</v>
      </c>
      <c r="I356" s="209">
        <f>IFERROR(VLOOKUP($A356,'Прайс-лист общий'!$A:H,8,0),"")</f>
        <v>513</v>
      </c>
      <c r="J356" s="209">
        <f>IFERROR(VLOOKUP($A356,'Прайс-лист общий'!$A:I,9,0),"")</f>
        <v>446</v>
      </c>
      <c r="K356" s="222">
        <f>IFERROR(VLOOKUP(A356,'Прайс-лист общий'!A:J,10,0),"")</f>
        <v>0</v>
      </c>
      <c r="L356" s="216"/>
      <c r="M356" s="212">
        <f t="shared" si="5"/>
        <v>0</v>
      </c>
      <c r="N356" s="185">
        <f>IFERROR(VLOOKUP($A356,'Прайс-лист общий'!$A:K,11,0),"")</f>
        <v>60</v>
      </c>
      <c r="O356" s="186" t="str">
        <f>IFERROR(VLOOKUP($A356,'Прайс-лист общий'!$A:L,12,0),"")</f>
        <v>185*157*58</v>
      </c>
      <c r="P356" s="186">
        <f>IFERROR(VLOOKUP($A356,'Прайс-лист общий'!$A:M,13,0),"")</f>
        <v>0.128</v>
      </c>
      <c r="Q356" s="186" t="str">
        <f>IFERROR(VLOOKUP($A356,'Прайс-лист общий'!$A:O,14,0),"")</f>
        <v>380*163*303</v>
      </c>
      <c r="R356" s="186">
        <f>IFERROR(VLOOKUP($A356,'Прайс-лист общий'!$A:O,15,0),"")</f>
        <v>12.3</v>
      </c>
    </row>
    <row r="357" spans="1:18" s="208" customFormat="1" ht="15" customHeight="1">
      <c r="A357" s="205" t="s">
        <v>428</v>
      </c>
      <c r="B357" s="206"/>
      <c r="C357" s="182" t="str">
        <f>HYPERLINK(VLOOKUP(A357,Фото!C:D,2,0),VLOOKUP(A357,'Прайс-лист общий'!A:B,2,0))</f>
        <v>Завертка к ручкам РЕНЦ, кофе блестящий</v>
      </c>
      <c r="D357" s="183">
        <f>IFERROR(VLOOKUP($A357,'Прайс-лист общий'!A:C,3,0),"")</f>
        <v>4</v>
      </c>
      <c r="E357" s="184">
        <f>IFERROR(VLOOKUP($A357,'Прайс-лист общий'!$A:D,4,0),"")</f>
        <v>0</v>
      </c>
      <c r="F357" s="209">
        <f>IFERROR(VLOOKUP($A357,'Прайс-лист общий'!$A:E,5,0),"")</f>
        <v>1030</v>
      </c>
      <c r="G357" s="209">
        <f>IFERROR(VLOOKUP($A357,'Прайс-лист общий'!$A:F,6,0),"")</f>
        <v>622</v>
      </c>
      <c r="H357" s="209">
        <f>IFERROR(VLOOKUP($A357,'Прайс-лист общий'!$A:G,7,0),"")</f>
        <v>565</v>
      </c>
      <c r="I357" s="209">
        <f>IFERROR(VLOOKUP($A357,'Прайс-лист общий'!$A:H,8,0),"")</f>
        <v>513</v>
      </c>
      <c r="J357" s="209">
        <f>IFERROR(VLOOKUP($A357,'Прайс-лист общий'!$A:I,9,0),"")</f>
        <v>446</v>
      </c>
      <c r="K357" s="222">
        <f>IFERROR(VLOOKUP(A357,'Прайс-лист общий'!A:J,10,0),"")</f>
        <v>0</v>
      </c>
      <c r="L357" s="216"/>
      <c r="M357" s="212">
        <f t="shared" si="5"/>
        <v>0</v>
      </c>
      <c r="N357" s="185">
        <f>IFERROR(VLOOKUP($A357,'Прайс-лист общий'!$A:K,11,0),"")</f>
        <v>60</v>
      </c>
      <c r="O357" s="186" t="str">
        <f>IFERROR(VLOOKUP($A357,'Прайс-лист общий'!$A:L,12,0),"")</f>
        <v>185*157*58</v>
      </c>
      <c r="P357" s="186">
        <f>IFERROR(VLOOKUP($A357,'Прайс-лист общий'!$A:M,13,0),"")</f>
        <v>0.128</v>
      </c>
      <c r="Q357" s="186" t="str">
        <f>IFERROR(VLOOKUP($A357,'Прайс-лист общий'!$A:O,14,0),"")</f>
        <v>380*163*303</v>
      </c>
      <c r="R357" s="186">
        <f>IFERROR(VLOOKUP($A357,'Прайс-лист общий'!$A:O,15,0),"")</f>
        <v>14.7</v>
      </c>
    </row>
    <row r="358" spans="1:18" s="208" customFormat="1" ht="15" customHeight="1">
      <c r="A358" s="205" t="s">
        <v>1857</v>
      </c>
      <c r="B358" s="206"/>
      <c r="C358" s="182" t="str">
        <f>HYPERLINK(VLOOKUP(A358,Фото!C:D,2,0),VLOOKUP(A358,'Прайс-лист общий'!A:B,2,0))</f>
        <v>Завертка к ручкам РЕНЦ, супер белый/хром блестящий</v>
      </c>
      <c r="D358" s="183">
        <f>IFERROR(VLOOKUP($A358,'Прайс-лист общий'!A:C,3,0),"")</f>
        <v>4</v>
      </c>
      <c r="E358" s="184">
        <f>IFERROR(VLOOKUP($A358,'Прайс-лист общий'!$A:D,4,0),"")</f>
        <v>0</v>
      </c>
      <c r="F358" s="209">
        <f>IFERROR(VLOOKUP($A358,'Прайс-лист общий'!$A:E,5,0),"")</f>
        <v>1176</v>
      </c>
      <c r="G358" s="209">
        <f>IFERROR(VLOOKUP($A358,'Прайс-лист общий'!$A:F,6,0),"")</f>
        <v>711</v>
      </c>
      <c r="H358" s="209">
        <f>IFERROR(VLOOKUP($A358,'Прайс-лист общий'!$A:G,7,0),"")</f>
        <v>646</v>
      </c>
      <c r="I358" s="209">
        <f>IFERROR(VLOOKUP($A358,'Прайс-лист общий'!$A:H,8,0),"")</f>
        <v>587</v>
      </c>
      <c r="J358" s="209">
        <f>IFERROR(VLOOKUP($A358,'Прайс-лист общий'!$A:I,9,0),"")</f>
        <v>510</v>
      </c>
      <c r="K358" s="222">
        <f>IFERROR(VLOOKUP(A358,'Прайс-лист общий'!A:J,10,0),"")</f>
        <v>0</v>
      </c>
      <c r="L358" s="216"/>
      <c r="M358" s="212">
        <f t="shared" si="5"/>
        <v>0</v>
      </c>
      <c r="N358" s="185">
        <f>IFERROR(VLOOKUP($A358,'Прайс-лист общий'!$A:K,11,0),"")</f>
        <v>60</v>
      </c>
      <c r="O358" s="186" t="str">
        <f>IFERROR(VLOOKUP($A358,'Прайс-лист общий'!$A:L,12,0),"")</f>
        <v>185*157*58</v>
      </c>
      <c r="P358" s="186">
        <f>IFERROR(VLOOKUP($A358,'Прайс-лист общий'!$A:M,13,0),"")</f>
        <v>0.20499999999999999</v>
      </c>
      <c r="Q358" s="186" t="str">
        <f>IFERROR(VLOOKUP($A358,'Прайс-лист общий'!$A:O,14,0),"")</f>
        <v>380*163*303</v>
      </c>
      <c r="R358" s="186">
        <f>IFERROR(VLOOKUP($A358,'Прайс-лист общий'!$A:O,15,0),"")</f>
        <v>12.3</v>
      </c>
    </row>
    <row r="359" spans="1:18" s="208" customFormat="1" ht="15" customHeight="1">
      <c r="A359" s="193" t="s">
        <v>534</v>
      </c>
      <c r="B359" s="195"/>
      <c r="C359" s="187" t="str">
        <f>HYPERLINK(VLOOKUP(A359,Фото!C:D,2,0),VLOOKUP(A359,'Прайс-лист общий'!A:B,2,0))</f>
        <v>Завертка к ручкам РЕНЦ, белый/латунь блестящая</v>
      </c>
      <c r="D359" s="188">
        <f>IFERROR(VLOOKUP($A359,'Прайс-лист общий'!A:C,3,0),"")</f>
        <v>4</v>
      </c>
      <c r="E359" s="189">
        <f>IFERROR(VLOOKUP($A359,'Прайс-лист общий'!$A:D,4,0),"")</f>
        <v>0</v>
      </c>
      <c r="F359" s="210">
        <f>IFERROR(VLOOKUP($A359,'Прайс-лист общий'!$A:E,5,0),"")</f>
        <v>1176</v>
      </c>
      <c r="G359" s="210">
        <f>IFERROR(VLOOKUP($A359,'Прайс-лист общий'!$A:F,6,0),"")</f>
        <v>711</v>
      </c>
      <c r="H359" s="210">
        <f>IFERROR(VLOOKUP($A359,'Прайс-лист общий'!$A:G,7,0),"")</f>
        <v>646</v>
      </c>
      <c r="I359" s="210">
        <f>IFERROR(VLOOKUP($A359,'Прайс-лист общий'!$A:H,8,0),"")</f>
        <v>587</v>
      </c>
      <c r="J359" s="210">
        <f>IFERROR(VLOOKUP($A359,'Прайс-лист общий'!$A:I,9,0),"")</f>
        <v>510</v>
      </c>
      <c r="K359" s="220">
        <f>IFERROR(VLOOKUP(A359,'Прайс-лист общий'!A:J,10,0),"")</f>
        <v>0</v>
      </c>
      <c r="L359" s="217"/>
      <c r="M359" s="213">
        <f t="shared" si="5"/>
        <v>0</v>
      </c>
      <c r="N359" s="190">
        <f>IFERROR(VLOOKUP($A359,'Прайс-лист общий'!$A:K,11,0),"")</f>
        <v>60</v>
      </c>
      <c r="O359" s="191" t="str">
        <f>IFERROR(VLOOKUP($A359,'Прайс-лист общий'!$A:L,12,0),"")</f>
        <v>185*157*58</v>
      </c>
      <c r="P359" s="191">
        <f>IFERROR(VLOOKUP($A359,'Прайс-лист общий'!$A:M,13,0),"")</f>
        <v>0.128</v>
      </c>
      <c r="Q359" s="191" t="str">
        <f>IFERROR(VLOOKUP($A359,'Прайс-лист общий'!$A:O,14,0),"")</f>
        <v>380*163*303</v>
      </c>
      <c r="R359" s="191">
        <f>IFERROR(VLOOKUP($A359,'Прайс-лист общий'!$A:O,15,0),"")</f>
        <v>12.3</v>
      </c>
    </row>
    <row r="360" spans="1:18" s="208" customFormat="1" ht="15" customHeight="1">
      <c r="A360" s="205" t="s">
        <v>489</v>
      </c>
      <c r="B360" s="206"/>
      <c r="C360" s="182" t="str">
        <f>HYPERLINK(VLOOKUP(A360,Фото!C:D,2,0),VLOOKUP(A360,'Прайс-лист общий'!A:B,2,0))</f>
        <v>Накладка на цилиндр РЕНЦ, кофе</v>
      </c>
      <c r="D360" s="183">
        <f>IFERROR(VLOOKUP($A360,'Прайс-лист общий'!A:C,3,0),"")</f>
        <v>4</v>
      </c>
      <c r="E360" s="184">
        <f>IFERROR(VLOOKUP($A360,'Прайс-лист общий'!$A:D,4,0),"")</f>
        <v>0</v>
      </c>
      <c r="F360" s="209">
        <f>IFERROR(VLOOKUP($A360,'Прайс-лист общий'!$A:E,5,0),"")</f>
        <v>788</v>
      </c>
      <c r="G360" s="209">
        <f>IFERROR(VLOOKUP($A360,'Прайс-лист общий'!$A:F,6,0),"")</f>
        <v>476</v>
      </c>
      <c r="H360" s="209">
        <f>IFERROR(VLOOKUP($A360,'Прайс-лист общий'!$A:G,7,0),"")</f>
        <v>432</v>
      </c>
      <c r="I360" s="209">
        <f>IFERROR(VLOOKUP($A360,'Прайс-лист общий'!$A:H,8,0),"")</f>
        <v>392</v>
      </c>
      <c r="J360" s="209">
        <f>IFERROR(VLOOKUP($A360,'Прайс-лист общий'!$A:I,9,0),"")</f>
        <v>342</v>
      </c>
      <c r="K360" s="222">
        <f>IFERROR(VLOOKUP(A360,'Прайс-лист общий'!A:J,10,0),"")</f>
        <v>56</v>
      </c>
      <c r="L360" s="216"/>
      <c r="M360" s="212">
        <f t="shared" si="5"/>
        <v>0</v>
      </c>
      <c r="N360" s="185">
        <f>IFERROR(VLOOKUP($A360,'Прайс-лист общий'!$A:K,11,0),"")</f>
        <v>120</v>
      </c>
      <c r="O360" s="186" t="str">
        <f>IFERROR(VLOOKUP($A360,'Прайс-лист общий'!$A:L,12,0),"")</f>
        <v>185*157*58</v>
      </c>
      <c r="P360" s="186">
        <f>IFERROR(VLOOKUP($A360,'Прайс-лист общий'!$A:M,13,0),"")</f>
        <v>6.4000000000000001E-2</v>
      </c>
      <c r="Q360" s="186" t="str">
        <f>IFERROR(VLOOKUP($A360,'Прайс-лист общий'!$A:O,14,0),"")</f>
        <v>380*163*303</v>
      </c>
      <c r="R360" s="186">
        <f>IFERROR(VLOOKUP($A360,'Прайс-лист общий'!$A:O,15,0),"")</f>
        <v>17</v>
      </c>
    </row>
    <row r="361" spans="1:18" s="208" customFormat="1" ht="15" customHeight="1">
      <c r="A361" s="205" t="s">
        <v>1399</v>
      </c>
      <c r="B361" s="206"/>
      <c r="C361" s="182" t="str">
        <f>HYPERLINK(VLOOKUP(A361,Фото!C:D,2,0),VLOOKUP(A361,'Прайс-лист общий'!A:B,2,0))</f>
        <v>Накладка на цилиндр РЕНЦ, супер белый/хром блестящий</v>
      </c>
      <c r="D361" s="183">
        <f>IFERROR(VLOOKUP($A361,'Прайс-лист общий'!A:C,3,0),"")</f>
        <v>4</v>
      </c>
      <c r="E361" s="184">
        <f>IFERROR(VLOOKUP($A361,'Прайс-лист общий'!$A:D,4,0),"")</f>
        <v>0</v>
      </c>
      <c r="F361" s="209">
        <f>IFERROR(VLOOKUP($A361,'Прайс-лист общий'!$A:E,5,0),"")</f>
        <v>991</v>
      </c>
      <c r="G361" s="209">
        <f>IFERROR(VLOOKUP($A361,'Прайс-лист общий'!$A:F,6,0),"")</f>
        <v>599</v>
      </c>
      <c r="H361" s="209">
        <f>IFERROR(VLOOKUP($A361,'Прайс-лист общий'!$A:G,7,0),"")</f>
        <v>544</v>
      </c>
      <c r="I361" s="209">
        <f>IFERROR(VLOOKUP($A361,'Прайс-лист общий'!$A:H,8,0),"")</f>
        <v>494</v>
      </c>
      <c r="J361" s="209">
        <f>IFERROR(VLOOKUP($A361,'Прайс-лист общий'!$A:I,9,0),"")</f>
        <v>430</v>
      </c>
      <c r="K361" s="222">
        <f>IFERROR(VLOOKUP(A361,'Прайс-лист общий'!A:J,10,0),"")</f>
        <v>0</v>
      </c>
      <c r="L361" s="216"/>
      <c r="M361" s="212">
        <f t="shared" si="5"/>
        <v>0</v>
      </c>
      <c r="N361" s="185">
        <f>IFERROR(VLOOKUP($A361,'Прайс-лист общий'!$A:K,11,0),"")</f>
        <v>120</v>
      </c>
      <c r="O361" s="186" t="str">
        <f>IFERROR(VLOOKUP($A361,'Прайс-лист общий'!$A:L,12,0),"")</f>
        <v>185*157*58</v>
      </c>
      <c r="P361" s="186">
        <f>IFERROR(VLOOKUP($A361,'Прайс-лист общий'!$A:M,13,0),"")</f>
        <v>6.4000000000000001E-2</v>
      </c>
      <c r="Q361" s="186" t="str">
        <f>IFERROR(VLOOKUP($A361,'Прайс-лист общий'!$A:O,14,0),"")</f>
        <v>380*163*303</v>
      </c>
      <c r="R361" s="186">
        <f>IFERROR(VLOOKUP($A361,'Прайс-лист общий'!$A:O,15,0),"")</f>
        <v>17</v>
      </c>
    </row>
    <row r="362" spans="1:18" s="208" customFormat="1" ht="15" customHeight="1">
      <c r="A362" s="205" t="s">
        <v>545</v>
      </c>
      <c r="B362" s="206"/>
      <c r="C362" s="182" t="str">
        <f>HYPERLINK(VLOOKUP(A362,Фото!C:D,2,0),VLOOKUP(A362,'Прайс-лист общий'!A:B,2,0))</f>
        <v>Накладка на цилиндр РЕНЦ, белый/золото блестящее</v>
      </c>
      <c r="D362" s="183">
        <f>IFERROR(VLOOKUP($A362,'Прайс-лист общий'!A:C,3,0),"")</f>
        <v>4</v>
      </c>
      <c r="E362" s="184">
        <f>IFERROR(VLOOKUP($A362,'Прайс-лист общий'!$A:D,4,0),"")</f>
        <v>0</v>
      </c>
      <c r="F362" s="209">
        <f>IFERROR(VLOOKUP($A362,'Прайс-лист общий'!$A:E,5,0),"")</f>
        <v>991</v>
      </c>
      <c r="G362" s="209">
        <f>IFERROR(VLOOKUP($A362,'Прайс-лист общий'!$A:F,6,0),"")</f>
        <v>599</v>
      </c>
      <c r="H362" s="209">
        <f>IFERROR(VLOOKUP($A362,'Прайс-лист общий'!$A:G,7,0),"")</f>
        <v>544</v>
      </c>
      <c r="I362" s="209">
        <f>IFERROR(VLOOKUP($A362,'Прайс-лист общий'!$A:H,8,0),"")</f>
        <v>494</v>
      </c>
      <c r="J362" s="209">
        <f>IFERROR(VLOOKUP($A362,'Прайс-лист общий'!$A:I,9,0),"")</f>
        <v>430</v>
      </c>
      <c r="K362" s="222">
        <f>IFERROR(VLOOKUP(A362,'Прайс-лист общий'!A:J,10,0),"")</f>
        <v>0</v>
      </c>
      <c r="L362" s="216"/>
      <c r="M362" s="212">
        <f t="shared" si="5"/>
        <v>0</v>
      </c>
      <c r="N362" s="185">
        <f>IFERROR(VLOOKUP($A362,'Прайс-лист общий'!$A:K,11,0),"")</f>
        <v>120</v>
      </c>
      <c r="O362" s="186" t="str">
        <f>IFERROR(VLOOKUP($A362,'Прайс-лист общий'!$A:L,12,0),"")</f>
        <v>185*157*58</v>
      </c>
      <c r="P362" s="186">
        <f>IFERROR(VLOOKUP($A362,'Прайс-лист общий'!$A:M,13,0),"")</f>
        <v>6.4000000000000001E-2</v>
      </c>
      <c r="Q362" s="186" t="str">
        <f>IFERROR(VLOOKUP($A362,'Прайс-лист общий'!$A:O,14,0),"")</f>
        <v>380*163*303</v>
      </c>
      <c r="R362" s="186">
        <f>IFERROR(VLOOKUP($A362,'Прайс-лист общий'!$A:O,15,0),"")</f>
        <v>17</v>
      </c>
    </row>
    <row r="363" spans="1:18" s="208" customFormat="1" ht="21" customHeight="1">
      <c r="A363" s="192" t="s">
        <v>496</v>
      </c>
      <c r="B363" s="194"/>
      <c r="C363" s="177" t="str">
        <f>HYPERLINK(VLOOKUP(A363,Фото!C:D,2,0),VLOOKUP(A363,'Прайс-лист общий'!A:B,2,0))</f>
        <v>Накладка под сувальдный ключ РЕНЦ, кофе</v>
      </c>
      <c r="D363" s="178">
        <f>IFERROR(VLOOKUP($A363,'Прайс-лист общий'!A:C,3,0),"")</f>
        <v>4</v>
      </c>
      <c r="E363" s="179">
        <f>IFERROR(VLOOKUP($A363,'Прайс-лист общий'!$A:D,4,0),"")</f>
        <v>0</v>
      </c>
      <c r="F363" s="211">
        <f>IFERROR(VLOOKUP($A363,'Прайс-лист общий'!$A:E,5,0),"")</f>
        <v>788</v>
      </c>
      <c r="G363" s="211">
        <f>IFERROR(VLOOKUP($A363,'Прайс-лист общий'!$A:F,6,0),"")</f>
        <v>476</v>
      </c>
      <c r="H363" s="211">
        <f>IFERROR(VLOOKUP($A363,'Прайс-лист общий'!$A:G,7,0),"")</f>
        <v>432</v>
      </c>
      <c r="I363" s="211">
        <f>IFERROR(VLOOKUP($A363,'Прайс-лист общий'!$A:H,8,0),"")</f>
        <v>392</v>
      </c>
      <c r="J363" s="211">
        <f>IFERROR(VLOOKUP($A363,'Прайс-лист общий'!$A:I,9,0),"")</f>
        <v>342</v>
      </c>
      <c r="K363" s="221">
        <f>IFERROR(VLOOKUP(A363,'Прайс-лист общий'!A:J,10,0),"")</f>
        <v>56</v>
      </c>
      <c r="L363" s="215"/>
      <c r="M363" s="214">
        <f t="shared" si="5"/>
        <v>0</v>
      </c>
      <c r="N363" s="180">
        <f>IFERROR(VLOOKUP($A363,'Прайс-лист общий'!$A:K,11,0),"")</f>
        <v>120</v>
      </c>
      <c r="O363" s="181" t="str">
        <f>IFERROR(VLOOKUP($A363,'Прайс-лист общий'!$A:L,12,0),"")</f>
        <v>185*157*58</v>
      </c>
      <c r="P363" s="181">
        <f>IFERROR(VLOOKUP($A363,'Прайс-лист общий'!$A:M,13,0),"")</f>
        <v>0.13800000000000001</v>
      </c>
      <c r="Q363" s="181" t="str">
        <f>IFERROR(VLOOKUP($A363,'Прайс-лист общий'!$A:O,14,0),"")</f>
        <v>380*163*304</v>
      </c>
      <c r="R363" s="181">
        <f>IFERROR(VLOOKUP($A363,'Прайс-лист общий'!$A:O,15,0),"")</f>
        <v>17</v>
      </c>
    </row>
    <row r="364" spans="1:18" s="208" customFormat="1" ht="21" customHeight="1">
      <c r="A364" s="193" t="s">
        <v>497</v>
      </c>
      <c r="B364" s="195"/>
      <c r="C364" s="187" t="str">
        <f>HYPERLINK(VLOOKUP(A364,Фото!C:D,2,0),VLOOKUP(A364,'Прайс-лист общий'!A:B,2,0))</f>
        <v>Накладка под сувальдный ключ РЕНЦ, бронза античная матовая</v>
      </c>
      <c r="D364" s="188">
        <f>IFERROR(VLOOKUP($A364,'Прайс-лист общий'!A:C,3,0),"")</f>
        <v>4</v>
      </c>
      <c r="E364" s="189">
        <f>IFERROR(VLOOKUP($A364,'Прайс-лист общий'!$A:D,4,0),"")</f>
        <v>0</v>
      </c>
      <c r="F364" s="210">
        <f>IFERROR(VLOOKUP($A364,'Прайс-лист общий'!$A:E,5,0),"")</f>
        <v>788</v>
      </c>
      <c r="G364" s="210">
        <f>IFERROR(VLOOKUP($A364,'Прайс-лист общий'!$A:F,6,0),"")</f>
        <v>476</v>
      </c>
      <c r="H364" s="210">
        <f>IFERROR(VLOOKUP($A364,'Прайс-лист общий'!$A:G,7,0),"")</f>
        <v>432</v>
      </c>
      <c r="I364" s="210">
        <f>IFERROR(VLOOKUP($A364,'Прайс-лист общий'!$A:H,8,0),"")</f>
        <v>392</v>
      </c>
      <c r="J364" s="210">
        <f>IFERROR(VLOOKUP($A364,'Прайс-лист общий'!$A:I,9,0),"")</f>
        <v>342</v>
      </c>
      <c r="K364" s="220">
        <f>IFERROR(VLOOKUP(A364,'Прайс-лист общий'!A:J,10,0),"")</f>
        <v>56</v>
      </c>
      <c r="L364" s="217"/>
      <c r="M364" s="213">
        <f t="shared" si="5"/>
        <v>0</v>
      </c>
      <c r="N364" s="190">
        <f>IFERROR(VLOOKUP($A364,'Прайс-лист общий'!$A:K,11,0),"")</f>
        <v>120</v>
      </c>
      <c r="O364" s="191" t="str">
        <f>IFERROR(VLOOKUP($A364,'Прайс-лист общий'!$A:L,12,0),"")</f>
        <v>185*157*58</v>
      </c>
      <c r="P364" s="191">
        <f>IFERROR(VLOOKUP($A364,'Прайс-лист общий'!$A:M,13,0),"")</f>
        <v>0.13800000000000001</v>
      </c>
      <c r="Q364" s="191" t="str">
        <f>IFERROR(VLOOKUP($A364,'Прайс-лист общий'!$A:O,14,0),"")</f>
        <v>380*163*305</v>
      </c>
      <c r="R364" s="191">
        <f>IFERROR(VLOOKUP($A364,'Прайс-лист общий'!$A:O,15,0),"")</f>
        <v>17</v>
      </c>
    </row>
    <row r="365" spans="1:18" s="208" customFormat="1" ht="15" customHeight="1">
      <c r="A365" s="205" t="s">
        <v>429</v>
      </c>
      <c r="B365" s="206"/>
      <c r="C365" s="182" t="str">
        <f>HYPERLINK(VLOOKUP(A365,Фото!C:D,2,0),VLOOKUP(A365,'Прайс-лист общий'!A:B,2,0))</f>
        <v>Завертка к ручкам РЕНЦ, хром блестящий</v>
      </c>
      <c r="D365" s="183">
        <f>IFERROR(VLOOKUP($A365,'Прайс-лист общий'!A:C,3,0),"")</f>
        <v>4</v>
      </c>
      <c r="E365" s="184">
        <f>IFERROR(VLOOKUP($A365,'Прайс-лист общий'!$A:D,4,0),"")</f>
        <v>0</v>
      </c>
      <c r="F365" s="209">
        <f>IFERROR(VLOOKUP($A365,'Прайс-лист общий'!$A:E,5,0),"")</f>
        <v>991</v>
      </c>
      <c r="G365" s="209">
        <f>IFERROR(VLOOKUP($A365,'Прайс-лист общий'!$A:F,6,0),"")</f>
        <v>599</v>
      </c>
      <c r="H365" s="209">
        <f>IFERROR(VLOOKUP($A365,'Прайс-лист общий'!$A:G,7,0),"")</f>
        <v>544</v>
      </c>
      <c r="I365" s="209">
        <f>IFERROR(VLOOKUP($A365,'Прайс-лист общий'!$A:H,8,0),"")</f>
        <v>494</v>
      </c>
      <c r="J365" s="209">
        <f>IFERROR(VLOOKUP($A365,'Прайс-лист общий'!$A:I,9,0),"")</f>
        <v>430</v>
      </c>
      <c r="K365" s="222">
        <f>IFERROR(VLOOKUP(A365,'Прайс-лист общий'!A:J,10,0),"")</f>
        <v>0</v>
      </c>
      <c r="L365" s="216"/>
      <c r="M365" s="212">
        <f t="shared" si="5"/>
        <v>0</v>
      </c>
      <c r="N365" s="185">
        <f>IFERROR(VLOOKUP($A365,'Прайс-лист общий'!$A:K,11,0),"")</f>
        <v>60</v>
      </c>
      <c r="O365" s="186" t="str">
        <f>IFERROR(VLOOKUP($A365,'Прайс-лист общий'!$A:L,12,0),"")</f>
        <v>185*157*58</v>
      </c>
      <c r="P365" s="186">
        <f>IFERROR(VLOOKUP($A365,'Прайс-лист общий'!$A:M,13,0),"")</f>
        <v>0.11600000000000001</v>
      </c>
      <c r="Q365" s="186" t="str">
        <f>IFERROR(VLOOKUP($A365,'Прайс-лист общий'!$A:O,14,0),"")</f>
        <v>380*163*303</v>
      </c>
      <c r="R365" s="186">
        <f>IFERROR(VLOOKUP($A365,'Прайс-лист общий'!$A:O,15,0),"")</f>
        <v>12.2</v>
      </c>
    </row>
    <row r="366" spans="1:18" s="208" customFormat="1" ht="15" customHeight="1">
      <c r="A366" s="205" t="s">
        <v>537</v>
      </c>
      <c r="B366" s="206"/>
      <c r="C366" s="182" t="str">
        <f>HYPERLINK(VLOOKUP(A366,Фото!C:D,2,0),VLOOKUP(A366,'Прайс-лист общий'!A:B,2,0))</f>
        <v>Завертка к ручкам РЕНЦ, матовый супер белый/латунь блестящая</v>
      </c>
      <c r="D366" s="183">
        <f>IFERROR(VLOOKUP($A366,'Прайс-лист общий'!A:C,3,0),"")</f>
        <v>4</v>
      </c>
      <c r="E366" s="184">
        <f>IFERROR(VLOOKUP($A366,'Прайс-лист общий'!$A:D,4,0),"")</f>
        <v>0</v>
      </c>
      <c r="F366" s="209">
        <f>IFERROR(VLOOKUP($A366,'Прайс-лист общий'!$A:E,5,0),"")</f>
        <v>1164</v>
      </c>
      <c r="G366" s="209">
        <f>IFERROR(VLOOKUP($A366,'Прайс-лист общий'!$A:F,6,0),"")</f>
        <v>704</v>
      </c>
      <c r="H366" s="209">
        <f>IFERROR(VLOOKUP($A366,'Прайс-лист общий'!$A:G,7,0),"")</f>
        <v>639</v>
      </c>
      <c r="I366" s="209">
        <f>IFERROR(VLOOKUP($A366,'Прайс-лист общий'!$A:H,8,0),"")</f>
        <v>582</v>
      </c>
      <c r="J366" s="209">
        <f>IFERROR(VLOOKUP($A366,'Прайс-лист общий'!$A:I,9,0),"")</f>
        <v>505</v>
      </c>
      <c r="K366" s="222">
        <f>IFERROR(VLOOKUP(A366,'Прайс-лист общий'!A:J,10,0),"")</f>
        <v>0</v>
      </c>
      <c r="L366" s="216"/>
      <c r="M366" s="212">
        <f t="shared" si="5"/>
        <v>0</v>
      </c>
      <c r="N366" s="185">
        <f>IFERROR(VLOOKUP($A366,'Прайс-лист общий'!$A:K,11,0),"")</f>
        <v>60</v>
      </c>
      <c r="O366" s="186" t="str">
        <f>IFERROR(VLOOKUP($A366,'Прайс-лист общий'!$A:L,12,0),"")</f>
        <v>185*157*58</v>
      </c>
      <c r="P366" s="186">
        <f>IFERROR(VLOOKUP($A366,'Прайс-лист общий'!$A:M,13,0),"")</f>
        <v>0.11600000000000001</v>
      </c>
      <c r="Q366" s="186" t="str">
        <f>IFERROR(VLOOKUP($A366,'Прайс-лист общий'!$A:O,14,0),"")</f>
        <v>380*163*303</v>
      </c>
      <c r="R366" s="186">
        <f>IFERROR(VLOOKUP($A366,'Прайс-лист общий'!$A:O,15,0),"")</f>
        <v>12.3</v>
      </c>
    </row>
    <row r="367" spans="1:18" s="208" customFormat="1" ht="15" customHeight="1">
      <c r="A367" s="205" t="s">
        <v>430</v>
      </c>
      <c r="B367" s="206"/>
      <c r="C367" s="182" t="str">
        <f>HYPERLINK(VLOOKUP(A367,Фото!C:D,2,0),VLOOKUP(A367,'Прайс-лист общий'!A:B,2,0))</f>
        <v>Завертка к ручкам РЕНЦ, бронза состаренная</v>
      </c>
      <c r="D367" s="183">
        <f>IFERROR(VLOOKUP($A367,'Прайс-лист общий'!A:C,3,0),"")</f>
        <v>4</v>
      </c>
      <c r="E367" s="184">
        <f>IFERROR(VLOOKUP($A367,'Прайс-лист общий'!$A:D,4,0),"")</f>
        <v>0</v>
      </c>
      <c r="F367" s="209">
        <f>IFERROR(VLOOKUP($A367,'Прайс-лист общий'!$A:E,5,0),"")</f>
        <v>991</v>
      </c>
      <c r="G367" s="209">
        <f>IFERROR(VLOOKUP($A367,'Прайс-лист общий'!$A:F,6,0),"")</f>
        <v>599</v>
      </c>
      <c r="H367" s="209">
        <f>IFERROR(VLOOKUP($A367,'Прайс-лист общий'!$A:G,7,0),"")</f>
        <v>544</v>
      </c>
      <c r="I367" s="209">
        <f>IFERROR(VLOOKUP($A367,'Прайс-лист общий'!$A:H,8,0),"")</f>
        <v>494</v>
      </c>
      <c r="J367" s="209">
        <f>IFERROR(VLOOKUP($A367,'Прайс-лист общий'!$A:I,9,0),"")</f>
        <v>430</v>
      </c>
      <c r="K367" s="222">
        <f>IFERROR(VLOOKUP(A367,'Прайс-лист общий'!A:J,10,0),"")</f>
        <v>0</v>
      </c>
      <c r="L367" s="216"/>
      <c r="M367" s="212">
        <f t="shared" si="5"/>
        <v>0</v>
      </c>
      <c r="N367" s="185">
        <f>IFERROR(VLOOKUP($A367,'Прайс-лист общий'!$A:K,11,0),"")</f>
        <v>60</v>
      </c>
      <c r="O367" s="186" t="str">
        <f>IFERROR(VLOOKUP($A367,'Прайс-лист общий'!$A:L,12,0),"")</f>
        <v>185*157*58</v>
      </c>
      <c r="P367" s="186">
        <f>IFERROR(VLOOKUP($A367,'Прайс-лист общий'!$A:M,13,0),"")</f>
        <v>0.11600000000000001</v>
      </c>
      <c r="Q367" s="186" t="str">
        <f>IFERROR(VLOOKUP($A367,'Прайс-лист общий'!$A:O,14,0),"")</f>
        <v>380*163*303</v>
      </c>
      <c r="R367" s="186">
        <f>IFERROR(VLOOKUP($A367,'Прайс-лист общий'!$A:O,15,0),"")</f>
        <v>12.2</v>
      </c>
    </row>
    <row r="368" spans="1:18" s="208" customFormat="1" ht="15" customHeight="1">
      <c r="A368" s="205" t="s">
        <v>432</v>
      </c>
      <c r="B368" s="206"/>
      <c r="C368" s="182" t="str">
        <f>HYPERLINK(VLOOKUP(A368,Фото!C:D,2,0),VLOOKUP(A368,'Прайс-лист общий'!A:B,2,0))</f>
        <v>Завертка к ручкам РЕНЦ, серебро античное</v>
      </c>
      <c r="D368" s="183">
        <f>IFERROR(VLOOKUP($A368,'Прайс-лист общий'!A:C,3,0),"")</f>
        <v>4</v>
      </c>
      <c r="E368" s="184">
        <f>IFERROR(VLOOKUP($A368,'Прайс-лист общий'!$A:D,4,0),"")</f>
        <v>0</v>
      </c>
      <c r="F368" s="209">
        <f>IFERROR(VLOOKUP($A368,'Прайс-лист общий'!$A:E,5,0),"")</f>
        <v>991</v>
      </c>
      <c r="G368" s="209">
        <f>IFERROR(VLOOKUP($A368,'Прайс-лист общий'!$A:F,6,0),"")</f>
        <v>599</v>
      </c>
      <c r="H368" s="209">
        <f>IFERROR(VLOOKUP($A368,'Прайс-лист общий'!$A:G,7,0),"")</f>
        <v>544</v>
      </c>
      <c r="I368" s="209">
        <f>IFERROR(VLOOKUP($A368,'Прайс-лист общий'!$A:H,8,0),"")</f>
        <v>494</v>
      </c>
      <c r="J368" s="209">
        <f>IFERROR(VLOOKUP($A368,'Прайс-лист общий'!$A:I,9,0),"")</f>
        <v>430</v>
      </c>
      <c r="K368" s="222">
        <f>IFERROR(VLOOKUP(A368,'Прайс-лист общий'!A:J,10,0),"")</f>
        <v>112</v>
      </c>
      <c r="L368" s="216"/>
      <c r="M368" s="212">
        <f t="shared" si="5"/>
        <v>0</v>
      </c>
      <c r="N368" s="185">
        <f>IFERROR(VLOOKUP($A368,'Прайс-лист общий'!$A:K,11,0),"")</f>
        <v>60</v>
      </c>
      <c r="O368" s="186" t="str">
        <f>IFERROR(VLOOKUP($A368,'Прайс-лист общий'!$A:L,12,0),"")</f>
        <v>185*157*58</v>
      </c>
      <c r="P368" s="186">
        <f>IFERROR(VLOOKUP($A368,'Прайс-лист общий'!$A:M,13,0),"")</f>
        <v>0.11600000000000001</v>
      </c>
      <c r="Q368" s="186" t="str">
        <f>IFERROR(VLOOKUP($A368,'Прайс-лист общий'!$A:O,14,0),"")</f>
        <v>380*163*303</v>
      </c>
      <c r="R368" s="186">
        <f>IFERROR(VLOOKUP($A368,'Прайс-лист общий'!$A:O,15,0),"")</f>
        <v>12.3</v>
      </c>
    </row>
    <row r="369" spans="1:18" s="208" customFormat="1" ht="15" customHeight="1">
      <c r="A369" s="193" t="s">
        <v>538</v>
      </c>
      <c r="B369" s="195"/>
      <c r="C369" s="187" t="str">
        <f>HYPERLINK(VLOOKUP(A369,Фото!C:D,2,0),VLOOKUP(A369,'Прайс-лист общий'!A:B,2,0))</f>
        <v>Завертка к ручкам РЕНЦ, белый/латунь блестящая</v>
      </c>
      <c r="D369" s="188">
        <f>IFERROR(VLOOKUP($A369,'Прайс-лист общий'!A:C,3,0),"")</f>
        <v>4</v>
      </c>
      <c r="E369" s="189">
        <f>IFERROR(VLOOKUP($A369,'Прайс-лист общий'!$A:D,4,0),"")</f>
        <v>0</v>
      </c>
      <c r="F369" s="210">
        <f>IFERROR(VLOOKUP($A369,'Прайс-лист общий'!$A:E,5,0),"")</f>
        <v>1164</v>
      </c>
      <c r="G369" s="210">
        <f>IFERROR(VLOOKUP($A369,'Прайс-лист общий'!$A:F,6,0),"")</f>
        <v>704</v>
      </c>
      <c r="H369" s="210">
        <f>IFERROR(VLOOKUP($A369,'Прайс-лист общий'!$A:G,7,0),"")</f>
        <v>639</v>
      </c>
      <c r="I369" s="210">
        <f>IFERROR(VLOOKUP($A369,'Прайс-лист общий'!$A:H,8,0),"")</f>
        <v>582</v>
      </c>
      <c r="J369" s="210">
        <f>IFERROR(VLOOKUP($A369,'Прайс-лист общий'!$A:I,9,0),"")</f>
        <v>505</v>
      </c>
      <c r="K369" s="220">
        <f>IFERROR(VLOOKUP(A369,'Прайс-лист общий'!A:J,10,0),"")</f>
        <v>0</v>
      </c>
      <c r="L369" s="217"/>
      <c r="M369" s="213">
        <f t="shared" si="5"/>
        <v>0</v>
      </c>
      <c r="N369" s="190">
        <f>IFERROR(VLOOKUP($A369,'Прайс-лист общий'!$A:K,11,0),"")</f>
        <v>60</v>
      </c>
      <c r="O369" s="191" t="str">
        <f>IFERROR(VLOOKUP($A369,'Прайс-лист общий'!$A:L,12,0),"")</f>
        <v>185*157*58</v>
      </c>
      <c r="P369" s="191">
        <f>IFERROR(VLOOKUP($A369,'Прайс-лист общий'!$A:M,13,0),"")</f>
        <v>0.11600000000000001</v>
      </c>
      <c r="Q369" s="191" t="str">
        <f>IFERROR(VLOOKUP($A369,'Прайс-лист общий'!$A:O,14,0),"")</f>
        <v>380*163*303</v>
      </c>
      <c r="R369" s="191">
        <f>IFERROR(VLOOKUP($A369,'Прайс-лист общий'!$A:O,15,0),"")</f>
        <v>12.3</v>
      </c>
    </row>
    <row r="370" spans="1:18" s="208" customFormat="1" ht="15" customHeight="1">
      <c r="A370" s="205" t="s">
        <v>437</v>
      </c>
      <c r="B370" s="206"/>
      <c r="C370" s="182" t="str">
        <f>HYPERLINK(VLOOKUP(A370,Фото!C:D,2,0),VLOOKUP(A370,'Прайс-лист общий'!A:B,2,0))</f>
        <v>Накладка на цилиндр РЕНЦ, хром блестящий</v>
      </c>
      <c r="D370" s="183">
        <f>IFERROR(VLOOKUP($A370,'Прайс-лист общий'!A:C,3,0),"")</f>
        <v>4</v>
      </c>
      <c r="E370" s="184">
        <f>IFERROR(VLOOKUP($A370,'Прайс-лист общий'!$A:D,4,0),"")</f>
        <v>0</v>
      </c>
      <c r="F370" s="209">
        <f>IFERROR(VLOOKUP($A370,'Прайс-лист общий'!$A:E,5,0),"")</f>
        <v>753</v>
      </c>
      <c r="G370" s="209">
        <f>IFERROR(VLOOKUP($A370,'Прайс-лист общий'!$A:F,6,0),"")</f>
        <v>454</v>
      </c>
      <c r="H370" s="209">
        <f>IFERROR(VLOOKUP($A370,'Прайс-лист общий'!$A:G,7,0),"")</f>
        <v>413</v>
      </c>
      <c r="I370" s="209">
        <f>IFERROR(VLOOKUP($A370,'Прайс-лист общий'!$A:H,8,0),"")</f>
        <v>375</v>
      </c>
      <c r="J370" s="209">
        <f>IFERROR(VLOOKUP($A370,'Прайс-лист общий'!$A:I,9,0),"")</f>
        <v>326</v>
      </c>
      <c r="K370" s="222">
        <f>IFERROR(VLOOKUP(A370,'Прайс-лист общий'!A:J,10,0),"")</f>
        <v>0</v>
      </c>
      <c r="L370" s="216"/>
      <c r="M370" s="212">
        <f t="shared" si="5"/>
        <v>0</v>
      </c>
      <c r="N370" s="185">
        <f>IFERROR(VLOOKUP($A370,'Прайс-лист общий'!$A:K,11,0),"")</f>
        <v>120</v>
      </c>
      <c r="O370" s="186" t="str">
        <f>IFERROR(VLOOKUP($A370,'Прайс-лист общий'!$A:L,12,0),"")</f>
        <v>185*157*58</v>
      </c>
      <c r="P370" s="186">
        <f>IFERROR(VLOOKUP($A370,'Прайс-лист общий'!$A:M,13,0),"")</f>
        <v>9.2999999999999999E-2</v>
      </c>
      <c r="Q370" s="186" t="str">
        <f>IFERROR(VLOOKUP($A370,'Прайс-лист общий'!$A:O,14,0),"")</f>
        <v>380*163*303</v>
      </c>
      <c r="R370" s="186">
        <f>IFERROR(VLOOKUP($A370,'Прайс-лист общий'!$A:O,15,0),"")</f>
        <v>12.2</v>
      </c>
    </row>
    <row r="371" spans="1:18" s="208" customFormat="1" ht="15" customHeight="1">
      <c r="A371" s="205" t="s">
        <v>547</v>
      </c>
      <c r="B371" s="206"/>
      <c r="C371" s="182" t="str">
        <f>HYPERLINK(VLOOKUP(A371,Фото!C:D,2,0),VLOOKUP(A371,'Прайс-лист общий'!A:B,2,0))</f>
        <v>Накладка на цилиндр РЕНЦ, матовый супер белый/латунь блестящая</v>
      </c>
      <c r="D371" s="183">
        <f>IFERROR(VLOOKUP($A371,'Прайс-лист общий'!A:C,3,0),"")</f>
        <v>4</v>
      </c>
      <c r="E371" s="184">
        <f>IFERROR(VLOOKUP($A371,'Прайс-лист общий'!$A:D,4,0),"")</f>
        <v>0</v>
      </c>
      <c r="F371" s="209">
        <f>IFERROR(VLOOKUP($A371,'Прайс-лист общий'!$A:E,5,0),"")</f>
        <v>969</v>
      </c>
      <c r="G371" s="209">
        <f>IFERROR(VLOOKUP($A371,'Прайс-лист общий'!$A:F,6,0),"")</f>
        <v>586</v>
      </c>
      <c r="H371" s="209">
        <f>IFERROR(VLOOKUP($A371,'Прайс-лист общий'!$A:G,7,0),"")</f>
        <v>533</v>
      </c>
      <c r="I371" s="209">
        <f>IFERROR(VLOOKUP($A371,'Прайс-лист общий'!$A:H,8,0),"")</f>
        <v>484</v>
      </c>
      <c r="J371" s="209">
        <f>IFERROR(VLOOKUP($A371,'Прайс-лист общий'!$A:I,9,0),"")</f>
        <v>421</v>
      </c>
      <c r="K371" s="222">
        <f>IFERROR(VLOOKUP(A371,'Прайс-лист общий'!A:J,10,0),"")</f>
        <v>0</v>
      </c>
      <c r="L371" s="216"/>
      <c r="M371" s="212">
        <f t="shared" si="5"/>
        <v>0</v>
      </c>
      <c r="N371" s="185">
        <f>IFERROR(VLOOKUP($A371,'Прайс-лист общий'!$A:K,11,0),"")</f>
        <v>120</v>
      </c>
      <c r="O371" s="186" t="str">
        <f>IFERROR(VLOOKUP($A371,'Прайс-лист общий'!$A:L,12,0),"")</f>
        <v>185*157*58</v>
      </c>
      <c r="P371" s="186">
        <f>IFERROR(VLOOKUP($A371,'Прайс-лист общий'!$A:M,13,0),"")</f>
        <v>9.2999999999999999E-2</v>
      </c>
      <c r="Q371" s="186" t="str">
        <f>IFERROR(VLOOKUP($A371,'Прайс-лист общий'!$A:O,14,0),"")</f>
        <v>380*163*303</v>
      </c>
      <c r="R371" s="186">
        <f>IFERROR(VLOOKUP($A371,'Прайс-лист общий'!$A:O,15,0),"")</f>
        <v>12.2</v>
      </c>
    </row>
    <row r="372" spans="1:18" s="208" customFormat="1" ht="15" customHeight="1">
      <c r="A372" s="205" t="s">
        <v>439</v>
      </c>
      <c r="B372" s="206"/>
      <c r="C372" s="182" t="str">
        <f>HYPERLINK(VLOOKUP(A372,Фото!C:D,2,0),VLOOKUP(A372,'Прайс-лист общий'!A:B,2,0))</f>
        <v>Накладка на цилиндр РЕНЦ, латунь матовая</v>
      </c>
      <c r="D372" s="183">
        <f>IFERROR(VLOOKUP($A372,'Прайс-лист общий'!A:C,3,0),"")</f>
        <v>4</v>
      </c>
      <c r="E372" s="184">
        <f>IFERROR(VLOOKUP($A372,'Прайс-лист общий'!$A:D,4,0),"")</f>
        <v>0</v>
      </c>
      <c r="F372" s="209">
        <f>IFERROR(VLOOKUP($A372,'Прайс-лист общий'!$A:E,5,0),"")</f>
        <v>753</v>
      </c>
      <c r="G372" s="209">
        <f>IFERROR(VLOOKUP($A372,'Прайс-лист общий'!$A:F,6,0),"")</f>
        <v>454</v>
      </c>
      <c r="H372" s="209">
        <f>IFERROR(VLOOKUP($A372,'Прайс-лист общий'!$A:G,7,0),"")</f>
        <v>413</v>
      </c>
      <c r="I372" s="209">
        <f>IFERROR(VLOOKUP($A372,'Прайс-лист общий'!$A:H,8,0),"")</f>
        <v>375</v>
      </c>
      <c r="J372" s="209">
        <f>IFERROR(VLOOKUP($A372,'Прайс-лист общий'!$A:I,9,0),"")</f>
        <v>326</v>
      </c>
      <c r="K372" s="222">
        <f>IFERROR(VLOOKUP(A372,'Прайс-лист общий'!A:J,10,0),"")</f>
        <v>0</v>
      </c>
      <c r="L372" s="216"/>
      <c r="M372" s="212">
        <f t="shared" si="5"/>
        <v>0</v>
      </c>
      <c r="N372" s="185">
        <f>IFERROR(VLOOKUP($A372,'Прайс-лист общий'!$A:K,11,0),"")</f>
        <v>120</v>
      </c>
      <c r="O372" s="186" t="str">
        <f>IFERROR(VLOOKUP($A372,'Прайс-лист общий'!$A:L,12,0),"")</f>
        <v>185*157*58</v>
      </c>
      <c r="P372" s="186">
        <f>IFERROR(VLOOKUP($A372,'Прайс-лист общий'!$A:M,13,0),"")</f>
        <v>9.2999999999999999E-2</v>
      </c>
      <c r="Q372" s="186" t="str">
        <f>IFERROR(VLOOKUP($A372,'Прайс-лист общий'!$A:O,14,0),"")</f>
        <v>380*163*303</v>
      </c>
      <c r="R372" s="186">
        <f>IFERROR(VLOOKUP($A372,'Прайс-лист общий'!$A:O,15,0),"")</f>
        <v>12.2</v>
      </c>
    </row>
    <row r="373" spans="1:18" s="208" customFormat="1" ht="15" customHeight="1">
      <c r="A373" s="193" t="s">
        <v>548</v>
      </c>
      <c r="B373" s="195"/>
      <c r="C373" s="187" t="str">
        <f>HYPERLINK(VLOOKUP(A373,Фото!C:D,2,0),VLOOKUP(A373,'Прайс-лист общий'!A:B,2,0))</f>
        <v>Накладка на цилиндр РЕНЦ, белый/латунь блестящая</v>
      </c>
      <c r="D373" s="188">
        <f>IFERROR(VLOOKUP($A373,'Прайс-лист общий'!A:C,3,0),"")</f>
        <v>4</v>
      </c>
      <c r="E373" s="189">
        <f>IFERROR(VLOOKUP($A373,'Прайс-лист общий'!$A:D,4,0),"")</f>
        <v>0</v>
      </c>
      <c r="F373" s="210">
        <f>IFERROR(VLOOKUP($A373,'Прайс-лист общий'!$A:E,5,0),"")</f>
        <v>969</v>
      </c>
      <c r="G373" s="210">
        <f>IFERROR(VLOOKUP($A373,'Прайс-лист общий'!$A:F,6,0),"")</f>
        <v>586</v>
      </c>
      <c r="H373" s="210">
        <f>IFERROR(VLOOKUP($A373,'Прайс-лист общий'!$A:G,7,0),"")</f>
        <v>533</v>
      </c>
      <c r="I373" s="210">
        <f>IFERROR(VLOOKUP($A373,'Прайс-лист общий'!$A:H,8,0),"")</f>
        <v>484</v>
      </c>
      <c r="J373" s="210">
        <f>IFERROR(VLOOKUP($A373,'Прайс-лист общий'!$A:I,9,0),"")</f>
        <v>421</v>
      </c>
      <c r="K373" s="220">
        <f>IFERROR(VLOOKUP(A373,'Прайс-лист общий'!A:J,10,0),"")</f>
        <v>0</v>
      </c>
      <c r="L373" s="217"/>
      <c r="M373" s="213">
        <f t="shared" si="5"/>
        <v>0</v>
      </c>
      <c r="N373" s="190">
        <f>IFERROR(VLOOKUP($A373,'Прайс-лист общий'!$A:K,11,0),"")</f>
        <v>120</v>
      </c>
      <c r="O373" s="191" t="str">
        <f>IFERROR(VLOOKUP($A373,'Прайс-лист общий'!$A:L,12,0),"")</f>
        <v>185*157*58</v>
      </c>
      <c r="P373" s="191">
        <f>IFERROR(VLOOKUP($A373,'Прайс-лист общий'!$A:M,13,0),"")</f>
        <v>9.2999999999999999E-2</v>
      </c>
      <c r="Q373" s="191" t="str">
        <f>IFERROR(VLOOKUP($A373,'Прайс-лист общий'!$A:O,14,0),"")</f>
        <v>380*163*303</v>
      </c>
      <c r="R373" s="191">
        <f>IFERROR(VLOOKUP($A373,'Прайс-лист общий'!$A:O,15,0),"")</f>
        <v>12.2</v>
      </c>
    </row>
    <row r="374" spans="1:18" s="208" customFormat="1" ht="42" customHeight="1">
      <c r="A374" s="238" t="s">
        <v>442</v>
      </c>
      <c r="B374" s="195"/>
      <c r="C374" s="234" t="str">
        <f>HYPERLINK(VLOOKUP(A374,Фото!C:D,2,0),VLOOKUP(A374,'Прайс-лист общий'!A:B,2,0))</f>
        <v>Накладка под сувальдный ключ РЕНЦ, хром блестящий</v>
      </c>
      <c r="D374" s="239">
        <f>IFERROR(VLOOKUP($A374,'Прайс-лист общий'!A:C,3,0),"")</f>
        <v>4</v>
      </c>
      <c r="E374" s="240">
        <f>IFERROR(VLOOKUP($A374,'Прайс-лист общий'!$A:D,4,0),"")</f>
        <v>0</v>
      </c>
      <c r="F374" s="241">
        <f>IFERROR(VLOOKUP($A374,'Прайс-лист общий'!$A:E,5,0),"")</f>
        <v>753</v>
      </c>
      <c r="G374" s="241">
        <f>IFERROR(VLOOKUP($A374,'Прайс-лист общий'!$A:F,6,0),"")</f>
        <v>454</v>
      </c>
      <c r="H374" s="241">
        <f>IFERROR(VLOOKUP($A374,'Прайс-лист общий'!$A:G,7,0),"")</f>
        <v>413</v>
      </c>
      <c r="I374" s="241">
        <f>IFERROR(VLOOKUP($A374,'Прайс-лист общий'!$A:H,8,0),"")</f>
        <v>375</v>
      </c>
      <c r="J374" s="241">
        <f>IFERROR(VLOOKUP($A374,'Прайс-лист общий'!$A:I,9,0),"")</f>
        <v>326</v>
      </c>
      <c r="K374" s="242">
        <f>IFERROR(VLOOKUP(A374,'Прайс-лист общий'!A:J,10,0),"")</f>
        <v>56</v>
      </c>
      <c r="L374" s="243"/>
      <c r="M374" s="244">
        <f t="shared" si="5"/>
        <v>0</v>
      </c>
      <c r="N374" s="245">
        <f>IFERROR(VLOOKUP($A374,'Прайс-лист общий'!$A:K,11,0),"")</f>
        <v>120</v>
      </c>
      <c r="O374" s="246" t="str">
        <f>IFERROR(VLOOKUP($A374,'Прайс-лист общий'!$A:L,12,0),"")</f>
        <v>185*157*58</v>
      </c>
      <c r="P374" s="246">
        <f>IFERROR(VLOOKUP($A374,'Прайс-лист общий'!$A:M,13,0),"")</f>
        <v>9.6000000000000002E-2</v>
      </c>
      <c r="Q374" s="246" t="str">
        <f>IFERROR(VLOOKUP($A374,'Прайс-лист общий'!$A:O,14,0),"")</f>
        <v>380*163*303</v>
      </c>
      <c r="R374" s="246">
        <f>IFERROR(VLOOKUP($A374,'Прайс-лист общий'!$A:O,15,0),"")</f>
        <v>12.2</v>
      </c>
    </row>
    <row r="375" spans="1:18">
      <c r="A375" s="107"/>
      <c r="D375" s="146"/>
      <c r="E375" s="9"/>
      <c r="F375" s="55"/>
      <c r="G375" s="55"/>
      <c r="H375" s="70"/>
      <c r="I375" s="80"/>
      <c r="J375" s="22"/>
      <c r="K375" s="22"/>
      <c r="L375" s="71"/>
      <c r="M375" s="72"/>
      <c r="N375" s="138"/>
      <c r="O375" s="8"/>
      <c r="P375" s="17"/>
    </row>
    <row r="376" spans="1:18">
      <c r="A376" s="9" t="str">
        <f>'Прайс-лист общий'!$A$1138</f>
        <v>INM 1</v>
      </c>
      <c r="B376" s="1"/>
      <c r="Q376" s="8"/>
    </row>
    <row r="377" spans="1:18">
      <c r="A377" s="285" t="str">
        <f>'Прайс-лист общий'!$A$1139</f>
        <v>INM 2</v>
      </c>
      <c r="B377" s="9"/>
      <c r="C377" s="1"/>
      <c r="E377" s="174"/>
      <c r="F377" s="162"/>
      <c r="G377" s="162"/>
      <c r="H377" s="162"/>
      <c r="I377" s="162"/>
      <c r="J377" s="161"/>
      <c r="K377" s="164"/>
      <c r="L377" s="161"/>
      <c r="M377" s="161"/>
      <c r="Q377" s="8"/>
    </row>
    <row r="378" spans="1:18">
      <c r="A378" s="285" t="str">
        <f>'Прайс-лист общий'!$A$1140</f>
        <v>INН-3-К</v>
      </c>
      <c r="B378" s="10"/>
      <c r="C378" s="1"/>
      <c r="E378" s="174"/>
      <c r="F378" s="162"/>
      <c r="G378" s="162"/>
      <c r="H378" s="162"/>
      <c r="I378" s="162"/>
      <c r="J378" s="161"/>
      <c r="K378" s="164"/>
      <c r="L378" s="161"/>
      <c r="M378" s="161"/>
      <c r="Q378" s="8"/>
    </row>
    <row r="379" spans="1:18" s="33" customFormat="1">
      <c r="A379" s="285" t="str">
        <f>'Прайс-лист общий'!$A$1141</f>
        <v>Ручки для раздвижных дверей</v>
      </c>
      <c r="B379" s="38"/>
      <c r="D379" s="145"/>
      <c r="E379" s="175"/>
      <c r="F379" s="165"/>
      <c r="G379" s="165"/>
      <c r="H379" s="165"/>
      <c r="I379" s="165"/>
      <c r="J379" s="165"/>
      <c r="K379" s="166"/>
      <c r="L379" s="165"/>
      <c r="M379" s="165"/>
      <c r="N379" s="77"/>
      <c r="O379" s="19"/>
      <c r="P379" s="40"/>
      <c r="Q379" s="40"/>
      <c r="R379" s="40"/>
    </row>
    <row r="380" spans="1:18">
      <c r="A380" s="285" t="str">
        <f>'Прайс-лист общий'!$A$1142</f>
        <v>INSDH 603 SN</v>
      </c>
      <c r="C380" s="1"/>
      <c r="Q380" s="8"/>
    </row>
  </sheetData>
  <sheetProtection sort="0" autoFilter="0"/>
  <protectedRanges>
    <protectedRange sqref="L45:L83 L125:L202 L376:L65009 L2:L30 L98:L110 L261:L312" name="Диапазон1_2"/>
    <protectedRange sqref="L1" name="Диапазон1_2_1"/>
    <protectedRange sqref="L31:L44" name="Диапазон1"/>
    <protectedRange sqref="L111:L124" name="Диапазон1_1"/>
    <protectedRange sqref="L84:L97" name="Диапазон1_3"/>
    <protectedRange sqref="L203:L248" name="Диапазон1_4"/>
    <protectedRange sqref="L251:L260" name="Диапазон1_5"/>
    <protectedRange sqref="L249:L250 L313:L374" name="Диапазон1_6"/>
    <protectedRange sqref="L375" name="Диапазон1_7"/>
  </protectedRanges>
  <autoFilter ref="A2:R374" xr:uid="{00000000-0009-0000-0000-000004000000}"/>
  <sortState xmlns:xlrd2="http://schemas.microsoft.com/office/spreadsheetml/2017/richdata2" ref="A308:A310">
    <sortCondition ref="A308"/>
  </sortState>
  <customSheetViews>
    <customSheetView guid="{69598D06-4881-4E41-A0B0-3C783215F203}" showGridLines="0" fitToPage="1">
      <pane xSplit="9" ySplit="2" topLeftCell="J3" activePane="bottomRight" state="frozen"/>
      <selection pane="bottomRight" activeCell="F14" sqref="F14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124">
    <cfRule type="cellIs" dxfId="76" priority="45" operator="equal">
      <formula>"Цена снижена"</formula>
    </cfRule>
    <cfRule type="containsText" dxfId="75" priority="46" operator="containsText" text="Новинка">
      <formula>NOT(ISERROR(SEARCH("Новинка",E1)))</formula>
    </cfRule>
  </conditionalFormatting>
  <conditionalFormatting sqref="E98:E107">
    <cfRule type="cellIs" dxfId="74" priority="66" operator="equal">
      <formula>"Цена снижена"</formula>
    </cfRule>
    <cfRule type="containsText" dxfId="73" priority="67" operator="containsText" text="Новинка">
      <formula>NOT(ISERROR(SEARCH("Новинка",E98)))</formula>
    </cfRule>
  </conditionalFormatting>
  <conditionalFormatting sqref="E108:E110">
    <cfRule type="cellIs" dxfId="72" priority="2" operator="equal">
      <formula>"Цена снижена"</formula>
    </cfRule>
    <cfRule type="containsText" dxfId="71" priority="3" operator="containsText" text="Новинка">
      <formula>NOT(ISERROR(SEARCH("Новинка",E108)))</formula>
    </cfRule>
  </conditionalFormatting>
  <conditionalFormatting sqref="E111:E202">
    <cfRule type="cellIs" dxfId="70" priority="51" operator="equal">
      <formula>"Цена снижена"</formula>
    </cfRule>
    <cfRule type="containsText" dxfId="69" priority="52" operator="containsText" text="Новинка">
      <formula>NOT(ISERROR(SEARCH("Новинка",E111)))</formula>
    </cfRule>
  </conditionalFormatting>
  <conditionalFormatting sqref="E203:E1048576">
    <cfRule type="cellIs" dxfId="68" priority="10" operator="equal">
      <formula>"Цена снижена"</formula>
    </cfRule>
    <cfRule type="containsText" dxfId="67" priority="11" operator="containsText" text="Новинка">
      <formula>NOT(ISERROR(SEARCH("Новинка",E203)))</formula>
    </cfRule>
  </conditionalFormatting>
  <conditionalFormatting sqref="E249:E250">
    <cfRule type="cellIs" dxfId="66" priority="127" operator="equal">
      <formula>"Цена снижена"</formula>
    </cfRule>
    <cfRule type="containsText" dxfId="65" priority="128" operator="containsText" text="Новинка">
      <formula>NOT(ISERROR(SEARCH("Новинка",E249)))</formula>
    </cfRule>
  </conditionalFormatting>
  <conditionalFormatting sqref="F365:F373 F376:J1048576">
    <cfRule type="expression" dxfId="64" priority="130">
      <formula>AND(ISNUMBER(F365),F$2=$J$1)</formula>
    </cfRule>
  </conditionalFormatting>
  <conditionalFormatting sqref="F375">
    <cfRule type="expression" dxfId="63" priority="9">
      <formula>AND(ISNUMBER(F375),F$2=$J$1)</formula>
    </cfRule>
  </conditionalFormatting>
  <conditionalFormatting sqref="F1:J364">
    <cfRule type="expression" dxfId="62" priority="1">
      <formula>AND(ISNUMBER(F1),F$2=$J$1)</formula>
    </cfRule>
  </conditionalFormatting>
  <conditionalFormatting sqref="F374:J374">
    <cfRule type="expression" dxfId="61" priority="19">
      <formula>AND(ISNUMBER(F374),F$2=$J$1)</formula>
    </cfRule>
  </conditionalFormatting>
  <conditionalFormatting sqref="G365:J375">
    <cfRule type="expression" dxfId="60" priority="13">
      <formula>AND(ISNUMBER(G365),G$2=$J$1)</formula>
    </cfRule>
  </conditionalFormatting>
  <conditionalFormatting sqref="K1:K1048576">
    <cfRule type="expression" dxfId="59" priority="4">
      <formula>AND(ISNUMBER(K1),K1&gt;0)</formula>
    </cfRule>
  </conditionalFormatting>
  <pageMargins left="0.27559055118110237" right="0.15748031496062992" top="0.35433070866141736" bottom="0.31496062992125984" header="0.19685039370078741" footer="0.15748031496062992"/>
  <pageSetup paperSize="9" scale="48" fitToHeight="16" orientation="portrait" r:id="rId1"/>
  <headerFooter alignWithMargins="0">
    <oddHeader>&amp;R&amp;D</oddHeader>
    <oddFooter>&amp;R&amp;P из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4DEBD40E-4FAF-4472-B96E-14DF9384A06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D31:D44</xm:sqref>
        </x14:conditionalFormatting>
        <x14:conditionalFormatting xmlns:xm="http://schemas.microsoft.com/office/excel/2006/main">
          <x14:cfRule type="iconSet" priority="49" id="{76E314D7-6C38-4BDB-8983-68141E4AAEF4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D84:D97</xm:sqref>
        </x14:conditionalFormatting>
        <x14:conditionalFormatting xmlns:xm="http://schemas.microsoft.com/office/excel/2006/main">
          <x14:cfRule type="iconSet" priority="106" id="{54F1A22F-C1A8-4B2E-A505-9136CEAAC05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D98:D100</xm:sqref>
        </x14:conditionalFormatting>
        <x14:conditionalFormatting xmlns:xm="http://schemas.microsoft.com/office/excel/2006/main">
          <x14:cfRule type="iconSet" priority="77" id="{68ECD6DF-3087-46B4-AD36-0E94D5B34962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D106</xm:sqref>
        </x14:conditionalFormatting>
        <x14:conditionalFormatting xmlns:xm="http://schemas.microsoft.com/office/excel/2006/main">
          <x14:cfRule type="iconSet" priority="70" id="{9B315C8E-C7C1-4FAD-ABB6-8C5EB5F1E43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D107</xm:sqref>
        </x14:conditionalFormatting>
        <x14:conditionalFormatting xmlns:xm="http://schemas.microsoft.com/office/excel/2006/main">
          <x14:cfRule type="iconSet" priority="6" id="{3BA27BEA-242F-4391-B965-82476E64101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D108:D110</xm:sqref>
        </x14:conditionalFormatting>
        <x14:conditionalFormatting xmlns:xm="http://schemas.microsoft.com/office/excel/2006/main">
          <x14:cfRule type="iconSet" priority="55" id="{2BBF149D-23C4-4A66-AE89-5C798D3FFE3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D111:D124</xm:sqref>
        </x14:conditionalFormatting>
        <x14:conditionalFormatting xmlns:xm="http://schemas.microsoft.com/office/excel/2006/main">
          <x14:cfRule type="iconSet" priority="38" id="{673F78C7-FACD-4C8F-BF6A-B0E5DAEF97A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D216:D217</xm:sqref>
        </x14:conditionalFormatting>
        <x14:conditionalFormatting xmlns:xm="http://schemas.microsoft.com/office/excel/2006/main">
          <x14:cfRule type="iconSet" priority="43" id="{DEE87929-238F-42FB-9E87-95F76810DBC0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D218:D248 D203:D215</xm:sqref>
        </x14:conditionalFormatting>
        <x14:conditionalFormatting xmlns:xm="http://schemas.microsoft.com/office/excel/2006/main">
          <x14:cfRule type="iconSet" priority="31" id="{F197695E-F3F5-4A6C-B4ED-7C5728AEACCD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D251:D260</xm:sqref>
        </x14:conditionalFormatting>
        <x14:conditionalFormatting xmlns:xm="http://schemas.microsoft.com/office/excel/2006/main">
          <x14:cfRule type="iconSet" priority="408" id="{E724FFCE-26CF-4AA0-829C-6903F1BE2E9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D313:D373 D249:D250</xm:sqref>
        </x14:conditionalFormatting>
        <x14:conditionalFormatting xmlns:xm="http://schemas.microsoft.com/office/excel/2006/main">
          <x14:cfRule type="iconSet" priority="20" id="{7678D51B-25B2-4B52-8C57-16A9488CD267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D374</xm:sqref>
        </x14:conditionalFormatting>
        <x14:conditionalFormatting xmlns:xm="http://schemas.microsoft.com/office/excel/2006/main">
          <x14:cfRule type="iconSet" priority="14" id="{DBE6F0EE-F9A8-4E9F-934A-24D43C54E2F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D375</xm:sqref>
        </x14:conditionalFormatting>
        <x14:conditionalFormatting xmlns:xm="http://schemas.microsoft.com/office/excel/2006/main">
          <x14:cfRule type="iconSet" priority="232" id="{76172FDD-45E3-48A2-9541-F0AECA1A2A0E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D376:D1048576 D101:D105 D125:D202 D45:D83 D1:D30 D261:D312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0"/>
    <pageSetUpPr fitToPage="1"/>
  </sheetPr>
  <dimension ref="A1:R353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2"/>
  <cols>
    <col min="1" max="1" width="27.28515625" style="107" customWidth="1"/>
    <col min="2" max="2" width="20.7109375" style="8" customWidth="1"/>
    <col min="3" max="3" width="49.28515625" style="8" customWidth="1"/>
    <col min="4" max="4" width="10.7109375" style="146" customWidth="1"/>
    <col min="5" max="5" width="12.7109375" style="9" customWidth="1"/>
    <col min="6" max="7" width="10" style="55" customWidth="1"/>
    <col min="8" max="8" width="10" style="70" customWidth="1"/>
    <col min="9" max="9" width="10" style="80" customWidth="1"/>
    <col min="10" max="10" width="10" style="22" customWidth="1"/>
    <col min="11" max="11" width="10.7109375" style="22" customWidth="1"/>
    <col min="12" max="12" width="8.5703125" style="71" customWidth="1"/>
    <col min="13" max="13" width="12.28515625" style="72" customWidth="1"/>
    <col min="14" max="14" width="5.7109375" style="138" customWidth="1"/>
    <col min="15" max="15" width="11.28515625" style="8" customWidth="1"/>
    <col min="16" max="16" width="8.5703125" style="17" customWidth="1"/>
    <col min="17" max="17" width="11.28515625" style="6" customWidth="1"/>
    <col min="18" max="18" width="8.5703125" style="6" customWidth="1"/>
    <col min="19" max="16384" width="11.42578125" style="1"/>
  </cols>
  <sheetData>
    <row r="1" spans="1:18" s="35" customFormat="1" ht="39" customHeight="1">
      <c r="A1" s="33"/>
      <c r="B1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4745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15" customHeight="1">
      <c r="A4" s="205" t="s">
        <v>4746</v>
      </c>
      <c r="B4"/>
      <c r="C4" s="224" t="str">
        <f>HYPERLINK(VLOOKUP(A4,Фото!C:D,2,0),VLOOKUP(A4,'Прайс-лист общий'!A:B,2,0))</f>
        <v>Ручка дверная "Лингуине", черный</v>
      </c>
      <c r="D4" s="178">
        <f>IFERROR(VLOOKUP($A4,'Прайс-лист общий'!A:C,3,0),"")</f>
        <v>4</v>
      </c>
      <c r="E4" s="179">
        <f>IFERROR(VLOOKUP($A4,'Прайс-лист общий'!$A:D,4,0),"")</f>
        <v>0</v>
      </c>
      <c r="F4" s="211">
        <f>IFERROR(VLOOKUP($A4,'Прайс-лист общий'!$A:E,5,0),"")</f>
        <v>1292</v>
      </c>
      <c r="G4" s="211">
        <f>IFERROR(VLOOKUP($A4,'Прайс-лист общий'!$A:F,6,0),"")</f>
        <v>780</v>
      </c>
      <c r="H4" s="211">
        <f>IFERROR(VLOOKUP($A4,'Прайс-лист общий'!$A:G,7,0),"")</f>
        <v>709</v>
      </c>
      <c r="I4" s="211">
        <f>IFERROR(VLOOKUP($A4,'Прайс-лист общий'!$A:H,8,0),"")</f>
        <v>645</v>
      </c>
      <c r="J4" s="211">
        <f>IFERROR(VLOOKUP($A4,'Прайс-лист общий'!$A:I,9,0),"")</f>
        <v>560</v>
      </c>
      <c r="K4" s="221">
        <f>IFERROR(VLOOKUP(A4,'Прайс-лист общий'!A:J,10,0),"")</f>
        <v>0</v>
      </c>
      <c r="L4" s="215"/>
      <c r="M4" s="212">
        <f t="shared" ref="M4:M67" si="0">IF(K4&lt;&gt;$K$1,K4*L4,IF($J$1=$G$2,G4*L4,IF($J$1=$H$2,H4*L4,IF($J$1=$I$2,I4*L4,IF($J$1=$J$2,J4*L4,"Выберите колонку")))))</f>
        <v>0</v>
      </c>
      <c r="N4" s="185">
        <f>IFERROR(VLOOKUP($A4,'Прайс-лист общий'!$A:K,11,0),"")</f>
        <v>20</v>
      </c>
      <c r="O4" s="186" t="str">
        <f>IFERROR(VLOOKUP($A4,'Прайс-лист общий'!$A:L,12,0),"")</f>
        <v>165*158*60</v>
      </c>
      <c r="P4" s="186">
        <f>IFERROR(VLOOKUP($A4,'Прайс-лист общий'!$A:M,13,0),"")</f>
        <v>0.51</v>
      </c>
      <c r="Q4" s="186" t="str">
        <f>IFERROR(VLOOKUP($A4,'Прайс-лист общий'!$A:O,14,0),"")</f>
        <v>355*325*325</v>
      </c>
      <c r="R4" s="186">
        <f>IFERROR(VLOOKUP($A4,'Прайс-лист общий'!$A:O,15,0),"")</f>
        <v>11.6</v>
      </c>
    </row>
    <row r="5" spans="1:18" s="208" customFormat="1" ht="15" customHeight="1">
      <c r="A5" s="205" t="s">
        <v>4747</v>
      </c>
      <c r="B5" s="206"/>
      <c r="C5" s="182" t="str">
        <f>HYPERLINK(VLOOKUP(A5,Фото!C:D,2,0),VLOOKUP(A5,'Прайс-лист общий'!A:B,2,0))</f>
        <v>Ручка дверная "Лингуине", матовый черный никель</v>
      </c>
      <c r="D5" s="183">
        <f>IFERROR(VLOOKUP($A5,'Прайс-лист общий'!A:C,3,0),"")</f>
        <v>4</v>
      </c>
      <c r="E5" s="184">
        <f>IFERROR(VLOOKUP($A5,'Прайс-лист общий'!$A:D,4,0),"")</f>
        <v>0</v>
      </c>
      <c r="F5" s="209">
        <f>IFERROR(VLOOKUP($A5,'Прайс-лист общий'!$A:E,5,0),"")</f>
        <v>1292</v>
      </c>
      <c r="G5" s="209">
        <f>IFERROR(VLOOKUP($A5,'Прайс-лист общий'!$A:F,6,0),"")</f>
        <v>780</v>
      </c>
      <c r="H5" s="209">
        <f>IFERROR(VLOOKUP($A5,'Прайс-лист общий'!$A:G,7,0),"")</f>
        <v>709</v>
      </c>
      <c r="I5" s="209">
        <f>IFERROR(VLOOKUP($A5,'Прайс-лист общий'!$A:H,8,0),"")</f>
        <v>645</v>
      </c>
      <c r="J5" s="209">
        <f>IFERROR(VLOOKUP($A5,'Прайс-лист общий'!$A:I,9,0),"")</f>
        <v>560</v>
      </c>
      <c r="K5" s="222">
        <f>IFERROR(VLOOKUP(A5,'Прайс-лист общий'!A:J,10,0),"")</f>
        <v>554</v>
      </c>
      <c r="L5" s="216"/>
      <c r="M5" s="212">
        <f t="shared" si="0"/>
        <v>0</v>
      </c>
      <c r="N5" s="185">
        <f>IFERROR(VLOOKUP($A5,'Прайс-лист общий'!$A:K,11,0),"")</f>
        <v>20</v>
      </c>
      <c r="O5" s="186" t="str">
        <f>IFERROR(VLOOKUP($A5,'Прайс-лист общий'!$A:L,12,0),"")</f>
        <v>165*158*60</v>
      </c>
      <c r="P5" s="186">
        <f>IFERROR(VLOOKUP($A5,'Прайс-лист общий'!$A:M,13,0),"")</f>
        <v>0.51</v>
      </c>
      <c r="Q5" s="186" t="str">
        <f>IFERROR(VLOOKUP($A5,'Прайс-лист общий'!$A:O,14,0),"")</f>
        <v>355*325*325</v>
      </c>
      <c r="R5" s="186">
        <f>IFERROR(VLOOKUP($A5,'Прайс-лист общий'!$A:O,15,0),"")</f>
        <v>11.6</v>
      </c>
    </row>
    <row r="6" spans="1:18" s="208" customFormat="1" ht="15" customHeight="1">
      <c r="A6" s="205" t="s">
        <v>4748</v>
      </c>
      <c r="B6" s="206"/>
      <c r="C6" s="182" t="str">
        <f>HYPERLINK(VLOOKUP(A6,Фото!C:D,2,0),VLOOKUP(A6,'Прайс-лист общий'!A:B,2,0))</f>
        <v>Ручка дверная "Лингуине", никель супер матовый</v>
      </c>
      <c r="D6" s="183">
        <f>IFERROR(VLOOKUP($A6,'Прайс-лист общий'!A:C,3,0),"")</f>
        <v>4</v>
      </c>
      <c r="E6" s="184">
        <f>IFERROR(VLOOKUP($A6,'Прайс-лист общий'!$A:D,4,0),"")</f>
        <v>0</v>
      </c>
      <c r="F6" s="209">
        <f>IFERROR(VLOOKUP($A6,'Прайс-лист общий'!$A:E,5,0),"")</f>
        <v>1292</v>
      </c>
      <c r="G6" s="209">
        <f>IFERROR(VLOOKUP($A6,'Прайс-лист общий'!$A:F,6,0),"")</f>
        <v>780</v>
      </c>
      <c r="H6" s="209">
        <f>IFERROR(VLOOKUP($A6,'Прайс-лист общий'!$A:G,7,0),"")</f>
        <v>709</v>
      </c>
      <c r="I6" s="209">
        <f>IFERROR(VLOOKUP($A6,'Прайс-лист общий'!$A:H,8,0),"")</f>
        <v>645</v>
      </c>
      <c r="J6" s="209">
        <f>IFERROR(VLOOKUP($A6,'Прайс-лист общий'!$A:I,9,0),"")</f>
        <v>560</v>
      </c>
      <c r="K6" s="222">
        <f>IFERROR(VLOOKUP(A6,'Прайс-лист общий'!A:J,10,0),"")</f>
        <v>0</v>
      </c>
      <c r="L6" s="216"/>
      <c r="M6" s="212">
        <f t="shared" si="0"/>
        <v>0</v>
      </c>
      <c r="N6" s="185">
        <f>IFERROR(VLOOKUP($A6,'Прайс-лист общий'!$A:K,11,0),"")</f>
        <v>20</v>
      </c>
      <c r="O6" s="186" t="str">
        <f>IFERROR(VLOOKUP($A6,'Прайс-лист общий'!$A:L,12,0),"")</f>
        <v>165*158*60</v>
      </c>
      <c r="P6" s="186">
        <f>IFERROR(VLOOKUP($A6,'Прайс-лист общий'!$A:M,13,0),"")</f>
        <v>0.51</v>
      </c>
      <c r="Q6" s="186" t="str">
        <f>IFERROR(VLOOKUP($A6,'Прайс-лист общий'!$A:O,14,0),"")</f>
        <v>355*325*325</v>
      </c>
      <c r="R6" s="186">
        <f>IFERROR(VLOOKUP($A6,'Прайс-лист общий'!$A:O,15,0),"")</f>
        <v>11.6</v>
      </c>
    </row>
    <row r="7" spans="1:18" s="208" customFormat="1" ht="15" customHeight="1">
      <c r="A7" s="193" t="s">
        <v>4858</v>
      </c>
      <c r="B7" s="195"/>
      <c r="C7" s="187" t="str">
        <f>HYPERLINK(VLOOKUP(A7,Фото!C:D,2,0),VLOOKUP(A7,'Прайс-лист общий'!A:B,2,0))</f>
        <v>Ручка дверная "Лингуине", золото матовое сатинированное</v>
      </c>
      <c r="D7" s="188">
        <f>IFERROR(VLOOKUP($A7,'Прайс-лист общий'!A:C,3,0),"")</f>
        <v>4</v>
      </c>
      <c r="E7" s="189">
        <f>IFERROR(VLOOKUP($A7,'Прайс-лист общий'!$A:D,4,0),"")</f>
        <v>0</v>
      </c>
      <c r="F7" s="210">
        <f>IFERROR(VLOOKUP($A7,'Прайс-лист общий'!$A:E,5,0),"")</f>
        <v>1292</v>
      </c>
      <c r="G7" s="210">
        <f>IFERROR(VLOOKUP($A7,'Прайс-лист общий'!$A:F,6,0),"")</f>
        <v>780</v>
      </c>
      <c r="H7" s="210">
        <f>IFERROR(VLOOKUP($A7,'Прайс-лист общий'!$A:G,7,0),"")</f>
        <v>709</v>
      </c>
      <c r="I7" s="210">
        <f>IFERROR(VLOOKUP($A7,'Прайс-лист общий'!$A:H,8,0),"")</f>
        <v>645</v>
      </c>
      <c r="J7" s="210">
        <f>IFERROR(VLOOKUP($A7,'Прайс-лист общий'!$A:I,9,0),"")</f>
        <v>560</v>
      </c>
      <c r="K7" s="220">
        <f>IFERROR(VLOOKUP(A7,'Прайс-лист общий'!A:J,10,0),"")</f>
        <v>0</v>
      </c>
      <c r="L7" s="217"/>
      <c r="M7" s="213">
        <f t="shared" si="0"/>
        <v>0</v>
      </c>
      <c r="N7" s="190">
        <f>IFERROR(VLOOKUP($A7,'Прайс-лист общий'!$A:K,11,0),"")</f>
        <v>20</v>
      </c>
      <c r="O7" s="191" t="str">
        <f>IFERROR(VLOOKUP($A7,'Прайс-лист общий'!$A:L,12,0),"")</f>
        <v>165*158*60</v>
      </c>
      <c r="P7" s="191">
        <f>IFERROR(VLOOKUP($A7,'Прайс-лист общий'!$A:M,13,0),"")</f>
        <v>0.51</v>
      </c>
      <c r="Q7" s="191" t="str">
        <f>IFERROR(VLOOKUP($A7,'Прайс-лист общий'!$A:O,14,0),"")</f>
        <v>355*325*325</v>
      </c>
      <c r="R7" s="191">
        <f>IFERROR(VLOOKUP($A7,'Прайс-лист общий'!$A:O,15,0),"")</f>
        <v>11.6</v>
      </c>
    </row>
    <row r="8" spans="1:18" s="208" customFormat="1" ht="15" customHeight="1">
      <c r="A8" s="205" t="s">
        <v>4749</v>
      </c>
      <c r="B8"/>
      <c r="C8" s="224" t="str">
        <f>HYPERLINK(VLOOKUP(A8,Фото!C:D,2,0),VLOOKUP(A8,'Прайс-лист общий'!A:B,2,0))</f>
        <v>Ручка дверная "Капеллини", черный</v>
      </c>
      <c r="D8" s="178">
        <f>IFERROR(VLOOKUP($A8,'Прайс-лист общий'!A:C,3,0),"")</f>
        <v>4</v>
      </c>
      <c r="E8" s="179">
        <f>IFERROR(VLOOKUP($A8,'Прайс-лист общий'!$A:D,4,0),"")</f>
        <v>0</v>
      </c>
      <c r="F8" s="211">
        <f>IFERROR(VLOOKUP($A8,'Прайс-лист общий'!$A:E,5,0),"")</f>
        <v>1387</v>
      </c>
      <c r="G8" s="211">
        <f>IFERROR(VLOOKUP($A8,'Прайс-лист общий'!$A:F,6,0),"")</f>
        <v>838</v>
      </c>
      <c r="H8" s="211">
        <f>IFERROR(VLOOKUP($A8,'Прайс-лист общий'!$A:G,7,0),"")</f>
        <v>761</v>
      </c>
      <c r="I8" s="211">
        <f>IFERROR(VLOOKUP($A8,'Прайс-лист общий'!$A:H,8,0),"")</f>
        <v>692</v>
      </c>
      <c r="J8" s="211">
        <f>IFERROR(VLOOKUP($A8,'Прайс-лист общий'!$A:I,9,0),"")</f>
        <v>602</v>
      </c>
      <c r="K8" s="221">
        <f>IFERROR(VLOOKUP(A8,'Прайс-лист общий'!A:J,10,0),"")</f>
        <v>0</v>
      </c>
      <c r="L8" s="215"/>
      <c r="M8" s="212">
        <f t="shared" si="0"/>
        <v>0</v>
      </c>
      <c r="N8" s="185">
        <f>IFERROR(VLOOKUP($A8,'Прайс-лист общий'!$A:K,11,0),"")</f>
        <v>20</v>
      </c>
      <c r="O8" s="186" t="str">
        <f>IFERROR(VLOOKUP($A8,'Прайс-лист общий'!$A:L,12,0),"")</f>
        <v>165*158*60</v>
      </c>
      <c r="P8" s="186">
        <f>IFERROR(VLOOKUP($A8,'Прайс-лист общий'!$A:M,13,0),"")</f>
        <v>0.57999999999999996</v>
      </c>
      <c r="Q8" s="186" t="str">
        <f>IFERROR(VLOOKUP($A8,'Прайс-лист общий'!$A:O,14,0),"")</f>
        <v>355*325*325</v>
      </c>
      <c r="R8" s="186">
        <f>IFERROR(VLOOKUP($A8,'Прайс-лист общий'!$A:O,15,0),"")</f>
        <v>13</v>
      </c>
    </row>
    <row r="9" spans="1:18" s="208" customFormat="1" ht="15" customHeight="1">
      <c r="A9" s="205" t="s">
        <v>4750</v>
      </c>
      <c r="B9" s="206"/>
      <c r="C9" s="182" t="str">
        <f>HYPERLINK(VLOOKUP(A9,Фото!C:D,2,0),VLOOKUP(A9,'Прайс-лист общий'!A:B,2,0))</f>
        <v>Ручка дверная "Капеллини", матовый черный никель</v>
      </c>
      <c r="D9" s="183">
        <f>IFERROR(VLOOKUP($A9,'Прайс-лист общий'!A:C,3,0),"")</f>
        <v>4</v>
      </c>
      <c r="E9" s="184">
        <f>IFERROR(VLOOKUP($A9,'Прайс-лист общий'!$A:D,4,0),"")</f>
        <v>0</v>
      </c>
      <c r="F9" s="209">
        <f>IFERROR(VLOOKUP($A9,'Прайс-лист общий'!$A:E,5,0),"")</f>
        <v>1387</v>
      </c>
      <c r="G9" s="209">
        <f>IFERROR(VLOOKUP($A9,'Прайс-лист общий'!$A:F,6,0),"")</f>
        <v>838</v>
      </c>
      <c r="H9" s="209">
        <f>IFERROR(VLOOKUP($A9,'Прайс-лист общий'!$A:G,7,0),"")</f>
        <v>761</v>
      </c>
      <c r="I9" s="209">
        <f>IFERROR(VLOOKUP($A9,'Прайс-лист общий'!$A:H,8,0),"")</f>
        <v>692</v>
      </c>
      <c r="J9" s="209">
        <f>IFERROR(VLOOKUP($A9,'Прайс-лист общий'!$A:I,9,0),"")</f>
        <v>602</v>
      </c>
      <c r="K9" s="222">
        <f>IFERROR(VLOOKUP(A9,'Прайс-лист общий'!A:J,10,0),"")</f>
        <v>554</v>
      </c>
      <c r="L9" s="216"/>
      <c r="M9" s="212">
        <f t="shared" si="0"/>
        <v>0</v>
      </c>
      <c r="N9" s="185">
        <f>IFERROR(VLOOKUP($A9,'Прайс-лист общий'!$A:K,11,0),"")</f>
        <v>20</v>
      </c>
      <c r="O9" s="186" t="str">
        <f>IFERROR(VLOOKUP($A9,'Прайс-лист общий'!$A:L,12,0),"")</f>
        <v>165*158*60</v>
      </c>
      <c r="P9" s="186">
        <f>IFERROR(VLOOKUP($A9,'Прайс-лист общий'!$A:M,13,0),"")</f>
        <v>0.57999999999999996</v>
      </c>
      <c r="Q9" s="186" t="str">
        <f>IFERROR(VLOOKUP($A9,'Прайс-лист общий'!$A:O,14,0),"")</f>
        <v>355*325*325</v>
      </c>
      <c r="R9" s="186">
        <f>IFERROR(VLOOKUP($A9,'Прайс-лист общий'!$A:O,15,0),"")</f>
        <v>13</v>
      </c>
    </row>
    <row r="10" spans="1:18" s="208" customFormat="1" ht="15" customHeight="1">
      <c r="A10" s="205" t="s">
        <v>4751</v>
      </c>
      <c r="B10" s="206"/>
      <c r="C10" s="182" t="str">
        <f>HYPERLINK(VLOOKUP(A10,Фото!C:D,2,0),VLOOKUP(A10,'Прайс-лист общий'!A:B,2,0))</f>
        <v>Ручка дверная "Капеллини", никель супер матовый</v>
      </c>
      <c r="D10" s="183">
        <f>IFERROR(VLOOKUP($A10,'Прайс-лист общий'!A:C,3,0),"")</f>
        <v>4</v>
      </c>
      <c r="E10" s="184">
        <f>IFERROR(VLOOKUP($A10,'Прайс-лист общий'!$A:D,4,0),"")</f>
        <v>0</v>
      </c>
      <c r="F10" s="209">
        <f>IFERROR(VLOOKUP($A10,'Прайс-лист общий'!$A:E,5,0),"")</f>
        <v>1387</v>
      </c>
      <c r="G10" s="209">
        <f>IFERROR(VLOOKUP($A10,'Прайс-лист общий'!$A:F,6,0),"")</f>
        <v>838</v>
      </c>
      <c r="H10" s="209">
        <f>IFERROR(VLOOKUP($A10,'Прайс-лист общий'!$A:G,7,0),"")</f>
        <v>761</v>
      </c>
      <c r="I10" s="209">
        <f>IFERROR(VLOOKUP($A10,'Прайс-лист общий'!$A:H,8,0),"")</f>
        <v>692</v>
      </c>
      <c r="J10" s="209">
        <f>IFERROR(VLOOKUP($A10,'Прайс-лист общий'!$A:I,9,0),"")</f>
        <v>602</v>
      </c>
      <c r="K10" s="222">
        <f>IFERROR(VLOOKUP(A10,'Прайс-лист общий'!A:J,10,0),"")</f>
        <v>554</v>
      </c>
      <c r="L10" s="216"/>
      <c r="M10" s="212">
        <f t="shared" si="0"/>
        <v>0</v>
      </c>
      <c r="N10" s="185">
        <f>IFERROR(VLOOKUP($A10,'Прайс-лист общий'!$A:K,11,0),"")</f>
        <v>20</v>
      </c>
      <c r="O10" s="186" t="str">
        <f>IFERROR(VLOOKUP($A10,'Прайс-лист общий'!$A:L,12,0),"")</f>
        <v>165*158*60</v>
      </c>
      <c r="P10" s="186">
        <f>IFERROR(VLOOKUP($A10,'Прайс-лист общий'!$A:M,13,0),"")</f>
        <v>0.57999999999999996</v>
      </c>
      <c r="Q10" s="186" t="str">
        <f>IFERROR(VLOOKUP($A10,'Прайс-лист общий'!$A:O,14,0),"")</f>
        <v>355*325*325</v>
      </c>
      <c r="R10" s="186">
        <f>IFERROR(VLOOKUP($A10,'Прайс-лист общий'!$A:O,15,0),"")</f>
        <v>13</v>
      </c>
    </row>
    <row r="11" spans="1:18" s="208" customFormat="1" ht="15" customHeight="1">
      <c r="A11" s="193" t="s">
        <v>4859</v>
      </c>
      <c r="B11" s="195"/>
      <c r="C11" s="187" t="str">
        <f>HYPERLINK(VLOOKUP(A11,Фото!C:D,2,0),VLOOKUP(A11,'Прайс-лист общий'!A:B,2,0))</f>
        <v>Ручка дверная "Капеллини", золото матовое сатинированное</v>
      </c>
      <c r="D11" s="188">
        <f>IFERROR(VLOOKUP($A11,'Прайс-лист общий'!A:C,3,0),"")</f>
        <v>4</v>
      </c>
      <c r="E11" s="189">
        <f>IFERROR(VLOOKUP($A11,'Прайс-лист общий'!$A:D,4,0),"")</f>
        <v>0</v>
      </c>
      <c r="F11" s="210">
        <f>IFERROR(VLOOKUP($A11,'Прайс-лист общий'!$A:E,5,0),"")</f>
        <v>1387</v>
      </c>
      <c r="G11" s="210">
        <f>IFERROR(VLOOKUP($A11,'Прайс-лист общий'!$A:F,6,0),"")</f>
        <v>838</v>
      </c>
      <c r="H11" s="210">
        <f>IFERROR(VLOOKUP($A11,'Прайс-лист общий'!$A:G,7,0),"")</f>
        <v>761</v>
      </c>
      <c r="I11" s="210">
        <f>IFERROR(VLOOKUP($A11,'Прайс-лист общий'!$A:H,8,0),"")</f>
        <v>692</v>
      </c>
      <c r="J11" s="210">
        <f>IFERROR(VLOOKUP($A11,'Прайс-лист общий'!$A:I,9,0),"")</f>
        <v>602</v>
      </c>
      <c r="K11" s="220">
        <f>IFERROR(VLOOKUP(A11,'Прайс-лист общий'!A:J,10,0),"")</f>
        <v>0</v>
      </c>
      <c r="L11" s="217"/>
      <c r="M11" s="213">
        <f t="shared" si="0"/>
        <v>0</v>
      </c>
      <c r="N11" s="190">
        <f>IFERROR(VLOOKUP($A11,'Прайс-лист общий'!$A:K,11,0),"")</f>
        <v>20</v>
      </c>
      <c r="O11" s="191" t="str">
        <f>IFERROR(VLOOKUP($A11,'Прайс-лист общий'!$A:L,12,0),"")</f>
        <v>165*158*60</v>
      </c>
      <c r="P11" s="191">
        <f>IFERROR(VLOOKUP($A11,'Прайс-лист общий'!$A:M,13,0),"")</f>
        <v>0.57999999999999996</v>
      </c>
      <c r="Q11" s="191" t="str">
        <f>IFERROR(VLOOKUP($A11,'Прайс-лист общий'!$A:O,14,0),"")</f>
        <v>355*325*325</v>
      </c>
      <c r="R11" s="191">
        <f>IFERROR(VLOOKUP($A11,'Прайс-лист общий'!$A:O,15,0),"")</f>
        <v>13</v>
      </c>
    </row>
    <row r="12" spans="1:18" s="208" customFormat="1" ht="15" customHeight="1">
      <c r="A12" s="205" t="s">
        <v>4752</v>
      </c>
      <c r="B12"/>
      <c r="C12" s="224" t="str">
        <f>HYPERLINK(VLOOKUP(A12,Фото!C:D,2,0),VLOOKUP(A12,'Прайс-лист общий'!A:B,2,0))</f>
        <v>Ручка дверная "Букатини", черный/черный</v>
      </c>
      <c r="D12" s="178">
        <f>IFERROR(VLOOKUP($A12,'Прайс-лист общий'!A:C,3,0),"")</f>
        <v>4</v>
      </c>
      <c r="E12" s="179">
        <f>IFERROR(VLOOKUP($A12,'Прайс-лист общий'!$A:D,4,0),"")</f>
        <v>0</v>
      </c>
      <c r="F12" s="211">
        <f>IFERROR(VLOOKUP($A12,'Прайс-лист общий'!$A:E,5,0),"")</f>
        <v>1391</v>
      </c>
      <c r="G12" s="211">
        <f>IFERROR(VLOOKUP($A12,'Прайс-лист общий'!$A:F,6,0),"")</f>
        <v>840</v>
      </c>
      <c r="H12" s="211">
        <f>IFERROR(VLOOKUP($A12,'Прайс-лист общий'!$A:G,7,0),"")</f>
        <v>764</v>
      </c>
      <c r="I12" s="211">
        <f>IFERROR(VLOOKUP($A12,'Прайс-лист общий'!$A:H,8,0),"")</f>
        <v>694</v>
      </c>
      <c r="J12" s="211">
        <f>IFERROR(VLOOKUP($A12,'Прайс-лист общий'!$A:I,9,0),"")</f>
        <v>604</v>
      </c>
      <c r="K12" s="221">
        <f>IFERROR(VLOOKUP(A12,'Прайс-лист общий'!A:J,10,0),"")</f>
        <v>554</v>
      </c>
      <c r="L12" s="215"/>
      <c r="M12" s="212">
        <f t="shared" si="0"/>
        <v>0</v>
      </c>
      <c r="N12" s="185">
        <f>IFERROR(VLOOKUP($A12,'Прайс-лист общий'!$A:K,11,0),"")</f>
        <v>20</v>
      </c>
      <c r="O12" s="186" t="str">
        <f>IFERROR(VLOOKUP($A12,'Прайс-лист общий'!$A:L,12,0),"")</f>
        <v>165*158*60</v>
      </c>
      <c r="P12" s="186">
        <f>IFERROR(VLOOKUP($A12,'Прайс-лист общий'!$A:M,13,0),"")</f>
        <v>0.54</v>
      </c>
      <c r="Q12" s="186" t="str">
        <f>IFERROR(VLOOKUP($A12,'Прайс-лист общий'!$A:O,14,0),"")</f>
        <v>355*325*325</v>
      </c>
      <c r="R12" s="186">
        <f>IFERROR(VLOOKUP($A12,'Прайс-лист общий'!$A:O,15,0),"")</f>
        <v>12.2</v>
      </c>
    </row>
    <row r="13" spans="1:18" s="208" customFormat="1" ht="15" customHeight="1">
      <c r="A13" s="205" t="s">
        <v>4753</v>
      </c>
      <c r="B13" s="206"/>
      <c r="C13" s="182" t="str">
        <f>HYPERLINK(VLOOKUP(A13,Фото!C:D,2,0),VLOOKUP(A13,'Прайс-лист общий'!A:B,2,0))</f>
        <v>Ручка дверная "Букатини", черный/белый</v>
      </c>
      <c r="D13" s="183">
        <f>IFERROR(VLOOKUP($A13,'Прайс-лист общий'!A:C,3,0),"")</f>
        <v>4</v>
      </c>
      <c r="E13" s="184">
        <f>IFERROR(VLOOKUP($A13,'Прайс-лист общий'!$A:D,4,0),"")</f>
        <v>0</v>
      </c>
      <c r="F13" s="209">
        <f>IFERROR(VLOOKUP($A13,'Прайс-лист общий'!$A:E,5,0),"")</f>
        <v>1391</v>
      </c>
      <c r="G13" s="209">
        <f>IFERROR(VLOOKUP($A13,'Прайс-лист общий'!$A:F,6,0),"")</f>
        <v>840</v>
      </c>
      <c r="H13" s="209">
        <f>IFERROR(VLOOKUP($A13,'Прайс-лист общий'!$A:G,7,0),"")</f>
        <v>764</v>
      </c>
      <c r="I13" s="209">
        <f>IFERROR(VLOOKUP($A13,'Прайс-лист общий'!$A:H,8,0),"")</f>
        <v>694</v>
      </c>
      <c r="J13" s="209">
        <f>IFERROR(VLOOKUP($A13,'Прайс-лист общий'!$A:I,9,0),"")</f>
        <v>604</v>
      </c>
      <c r="K13" s="222">
        <f>IFERROR(VLOOKUP(A13,'Прайс-лист общий'!A:J,10,0),"")</f>
        <v>554</v>
      </c>
      <c r="L13" s="216"/>
      <c r="M13" s="212">
        <f t="shared" si="0"/>
        <v>0</v>
      </c>
      <c r="N13" s="185">
        <f>IFERROR(VLOOKUP($A13,'Прайс-лист общий'!$A:K,11,0),"")</f>
        <v>20</v>
      </c>
      <c r="O13" s="186" t="str">
        <f>IFERROR(VLOOKUP($A13,'Прайс-лист общий'!$A:L,12,0),"")</f>
        <v>165*158*60</v>
      </c>
      <c r="P13" s="186">
        <f>IFERROR(VLOOKUP($A13,'Прайс-лист общий'!$A:M,13,0),"")</f>
        <v>0.54</v>
      </c>
      <c r="Q13" s="186" t="str">
        <f>IFERROR(VLOOKUP($A13,'Прайс-лист общий'!$A:O,14,0),"")</f>
        <v>355*325*325</v>
      </c>
      <c r="R13" s="186">
        <f>IFERROR(VLOOKUP($A13,'Прайс-лист общий'!$A:O,15,0),"")</f>
        <v>12.2</v>
      </c>
    </row>
    <row r="14" spans="1:18" s="208" customFormat="1" ht="15" customHeight="1">
      <c r="A14" s="205" t="s">
        <v>4754</v>
      </c>
      <c r="B14" s="206"/>
      <c r="C14" s="182" t="str">
        <f>HYPERLINK(VLOOKUP(A14,Фото!C:D,2,0),VLOOKUP(A14,'Прайс-лист общий'!A:B,2,0))</f>
        <v>Ручка дверная "Букатини", супер сатин хром/черный</v>
      </c>
      <c r="D14" s="183">
        <f>IFERROR(VLOOKUP($A14,'Прайс-лист общий'!A:C,3,0),"")</f>
        <v>4</v>
      </c>
      <c r="E14" s="184">
        <f>IFERROR(VLOOKUP($A14,'Прайс-лист общий'!$A:D,4,0),"")</f>
        <v>0</v>
      </c>
      <c r="F14" s="209">
        <f>IFERROR(VLOOKUP($A14,'Прайс-лист общий'!$A:E,5,0),"")</f>
        <v>1391</v>
      </c>
      <c r="G14" s="209">
        <f>IFERROR(VLOOKUP($A14,'Прайс-лист общий'!$A:F,6,0),"")</f>
        <v>840</v>
      </c>
      <c r="H14" s="209">
        <f>IFERROR(VLOOKUP($A14,'Прайс-лист общий'!$A:G,7,0),"")</f>
        <v>764</v>
      </c>
      <c r="I14" s="209">
        <f>IFERROR(VLOOKUP($A14,'Прайс-лист общий'!$A:H,8,0),"")</f>
        <v>694</v>
      </c>
      <c r="J14" s="209">
        <f>IFERROR(VLOOKUP($A14,'Прайс-лист общий'!$A:I,9,0),"")</f>
        <v>604</v>
      </c>
      <c r="K14" s="222">
        <f>IFERROR(VLOOKUP(A14,'Прайс-лист общий'!A:J,10,0),"")</f>
        <v>554</v>
      </c>
      <c r="L14" s="216"/>
      <c r="M14" s="212">
        <f t="shared" si="0"/>
        <v>0</v>
      </c>
      <c r="N14" s="185">
        <f>IFERROR(VLOOKUP($A14,'Прайс-лист общий'!$A:K,11,0),"")</f>
        <v>20</v>
      </c>
      <c r="O14" s="186" t="str">
        <f>IFERROR(VLOOKUP($A14,'Прайс-лист общий'!$A:L,12,0),"")</f>
        <v>165*158*60</v>
      </c>
      <c r="P14" s="186">
        <f>IFERROR(VLOOKUP($A14,'Прайс-лист общий'!$A:M,13,0),"")</f>
        <v>0.54</v>
      </c>
      <c r="Q14" s="186" t="str">
        <f>IFERROR(VLOOKUP($A14,'Прайс-лист общий'!$A:O,14,0),"")</f>
        <v>355*325*325</v>
      </c>
      <c r="R14" s="186">
        <f>IFERROR(VLOOKUP($A14,'Прайс-лист общий'!$A:O,15,0),"")</f>
        <v>12.2</v>
      </c>
    </row>
    <row r="15" spans="1:18" s="208" customFormat="1" ht="15" customHeight="1">
      <c r="A15" s="193" t="s">
        <v>4860</v>
      </c>
      <c r="B15" s="195"/>
      <c r="C15" s="187" t="str">
        <f>HYPERLINK(VLOOKUP(A15,Фото!C:D,2,0),VLOOKUP(A15,'Прайс-лист общий'!A:B,2,0))</f>
        <v>Ручка дверная "Букатини", золото матовое сатинированное/черный</v>
      </c>
      <c r="D15" s="188">
        <f>IFERROR(VLOOKUP($A15,'Прайс-лист общий'!A:C,3,0),"")</f>
        <v>4</v>
      </c>
      <c r="E15" s="189">
        <f>IFERROR(VLOOKUP($A15,'Прайс-лист общий'!$A:D,4,0),"")</f>
        <v>0</v>
      </c>
      <c r="F15" s="210">
        <f>IFERROR(VLOOKUP($A15,'Прайс-лист общий'!$A:E,5,0),"")</f>
        <v>1391</v>
      </c>
      <c r="G15" s="210">
        <f>IFERROR(VLOOKUP($A15,'Прайс-лист общий'!$A:F,6,0),"")</f>
        <v>840</v>
      </c>
      <c r="H15" s="210">
        <f>IFERROR(VLOOKUP($A15,'Прайс-лист общий'!$A:G,7,0),"")</f>
        <v>764</v>
      </c>
      <c r="I15" s="210">
        <f>IFERROR(VLOOKUP($A15,'Прайс-лист общий'!$A:H,8,0),"")</f>
        <v>694</v>
      </c>
      <c r="J15" s="210">
        <f>IFERROR(VLOOKUP($A15,'Прайс-лист общий'!$A:I,9,0),"")</f>
        <v>604</v>
      </c>
      <c r="K15" s="220">
        <f>IFERROR(VLOOKUP(A15,'Прайс-лист общий'!A:J,10,0),"")</f>
        <v>0</v>
      </c>
      <c r="L15" s="217"/>
      <c r="M15" s="213">
        <f t="shared" si="0"/>
        <v>0</v>
      </c>
      <c r="N15" s="190">
        <f>IFERROR(VLOOKUP($A15,'Прайс-лист общий'!$A:K,11,0),"")</f>
        <v>20</v>
      </c>
      <c r="O15" s="191" t="str">
        <f>IFERROR(VLOOKUP($A15,'Прайс-лист общий'!$A:L,12,0),"")</f>
        <v>165*158*60</v>
      </c>
      <c r="P15" s="191">
        <f>IFERROR(VLOOKUP($A15,'Прайс-лист общий'!$A:M,13,0),"")</f>
        <v>0.54</v>
      </c>
      <c r="Q15" s="191" t="str">
        <f>IFERROR(VLOOKUP($A15,'Прайс-лист общий'!$A:O,14,0),"")</f>
        <v>355*325*325</v>
      </c>
      <c r="R15" s="191">
        <f>IFERROR(VLOOKUP($A15,'Прайс-лист общий'!$A:O,15,0),"")</f>
        <v>12.2</v>
      </c>
    </row>
    <row r="16" spans="1:18" s="208" customFormat="1" ht="15" customHeight="1">
      <c r="A16" s="205" t="s">
        <v>5020</v>
      </c>
      <c r="B16"/>
      <c r="C16" s="224" t="str">
        <f>HYPERLINK(VLOOKUP(A16,Фото!C:D,2,0),VLOOKUP(A16,'Прайс-лист общий'!A:B,2,0))</f>
        <v>Ручка дверная "Панакота", черный</v>
      </c>
      <c r="D16" s="178">
        <f>IFERROR(VLOOKUP($A16,'Прайс-лист общий'!A:C,3,0),"")</f>
        <v>4</v>
      </c>
      <c r="E16" s="179" t="str">
        <f>IFERROR(VLOOKUP($A16,'Прайс-лист общий'!$A:D,4,0),"")</f>
        <v>Новинка</v>
      </c>
      <c r="F16" s="211">
        <f>IFERROR(VLOOKUP($A16,'Прайс-лист общий'!$A:E,5,0),"")</f>
        <v>1384</v>
      </c>
      <c r="G16" s="211">
        <f>IFERROR(VLOOKUP($A16,'Прайс-лист общий'!$A:F,6,0),"")</f>
        <v>836</v>
      </c>
      <c r="H16" s="211">
        <f>IFERROR(VLOOKUP($A16,'Прайс-лист общий'!$A:G,7,0),"")</f>
        <v>760</v>
      </c>
      <c r="I16" s="211">
        <f>IFERROR(VLOOKUP($A16,'Прайс-лист общий'!$A:H,8,0),"")</f>
        <v>691</v>
      </c>
      <c r="J16" s="211">
        <f>IFERROR(VLOOKUP($A16,'Прайс-лист общий'!$A:I,9,0),"")</f>
        <v>601</v>
      </c>
      <c r="K16" s="221">
        <f>IFERROR(VLOOKUP(A16,'Прайс-лист общий'!A:J,10,0),"")</f>
        <v>0</v>
      </c>
      <c r="L16" s="215"/>
      <c r="M16" s="212">
        <f t="shared" si="0"/>
        <v>0</v>
      </c>
      <c r="N16" s="185">
        <f>IFERROR(VLOOKUP($A16,'Прайс-лист общий'!$A:K,11,0),"")</f>
        <v>20</v>
      </c>
      <c r="O16" s="186" t="str">
        <f>IFERROR(VLOOKUP($A16,'Прайс-лист общий'!$A:L,12,0),"")</f>
        <v>165*158*60</v>
      </c>
      <c r="P16" s="186">
        <f>IFERROR(VLOOKUP($A16,'Прайс-лист общий'!$A:M,13,0),"")</f>
        <v>0.55000000000000004</v>
      </c>
      <c r="Q16" s="186" t="str">
        <f>IFERROR(VLOOKUP($A16,'Прайс-лист общий'!$A:O,14,0),"")</f>
        <v>355*325*325</v>
      </c>
      <c r="R16" s="186">
        <f>IFERROR(VLOOKUP($A16,'Прайс-лист общий'!$A:O,15,0),"")</f>
        <v>12</v>
      </c>
    </row>
    <row r="17" spans="1:18" s="208" customFormat="1" ht="15" customHeight="1">
      <c r="A17" s="205" t="s">
        <v>5021</v>
      </c>
      <c r="B17" s="206"/>
      <c r="C17" s="182" t="str">
        <f>HYPERLINK(VLOOKUP(A17,Фото!C:D,2,0),VLOOKUP(A17,'Прайс-лист общий'!A:B,2,0))</f>
        <v>Ручка дверная "Панакота", никель супер матовый</v>
      </c>
      <c r="D17" s="183">
        <f>IFERROR(VLOOKUP($A17,'Прайс-лист общий'!A:C,3,0),"")</f>
        <v>4</v>
      </c>
      <c r="E17" s="184" t="str">
        <f>IFERROR(VLOOKUP($A17,'Прайс-лист общий'!$A:D,4,0),"")</f>
        <v>Новинка</v>
      </c>
      <c r="F17" s="209">
        <f>IFERROR(VLOOKUP($A17,'Прайс-лист общий'!$A:E,5,0),"")</f>
        <v>1384</v>
      </c>
      <c r="G17" s="209">
        <f>IFERROR(VLOOKUP($A17,'Прайс-лист общий'!$A:F,6,0),"")</f>
        <v>836</v>
      </c>
      <c r="H17" s="209">
        <f>IFERROR(VLOOKUP($A17,'Прайс-лист общий'!$A:G,7,0),"")</f>
        <v>760</v>
      </c>
      <c r="I17" s="209">
        <f>IFERROR(VLOOKUP($A17,'Прайс-лист общий'!$A:H,8,0),"")</f>
        <v>691</v>
      </c>
      <c r="J17" s="209">
        <f>IFERROR(VLOOKUP($A17,'Прайс-лист общий'!$A:I,9,0),"")</f>
        <v>601</v>
      </c>
      <c r="K17" s="222">
        <f>IFERROR(VLOOKUP(A17,'Прайс-лист общий'!A:J,10,0),"")</f>
        <v>0</v>
      </c>
      <c r="L17" s="216"/>
      <c r="M17" s="212">
        <f t="shared" si="0"/>
        <v>0</v>
      </c>
      <c r="N17" s="185">
        <f>IFERROR(VLOOKUP($A17,'Прайс-лист общий'!$A:K,11,0),"")</f>
        <v>20</v>
      </c>
      <c r="O17" s="186" t="str">
        <f>IFERROR(VLOOKUP($A17,'Прайс-лист общий'!$A:L,12,0),"")</f>
        <v>165*158*60</v>
      </c>
      <c r="P17" s="186">
        <f>IFERROR(VLOOKUP($A17,'Прайс-лист общий'!$A:M,13,0),"")</f>
        <v>0.55000000000000004</v>
      </c>
      <c r="Q17" s="186" t="str">
        <f>IFERROR(VLOOKUP($A17,'Прайс-лист общий'!$A:O,14,0),"")</f>
        <v>355*325*325</v>
      </c>
      <c r="R17" s="186">
        <f>IFERROR(VLOOKUP($A17,'Прайс-лист общий'!$A:O,15,0),"")</f>
        <v>12</v>
      </c>
    </row>
    <row r="18" spans="1:18" s="208" customFormat="1" ht="15" customHeight="1">
      <c r="A18" s="193" t="s">
        <v>5022</v>
      </c>
      <c r="B18" s="195"/>
      <c r="C18" s="187" t="str">
        <f>HYPERLINK(VLOOKUP(A18,Фото!C:D,2,0),VLOOKUP(A18,'Прайс-лист общий'!A:B,2,0))</f>
        <v>Ручка дверная "Панакота", золото матовое сатинированное</v>
      </c>
      <c r="D18" s="188">
        <f>IFERROR(VLOOKUP($A18,'Прайс-лист общий'!A:C,3,0),"")</f>
        <v>4</v>
      </c>
      <c r="E18" s="189" t="str">
        <f>IFERROR(VLOOKUP($A18,'Прайс-лист общий'!$A:D,4,0),"")</f>
        <v>Новинка</v>
      </c>
      <c r="F18" s="210">
        <f>IFERROR(VLOOKUP($A18,'Прайс-лист общий'!$A:E,5,0),"")</f>
        <v>1384</v>
      </c>
      <c r="G18" s="210">
        <f>IFERROR(VLOOKUP($A18,'Прайс-лист общий'!$A:F,6,0),"")</f>
        <v>836</v>
      </c>
      <c r="H18" s="210">
        <f>IFERROR(VLOOKUP($A18,'Прайс-лист общий'!$A:G,7,0),"")</f>
        <v>760</v>
      </c>
      <c r="I18" s="210">
        <f>IFERROR(VLOOKUP($A18,'Прайс-лист общий'!$A:H,8,0),"")</f>
        <v>691</v>
      </c>
      <c r="J18" s="210">
        <f>IFERROR(VLOOKUP($A18,'Прайс-лист общий'!$A:I,9,0),"")</f>
        <v>601</v>
      </c>
      <c r="K18" s="220">
        <f>IFERROR(VLOOKUP(A18,'Прайс-лист общий'!A:J,10,0),"")</f>
        <v>0</v>
      </c>
      <c r="L18" s="217"/>
      <c r="M18" s="213">
        <f t="shared" si="0"/>
        <v>0</v>
      </c>
      <c r="N18" s="190">
        <f>IFERROR(VLOOKUP($A18,'Прайс-лист общий'!$A:K,11,0),"")</f>
        <v>20</v>
      </c>
      <c r="O18" s="191" t="str">
        <f>IFERROR(VLOOKUP($A18,'Прайс-лист общий'!$A:L,12,0),"")</f>
        <v>165*158*60</v>
      </c>
      <c r="P18" s="191">
        <f>IFERROR(VLOOKUP($A18,'Прайс-лист общий'!$A:M,13,0),"")</f>
        <v>0.55000000000000004</v>
      </c>
      <c r="Q18" s="191" t="str">
        <f>IFERROR(VLOOKUP($A18,'Прайс-лист общий'!$A:O,14,0),"")</f>
        <v>355*325*325</v>
      </c>
      <c r="R18" s="191">
        <f>IFERROR(VLOOKUP($A18,'Прайс-лист общий'!$A:O,15,0),"")</f>
        <v>12</v>
      </c>
    </row>
    <row r="19" spans="1:18" s="208" customFormat="1" ht="15" customHeight="1">
      <c r="A19" s="223" t="s">
        <v>5023</v>
      </c>
      <c r="B19"/>
      <c r="C19" s="224" t="str">
        <f>HYPERLINK(VLOOKUP(A19,Фото!C:D,2,0),VLOOKUP(A19,'Прайс-лист общий'!A:B,2,0))</f>
        <v>Ручка дверная "Маскарпоне", черный</v>
      </c>
      <c r="D19" s="225">
        <f>IFERROR(VLOOKUP($A19,'Прайс-лист общий'!A:C,3,0),"")</f>
        <v>3</v>
      </c>
      <c r="E19" s="226" t="str">
        <f>IFERROR(VLOOKUP($A19,'Прайс-лист общий'!$A:D,4,0),"")</f>
        <v>Новинка</v>
      </c>
      <c r="F19" s="227">
        <f>IFERROR(VLOOKUP($A19,'Прайс-лист общий'!$A:E,5,0),"")</f>
        <v>1184</v>
      </c>
      <c r="G19" s="227">
        <f>IFERROR(VLOOKUP($A19,'Прайс-лист общий'!$A:F,6,0),"")</f>
        <v>715</v>
      </c>
      <c r="H19" s="227">
        <f>IFERROR(VLOOKUP($A19,'Прайс-лист общий'!$A:G,7,0),"")</f>
        <v>650</v>
      </c>
      <c r="I19" s="227">
        <f>IFERROR(VLOOKUP($A19,'Прайс-лист общий'!$A:H,8,0),"")</f>
        <v>591</v>
      </c>
      <c r="J19" s="227">
        <f>IFERROR(VLOOKUP($A19,'Прайс-лист общий'!$A:I,9,0),"")</f>
        <v>514</v>
      </c>
      <c r="K19" s="228">
        <f>IFERROR(VLOOKUP(A19,'Прайс-лист общий'!A:J,10,0),"")</f>
        <v>0</v>
      </c>
      <c r="L19" s="229"/>
      <c r="M19" s="230">
        <f t="shared" si="0"/>
        <v>0</v>
      </c>
      <c r="N19" s="231">
        <f>IFERROR(VLOOKUP($A19,'Прайс-лист общий'!$A:K,11,0),"")</f>
        <v>20</v>
      </c>
      <c r="O19" s="232" t="str">
        <f>IFERROR(VLOOKUP($A19,'Прайс-лист общий'!$A:L,12,0),"")</f>
        <v>165*158*60</v>
      </c>
      <c r="P19" s="232">
        <f>IFERROR(VLOOKUP($A19,'Прайс-лист общий'!$A:M,13,0),"")</f>
        <v>0.45</v>
      </c>
      <c r="Q19" s="232" t="str">
        <f>IFERROR(VLOOKUP($A19,'Прайс-лист общий'!$A:O,14,0),"")</f>
        <v>355*325*325</v>
      </c>
      <c r="R19" s="232">
        <f>IFERROR(VLOOKUP($A19,'Прайс-лист общий'!$A:O,15,0),"")</f>
        <v>10</v>
      </c>
    </row>
    <row r="20" spans="1:18" s="208" customFormat="1" ht="15" customHeight="1">
      <c r="A20" s="205" t="s">
        <v>5024</v>
      </c>
      <c r="B20" s="206"/>
      <c r="C20" s="182" t="str">
        <f>HYPERLINK(VLOOKUP(A20,Фото!C:D,2,0),VLOOKUP(A20,'Прайс-лист общий'!A:B,2,0))</f>
        <v>Ручка дверная "Маскарпоне", никель супер матовый</v>
      </c>
      <c r="D20" s="183">
        <f>IFERROR(VLOOKUP($A20,'Прайс-лист общий'!A:C,3,0),"")</f>
        <v>4</v>
      </c>
      <c r="E20" s="184" t="str">
        <f>IFERROR(VLOOKUP($A20,'Прайс-лист общий'!$A:D,4,0),"")</f>
        <v>Новинка</v>
      </c>
      <c r="F20" s="209">
        <f>IFERROR(VLOOKUP($A20,'Прайс-лист общий'!$A:E,5,0),"")</f>
        <v>1184</v>
      </c>
      <c r="G20" s="209">
        <f>IFERROR(VLOOKUP($A20,'Прайс-лист общий'!$A:F,6,0),"")</f>
        <v>715</v>
      </c>
      <c r="H20" s="209">
        <f>IFERROR(VLOOKUP($A20,'Прайс-лист общий'!$A:G,7,0),"")</f>
        <v>650</v>
      </c>
      <c r="I20" s="209">
        <f>IFERROR(VLOOKUP($A20,'Прайс-лист общий'!$A:H,8,0),"")</f>
        <v>591</v>
      </c>
      <c r="J20" s="209">
        <f>IFERROR(VLOOKUP($A20,'Прайс-лист общий'!$A:I,9,0),"")</f>
        <v>514</v>
      </c>
      <c r="K20" s="222">
        <f>IFERROR(VLOOKUP(A20,'Прайс-лист общий'!A:J,10,0),"")</f>
        <v>0</v>
      </c>
      <c r="L20" s="216"/>
      <c r="M20" s="212">
        <f t="shared" si="0"/>
        <v>0</v>
      </c>
      <c r="N20" s="185">
        <f>IFERROR(VLOOKUP($A20,'Прайс-лист общий'!$A:K,11,0),"")</f>
        <v>20</v>
      </c>
      <c r="O20" s="186" t="str">
        <f>IFERROR(VLOOKUP($A20,'Прайс-лист общий'!$A:L,12,0),"")</f>
        <v>165*158*60</v>
      </c>
      <c r="P20" s="186">
        <f>IFERROR(VLOOKUP($A20,'Прайс-лист общий'!$A:M,13,0),"")</f>
        <v>0.45</v>
      </c>
      <c r="Q20" s="186" t="str">
        <f>IFERROR(VLOOKUP($A20,'Прайс-лист общий'!$A:O,14,0),"")</f>
        <v>355*325*325</v>
      </c>
      <c r="R20" s="186">
        <f>IFERROR(VLOOKUP($A20,'Прайс-лист общий'!$A:O,15,0),"")</f>
        <v>10</v>
      </c>
    </row>
    <row r="21" spans="1:18" s="208" customFormat="1" ht="15" customHeight="1">
      <c r="A21" s="193" t="s">
        <v>5025</v>
      </c>
      <c r="B21" s="195"/>
      <c r="C21" s="187" t="str">
        <f>HYPERLINK(VLOOKUP(A21,Фото!C:D,2,0),VLOOKUP(A21,'Прайс-лист общий'!A:B,2,0))</f>
        <v>Ручка дверная "Маскарпоне", золото матовое сатинированное</v>
      </c>
      <c r="D21" s="188">
        <f>IFERROR(VLOOKUP($A21,'Прайс-лист общий'!A:C,3,0),"")</f>
        <v>4</v>
      </c>
      <c r="E21" s="189" t="str">
        <f>IFERROR(VLOOKUP($A21,'Прайс-лист общий'!$A:D,4,0),"")</f>
        <v>Новинка</v>
      </c>
      <c r="F21" s="210">
        <f>IFERROR(VLOOKUP($A21,'Прайс-лист общий'!$A:E,5,0),"")</f>
        <v>1184</v>
      </c>
      <c r="G21" s="210">
        <f>IFERROR(VLOOKUP($A21,'Прайс-лист общий'!$A:F,6,0),"")</f>
        <v>715</v>
      </c>
      <c r="H21" s="210">
        <f>IFERROR(VLOOKUP($A21,'Прайс-лист общий'!$A:G,7,0),"")</f>
        <v>650</v>
      </c>
      <c r="I21" s="210">
        <f>IFERROR(VLOOKUP($A21,'Прайс-лист общий'!$A:H,8,0),"")</f>
        <v>591</v>
      </c>
      <c r="J21" s="210">
        <f>IFERROR(VLOOKUP($A21,'Прайс-лист общий'!$A:I,9,0),"")</f>
        <v>514</v>
      </c>
      <c r="K21" s="220">
        <f>IFERROR(VLOOKUP(A21,'Прайс-лист общий'!A:J,10,0),"")</f>
        <v>0</v>
      </c>
      <c r="L21" s="217"/>
      <c r="M21" s="213">
        <f t="shared" si="0"/>
        <v>0</v>
      </c>
      <c r="N21" s="190">
        <f>IFERROR(VLOOKUP($A21,'Прайс-лист общий'!$A:K,11,0),"")</f>
        <v>20</v>
      </c>
      <c r="O21" s="191" t="str">
        <f>IFERROR(VLOOKUP($A21,'Прайс-лист общий'!$A:L,12,0),"")</f>
        <v>165*158*60</v>
      </c>
      <c r="P21" s="191">
        <f>IFERROR(VLOOKUP($A21,'Прайс-лист общий'!$A:M,13,0),"")</f>
        <v>0.45</v>
      </c>
      <c r="Q21" s="191" t="str">
        <f>IFERROR(VLOOKUP($A21,'Прайс-лист общий'!$A:O,14,0),"")</f>
        <v>355*325*325</v>
      </c>
      <c r="R21" s="191">
        <f>IFERROR(VLOOKUP($A21,'Прайс-лист общий'!$A:O,15,0),"")</f>
        <v>10</v>
      </c>
    </row>
    <row r="22" spans="1:18" s="208" customFormat="1" ht="15" customHeight="1">
      <c r="A22" s="223" t="s">
        <v>4755</v>
      </c>
      <c r="B22" s="206"/>
      <c r="C22" s="224" t="str">
        <f>HYPERLINK(VLOOKUP(A22,Фото!C:D,2,0),VLOOKUP(A22,'Прайс-лист общий'!A:B,2,0))</f>
        <v>Завертка к ручкам PUERTO, черный</v>
      </c>
      <c r="D22" s="225">
        <f>IFERROR(VLOOKUP($A22,'Прайс-лист общий'!A:C,3,0),"")</f>
        <v>4</v>
      </c>
      <c r="E22" s="226">
        <f>IFERROR(VLOOKUP($A22,'Прайс-лист общий'!$A:D,4,0),"")</f>
        <v>0</v>
      </c>
      <c r="F22" s="227">
        <f>IFERROR(VLOOKUP($A22,'Прайс-лист общий'!$A:E,5,0),"")</f>
        <v>894</v>
      </c>
      <c r="G22" s="227">
        <f>IFERROR(VLOOKUP($A22,'Прайс-лист общий'!$A:F,6,0),"")</f>
        <v>540</v>
      </c>
      <c r="H22" s="227">
        <f>IFERROR(VLOOKUP($A22,'Прайс-лист общий'!$A:G,7,0),"")</f>
        <v>491</v>
      </c>
      <c r="I22" s="227">
        <f>IFERROR(VLOOKUP($A22,'Прайс-лист общий'!$A:H,8,0),"")</f>
        <v>446</v>
      </c>
      <c r="J22" s="227">
        <f>IFERROR(VLOOKUP($A22,'Прайс-лист общий'!$A:I,9,0),"")</f>
        <v>388</v>
      </c>
      <c r="K22" s="228">
        <f>IFERROR(VLOOKUP(A22,'Прайс-лист общий'!A:J,10,0),"")</f>
        <v>0</v>
      </c>
      <c r="L22" s="229"/>
      <c r="M22" s="230">
        <f t="shared" si="0"/>
        <v>0</v>
      </c>
      <c r="N22" s="231">
        <f>IFERROR(VLOOKUP($A22,'Прайс-лист общий'!$A:K,11,0),"")</f>
        <v>100</v>
      </c>
      <c r="O22" s="232" t="str">
        <f>IFERROR(VLOOKUP($A22,'Прайс-лист общий'!$A:L,12,0),"")</f>
        <v>70*80*60</v>
      </c>
      <c r="P22" s="232">
        <f>IFERROR(VLOOKUP($A22,'Прайс-лист общий'!$A:M,13,0),"")</f>
        <v>0.14000000000000001</v>
      </c>
      <c r="Q22" s="232" t="str">
        <f>IFERROR(VLOOKUP($A22,'Прайс-лист общий'!$A:O,14,0),"")</f>
        <v>375*252*420</v>
      </c>
      <c r="R22" s="232">
        <f>IFERROR(VLOOKUP($A22,'Прайс-лист общий'!$A:O,15,0),"")</f>
        <v>15.3</v>
      </c>
    </row>
    <row r="23" spans="1:18" s="208" customFormat="1" ht="15" customHeight="1">
      <c r="A23" s="205" t="s">
        <v>4756</v>
      </c>
      <c r="B23" s="206"/>
      <c r="C23" s="182" t="str">
        <f>HYPERLINK(VLOOKUP(A23,Фото!C:D,2,0),VLOOKUP(A23,'Прайс-лист общий'!A:B,2,0))</f>
        <v>Завертка к ручкам PUERTO, матовый черный никель</v>
      </c>
      <c r="D23" s="183">
        <f>IFERROR(VLOOKUP($A23,'Прайс-лист общий'!A:C,3,0),"")</f>
        <v>4</v>
      </c>
      <c r="E23" s="184">
        <f>IFERROR(VLOOKUP($A23,'Прайс-лист общий'!$A:D,4,0),"")</f>
        <v>0</v>
      </c>
      <c r="F23" s="209">
        <f>IFERROR(VLOOKUP($A23,'Прайс-лист общий'!$A:E,5,0),"")</f>
        <v>894</v>
      </c>
      <c r="G23" s="209">
        <f>IFERROR(VLOOKUP($A23,'Прайс-лист общий'!$A:F,6,0),"")</f>
        <v>540</v>
      </c>
      <c r="H23" s="209">
        <f>IFERROR(VLOOKUP($A23,'Прайс-лист общий'!$A:G,7,0),"")</f>
        <v>491</v>
      </c>
      <c r="I23" s="209">
        <f>IFERROR(VLOOKUP($A23,'Прайс-лист общий'!$A:H,8,0),"")</f>
        <v>446</v>
      </c>
      <c r="J23" s="209">
        <f>IFERROR(VLOOKUP($A23,'Прайс-лист общий'!$A:I,9,0),"")</f>
        <v>388</v>
      </c>
      <c r="K23" s="222">
        <f>IFERROR(VLOOKUP(A23,'Прайс-лист общий'!A:J,10,0),"")</f>
        <v>0</v>
      </c>
      <c r="L23" s="216"/>
      <c r="M23" s="212">
        <f t="shared" si="0"/>
        <v>0</v>
      </c>
      <c r="N23" s="185">
        <f>IFERROR(VLOOKUP($A23,'Прайс-лист общий'!$A:K,11,0),"")</f>
        <v>100</v>
      </c>
      <c r="O23" s="186" t="str">
        <f>IFERROR(VLOOKUP($A23,'Прайс-лист общий'!$A:L,12,0),"")</f>
        <v>70*80*60</v>
      </c>
      <c r="P23" s="186">
        <f>IFERROR(VLOOKUP($A23,'Прайс-лист общий'!$A:M,13,0),"")</f>
        <v>0.14000000000000001</v>
      </c>
      <c r="Q23" s="186" t="str">
        <f>IFERROR(VLOOKUP($A23,'Прайс-лист общий'!$A:O,14,0),"")</f>
        <v>375*252*420</v>
      </c>
      <c r="R23" s="186">
        <f>IFERROR(VLOOKUP($A23,'Прайс-лист общий'!$A:O,15,0),"")</f>
        <v>15.3</v>
      </c>
    </row>
    <row r="24" spans="1:18" s="208" customFormat="1" ht="15" customHeight="1">
      <c r="A24" s="205" t="s">
        <v>4757</v>
      </c>
      <c r="B24" s="206"/>
      <c r="C24" s="182" t="str">
        <f>HYPERLINK(VLOOKUP(A24,Фото!C:D,2,0),VLOOKUP(A24,'Прайс-лист общий'!A:B,2,0))</f>
        <v>Завертка к ручкам PUERTO, никель супер матовый</v>
      </c>
      <c r="D24" s="183">
        <f>IFERROR(VLOOKUP($A24,'Прайс-лист общий'!A:C,3,0),"")</f>
        <v>4</v>
      </c>
      <c r="E24" s="184">
        <f>IFERROR(VLOOKUP($A24,'Прайс-лист общий'!$A:D,4,0),"")</f>
        <v>0</v>
      </c>
      <c r="F24" s="209">
        <f>IFERROR(VLOOKUP($A24,'Прайс-лист общий'!$A:E,5,0),"")</f>
        <v>894</v>
      </c>
      <c r="G24" s="209">
        <f>IFERROR(VLOOKUP($A24,'Прайс-лист общий'!$A:F,6,0),"")</f>
        <v>540</v>
      </c>
      <c r="H24" s="209">
        <f>IFERROR(VLOOKUP($A24,'Прайс-лист общий'!$A:G,7,0),"")</f>
        <v>491</v>
      </c>
      <c r="I24" s="209">
        <f>IFERROR(VLOOKUP($A24,'Прайс-лист общий'!$A:H,8,0),"")</f>
        <v>446</v>
      </c>
      <c r="J24" s="209">
        <f>IFERROR(VLOOKUP($A24,'Прайс-лист общий'!$A:I,9,0),"")</f>
        <v>388</v>
      </c>
      <c r="K24" s="222">
        <f>IFERROR(VLOOKUP(A24,'Прайс-лист общий'!A:J,10,0),"")</f>
        <v>0</v>
      </c>
      <c r="L24" s="216"/>
      <c r="M24" s="212">
        <f t="shared" si="0"/>
        <v>0</v>
      </c>
      <c r="N24" s="185">
        <f>IFERROR(VLOOKUP($A24,'Прайс-лист общий'!$A:K,11,0),"")</f>
        <v>100</v>
      </c>
      <c r="O24" s="186" t="str">
        <f>IFERROR(VLOOKUP($A24,'Прайс-лист общий'!$A:L,12,0),"")</f>
        <v>70*80*60</v>
      </c>
      <c r="P24" s="186">
        <f>IFERROR(VLOOKUP($A24,'Прайс-лист общий'!$A:M,13,0),"")</f>
        <v>0.14000000000000001</v>
      </c>
      <c r="Q24" s="186" t="str">
        <f>IFERROR(VLOOKUP($A24,'Прайс-лист общий'!$A:O,14,0),"")</f>
        <v>375*252*420</v>
      </c>
      <c r="R24" s="186">
        <f>IFERROR(VLOOKUP($A24,'Прайс-лист общий'!$A:O,15,0),"")</f>
        <v>15.3</v>
      </c>
    </row>
    <row r="25" spans="1:18" s="208" customFormat="1" ht="15" customHeight="1">
      <c r="A25" s="205" t="s">
        <v>4758</v>
      </c>
      <c r="B25" s="206"/>
      <c r="C25" s="182" t="str">
        <f>HYPERLINK(VLOOKUP(A25,Фото!C:D,2,0),VLOOKUP(A25,'Прайс-лист общий'!A:B,2,0))</f>
        <v>Завертка к ручкам PUERTO, супер сатин хром</v>
      </c>
      <c r="D25" s="183">
        <f>IFERROR(VLOOKUP($A25,'Прайс-лист общий'!A:C,3,0),"")</f>
        <v>4</v>
      </c>
      <c r="E25" s="184">
        <f>IFERROR(VLOOKUP($A25,'Прайс-лист общий'!$A:D,4,0),"")</f>
        <v>0</v>
      </c>
      <c r="F25" s="209">
        <f>IFERROR(VLOOKUP($A25,'Прайс-лист общий'!$A:E,5,0),"")</f>
        <v>894</v>
      </c>
      <c r="G25" s="209">
        <f>IFERROR(VLOOKUP($A25,'Прайс-лист общий'!$A:F,6,0),"")</f>
        <v>540</v>
      </c>
      <c r="H25" s="209">
        <f>IFERROR(VLOOKUP($A25,'Прайс-лист общий'!$A:G,7,0),"")</f>
        <v>491</v>
      </c>
      <c r="I25" s="209">
        <f>IFERROR(VLOOKUP($A25,'Прайс-лист общий'!$A:H,8,0),"")</f>
        <v>446</v>
      </c>
      <c r="J25" s="209">
        <f>IFERROR(VLOOKUP($A25,'Прайс-лист общий'!$A:I,9,0),"")</f>
        <v>388</v>
      </c>
      <c r="K25" s="222">
        <f>IFERROR(VLOOKUP(A25,'Прайс-лист общий'!A:J,10,0),"")</f>
        <v>0</v>
      </c>
      <c r="L25" s="216"/>
      <c r="M25" s="212">
        <f t="shared" si="0"/>
        <v>0</v>
      </c>
      <c r="N25" s="185">
        <f>IFERROR(VLOOKUP($A25,'Прайс-лист общий'!$A:K,11,0),"")</f>
        <v>100</v>
      </c>
      <c r="O25" s="186" t="str">
        <f>IFERROR(VLOOKUP($A25,'Прайс-лист общий'!$A:L,12,0),"")</f>
        <v>70*80*60</v>
      </c>
      <c r="P25" s="186">
        <f>IFERROR(VLOOKUP($A25,'Прайс-лист общий'!$A:M,13,0),"")</f>
        <v>0.14000000000000001</v>
      </c>
      <c r="Q25" s="186" t="str">
        <f>IFERROR(VLOOKUP($A25,'Прайс-лист общий'!$A:O,14,0),"")</f>
        <v>375*252*420</v>
      </c>
      <c r="R25" s="186">
        <f>IFERROR(VLOOKUP($A25,'Прайс-лист общий'!$A:O,15,0),"")</f>
        <v>15.3</v>
      </c>
    </row>
    <row r="26" spans="1:18" s="208" customFormat="1" ht="15" customHeight="1">
      <c r="A26" s="193" t="s">
        <v>4867</v>
      </c>
      <c r="B26" s="195"/>
      <c r="C26" s="187" t="str">
        <f>HYPERLINK(VLOOKUP(A26,Фото!C:D,2,0),VLOOKUP(A26,'Прайс-лист общий'!A:B,2,0))</f>
        <v>Завертка к ручкам PUERTO, золото матовое сатинированное</v>
      </c>
      <c r="D26" s="188">
        <f>IFERROR(VLOOKUP($A26,'Прайс-лист общий'!A:C,3,0),"")</f>
        <v>4</v>
      </c>
      <c r="E26" s="189">
        <f>IFERROR(VLOOKUP($A26,'Прайс-лист общий'!$A:D,4,0),"")</f>
        <v>0</v>
      </c>
      <c r="F26" s="210">
        <f>IFERROR(VLOOKUP($A26,'Прайс-лист общий'!$A:E,5,0),"")</f>
        <v>894</v>
      </c>
      <c r="G26" s="210">
        <f>IFERROR(VLOOKUP($A26,'Прайс-лист общий'!$A:F,6,0),"")</f>
        <v>540</v>
      </c>
      <c r="H26" s="210">
        <f>IFERROR(VLOOKUP($A26,'Прайс-лист общий'!$A:G,7,0),"")</f>
        <v>491</v>
      </c>
      <c r="I26" s="210">
        <f>IFERROR(VLOOKUP($A26,'Прайс-лист общий'!$A:H,8,0),"")</f>
        <v>446</v>
      </c>
      <c r="J26" s="210">
        <f>IFERROR(VLOOKUP($A26,'Прайс-лист общий'!$A:I,9,0),"")</f>
        <v>388</v>
      </c>
      <c r="K26" s="220">
        <f>IFERROR(VLOOKUP(A26,'Прайс-лист общий'!A:J,10,0),"")</f>
        <v>0</v>
      </c>
      <c r="L26" s="217"/>
      <c r="M26" s="213">
        <f t="shared" si="0"/>
        <v>0</v>
      </c>
      <c r="N26" s="190">
        <f>IFERROR(VLOOKUP($A26,'Прайс-лист общий'!$A:K,11,0),"")</f>
        <v>100</v>
      </c>
      <c r="O26" s="191" t="str">
        <f>IFERROR(VLOOKUP($A26,'Прайс-лист общий'!$A:L,12,0),"")</f>
        <v>70*80*60</v>
      </c>
      <c r="P26" s="191">
        <f>IFERROR(VLOOKUP($A26,'Прайс-лист общий'!$A:M,13,0),"")</f>
        <v>0.14000000000000001</v>
      </c>
      <c r="Q26" s="191" t="str">
        <f>IFERROR(VLOOKUP($A26,'Прайс-лист общий'!$A:O,14,0),"")</f>
        <v>375*252*420</v>
      </c>
      <c r="R26" s="191">
        <f>IFERROR(VLOOKUP($A26,'Прайс-лист общий'!$A:O,15,0),"")</f>
        <v>15.3</v>
      </c>
    </row>
    <row r="27" spans="1:18" s="208" customFormat="1" ht="15" customHeight="1">
      <c r="A27" s="205" t="s">
        <v>4759</v>
      </c>
      <c r="B27" s="206"/>
      <c r="C27" s="182" t="str">
        <f>HYPERLINK(VLOOKUP(A27,Фото!C:D,2,0),VLOOKUP(A27,'Прайс-лист общий'!A:B,2,0))</f>
        <v>Накладка на цилиндр PUERTO, черный</v>
      </c>
      <c r="D27" s="178">
        <f>IFERROR(VLOOKUP($A27,'Прайс-лист общий'!A:C,3,0),"")</f>
        <v>4</v>
      </c>
      <c r="E27" s="179">
        <f>IFERROR(VLOOKUP($A27,'Прайс-лист общий'!$A:D,4,0),"")</f>
        <v>0</v>
      </c>
      <c r="F27" s="211">
        <f>IFERROR(VLOOKUP($A27,'Прайс-лист общий'!$A:E,5,0),"")</f>
        <v>739</v>
      </c>
      <c r="G27" s="211">
        <f>IFERROR(VLOOKUP($A27,'Прайс-лист общий'!$A:F,6,0),"")</f>
        <v>446</v>
      </c>
      <c r="H27" s="211">
        <f>IFERROR(VLOOKUP($A27,'Прайс-лист общий'!$A:G,7,0),"")</f>
        <v>406</v>
      </c>
      <c r="I27" s="211">
        <f>IFERROR(VLOOKUP($A27,'Прайс-лист общий'!$A:H,8,0),"")</f>
        <v>369</v>
      </c>
      <c r="J27" s="211">
        <f>IFERROR(VLOOKUP($A27,'Прайс-лист общий'!$A:I,9,0),"")</f>
        <v>321</v>
      </c>
      <c r="K27" s="221">
        <f>IFERROR(VLOOKUP(A27,'Прайс-лист общий'!A:J,10,0),"")</f>
        <v>0</v>
      </c>
      <c r="L27" s="216"/>
      <c r="M27" s="212">
        <f t="shared" si="0"/>
        <v>0</v>
      </c>
      <c r="N27" s="185">
        <f>IFERROR(VLOOKUP($A27,'Прайс-лист общий'!$A:K,11,0),"")</f>
        <v>100</v>
      </c>
      <c r="O27" s="186" t="str">
        <f>IFERROR(VLOOKUP($A27,'Прайс-лист общий'!$A:L,12,0),"")</f>
        <v>70*80*30</v>
      </c>
      <c r="P27" s="186">
        <f>IFERROR(VLOOKUP($A27,'Прайс-лист общий'!$A:M,13,0),"")</f>
        <v>7.0000000000000007E-2</v>
      </c>
      <c r="Q27" s="186" t="str">
        <f>IFERROR(VLOOKUP($A27,'Прайс-лист общий'!$A:O,14,0),"")</f>
        <v>190*252*420</v>
      </c>
      <c r="R27" s="186">
        <f>IFERROR(VLOOKUP($A27,'Прайс-лист общий'!$A:O,15,0),"")</f>
        <v>8</v>
      </c>
    </row>
    <row r="28" spans="1:18" s="208" customFormat="1" ht="15" customHeight="1">
      <c r="A28" s="205" t="s">
        <v>4760</v>
      </c>
      <c r="B28" s="206"/>
      <c r="C28" s="182" t="str">
        <f>HYPERLINK(VLOOKUP(A28,Фото!C:D,2,0),VLOOKUP(A28,'Прайс-лист общий'!A:B,2,0))</f>
        <v>Накладка на цилиндр PUERTO, матовый черный никель</v>
      </c>
      <c r="D28" s="183">
        <f>IFERROR(VLOOKUP($A28,'Прайс-лист общий'!A:C,3,0),"")</f>
        <v>4</v>
      </c>
      <c r="E28" s="184">
        <f>IFERROR(VLOOKUP($A28,'Прайс-лист общий'!$A:D,4,0),"")</f>
        <v>0</v>
      </c>
      <c r="F28" s="209">
        <f>IFERROR(VLOOKUP($A28,'Прайс-лист общий'!$A:E,5,0),"")</f>
        <v>739</v>
      </c>
      <c r="G28" s="209">
        <f>IFERROR(VLOOKUP($A28,'Прайс-лист общий'!$A:F,6,0),"")</f>
        <v>446</v>
      </c>
      <c r="H28" s="209">
        <f>IFERROR(VLOOKUP($A28,'Прайс-лист общий'!$A:G,7,0),"")</f>
        <v>406</v>
      </c>
      <c r="I28" s="209">
        <f>IFERROR(VLOOKUP($A28,'Прайс-лист общий'!$A:H,8,0),"")</f>
        <v>369</v>
      </c>
      <c r="J28" s="209">
        <f>IFERROR(VLOOKUP($A28,'Прайс-лист общий'!$A:I,9,0),"")</f>
        <v>321</v>
      </c>
      <c r="K28" s="222">
        <f>IFERROR(VLOOKUP(A28,'Прайс-лист общий'!A:J,10,0),"")</f>
        <v>0</v>
      </c>
      <c r="L28" s="216"/>
      <c r="M28" s="212">
        <f t="shared" si="0"/>
        <v>0</v>
      </c>
      <c r="N28" s="185">
        <f>IFERROR(VLOOKUP($A28,'Прайс-лист общий'!$A:K,11,0),"")</f>
        <v>100</v>
      </c>
      <c r="O28" s="186" t="str">
        <f>IFERROR(VLOOKUP($A28,'Прайс-лист общий'!$A:L,12,0),"")</f>
        <v>70*80*30</v>
      </c>
      <c r="P28" s="186">
        <f>IFERROR(VLOOKUP($A28,'Прайс-лист общий'!$A:M,13,0),"")</f>
        <v>7.0000000000000007E-2</v>
      </c>
      <c r="Q28" s="186" t="str">
        <f>IFERROR(VLOOKUP($A28,'Прайс-лист общий'!$A:O,14,0),"")</f>
        <v>190*252*421</v>
      </c>
      <c r="R28" s="186">
        <f>IFERROR(VLOOKUP($A28,'Прайс-лист общий'!$A:O,15,0),"")</f>
        <v>8</v>
      </c>
    </row>
    <row r="29" spans="1:18" s="208" customFormat="1" ht="15" customHeight="1">
      <c r="A29" s="205" t="s">
        <v>4761</v>
      </c>
      <c r="B29" s="206"/>
      <c r="C29" s="182" t="str">
        <f>HYPERLINK(VLOOKUP(A29,Фото!C:D,2,0),VLOOKUP(A29,'Прайс-лист общий'!A:B,2,0))</f>
        <v>Накладка на цилиндр PUERTO, никель супер матовый</v>
      </c>
      <c r="D29" s="183">
        <f>IFERROR(VLOOKUP($A29,'Прайс-лист общий'!A:C,3,0),"")</f>
        <v>4</v>
      </c>
      <c r="E29" s="184">
        <f>IFERROR(VLOOKUP($A29,'Прайс-лист общий'!$A:D,4,0),"")</f>
        <v>0</v>
      </c>
      <c r="F29" s="209">
        <f>IFERROR(VLOOKUP($A29,'Прайс-лист общий'!$A:E,5,0),"")</f>
        <v>739</v>
      </c>
      <c r="G29" s="209">
        <f>IFERROR(VLOOKUP($A29,'Прайс-лист общий'!$A:F,6,0),"")</f>
        <v>446</v>
      </c>
      <c r="H29" s="209">
        <f>IFERROR(VLOOKUP($A29,'Прайс-лист общий'!$A:G,7,0),"")</f>
        <v>406</v>
      </c>
      <c r="I29" s="209">
        <f>IFERROR(VLOOKUP($A29,'Прайс-лист общий'!$A:H,8,0),"")</f>
        <v>369</v>
      </c>
      <c r="J29" s="209">
        <f>IFERROR(VLOOKUP($A29,'Прайс-лист общий'!$A:I,9,0),"")</f>
        <v>321</v>
      </c>
      <c r="K29" s="222">
        <f>IFERROR(VLOOKUP(A29,'Прайс-лист общий'!A:J,10,0),"")</f>
        <v>0</v>
      </c>
      <c r="L29" s="216"/>
      <c r="M29" s="212">
        <f t="shared" si="0"/>
        <v>0</v>
      </c>
      <c r="N29" s="185">
        <f>IFERROR(VLOOKUP($A29,'Прайс-лист общий'!$A:K,11,0),"")</f>
        <v>100</v>
      </c>
      <c r="O29" s="186" t="str">
        <f>IFERROR(VLOOKUP($A29,'Прайс-лист общий'!$A:L,12,0),"")</f>
        <v>70*80*30</v>
      </c>
      <c r="P29" s="186">
        <f>IFERROR(VLOOKUP($A29,'Прайс-лист общий'!$A:M,13,0),"")</f>
        <v>7.0000000000000007E-2</v>
      </c>
      <c r="Q29" s="186" t="str">
        <f>IFERROR(VLOOKUP($A29,'Прайс-лист общий'!$A:O,14,0),"")</f>
        <v>190*252*422</v>
      </c>
      <c r="R29" s="186">
        <f>IFERROR(VLOOKUP($A29,'Прайс-лист общий'!$A:O,15,0),"")</f>
        <v>8</v>
      </c>
    </row>
    <row r="30" spans="1:18" s="208" customFormat="1" ht="15" customHeight="1">
      <c r="A30" s="205" t="s">
        <v>4762</v>
      </c>
      <c r="B30" s="206"/>
      <c r="C30" s="182" t="str">
        <f>HYPERLINK(VLOOKUP(A30,Фото!C:D,2,0),VLOOKUP(A30,'Прайс-лист общий'!A:B,2,0))</f>
        <v>Накладка на цилиндр PUERTO, супер сатин хром</v>
      </c>
      <c r="D30" s="183">
        <f>IFERROR(VLOOKUP($A30,'Прайс-лист общий'!A:C,3,0),"")</f>
        <v>4</v>
      </c>
      <c r="E30" s="184">
        <f>IFERROR(VLOOKUP($A30,'Прайс-лист общий'!$A:D,4,0),"")</f>
        <v>0</v>
      </c>
      <c r="F30" s="209">
        <f>IFERROR(VLOOKUP($A30,'Прайс-лист общий'!$A:E,5,0),"")</f>
        <v>739</v>
      </c>
      <c r="G30" s="209">
        <f>IFERROR(VLOOKUP($A30,'Прайс-лист общий'!$A:F,6,0),"")</f>
        <v>446</v>
      </c>
      <c r="H30" s="209">
        <f>IFERROR(VLOOKUP($A30,'Прайс-лист общий'!$A:G,7,0),"")</f>
        <v>406</v>
      </c>
      <c r="I30" s="209">
        <f>IFERROR(VLOOKUP($A30,'Прайс-лист общий'!$A:H,8,0),"")</f>
        <v>369</v>
      </c>
      <c r="J30" s="209">
        <f>IFERROR(VLOOKUP($A30,'Прайс-лист общий'!$A:I,9,0),"")</f>
        <v>321</v>
      </c>
      <c r="K30" s="222">
        <f>IFERROR(VLOOKUP(A30,'Прайс-лист общий'!A:J,10,0),"")</f>
        <v>0</v>
      </c>
      <c r="L30" s="216"/>
      <c r="M30" s="212">
        <f t="shared" si="0"/>
        <v>0</v>
      </c>
      <c r="N30" s="185">
        <f>IFERROR(VLOOKUP($A30,'Прайс-лист общий'!$A:K,11,0),"")</f>
        <v>100</v>
      </c>
      <c r="O30" s="186" t="str">
        <f>IFERROR(VLOOKUP($A30,'Прайс-лист общий'!$A:L,12,0),"")</f>
        <v>70*80*30</v>
      </c>
      <c r="P30" s="186">
        <f>IFERROR(VLOOKUP($A30,'Прайс-лист общий'!$A:M,13,0),"")</f>
        <v>7.0000000000000007E-2</v>
      </c>
      <c r="Q30" s="186" t="str">
        <f>IFERROR(VLOOKUP($A30,'Прайс-лист общий'!$A:O,14,0),"")</f>
        <v>190*252*423</v>
      </c>
      <c r="R30" s="186">
        <f>IFERROR(VLOOKUP($A30,'Прайс-лист общий'!$A:O,15,0),"")</f>
        <v>8</v>
      </c>
    </row>
    <row r="31" spans="1:18" s="208" customFormat="1" ht="15" customHeight="1">
      <c r="A31" s="193" t="s">
        <v>4868</v>
      </c>
      <c r="B31" s="195"/>
      <c r="C31" s="187" t="str">
        <f>HYPERLINK(VLOOKUP(A31,Фото!C:D,2,0),VLOOKUP(A31,'Прайс-лист общий'!A:B,2,0))</f>
        <v>Накладка на цилиндр PUERTO, золото матовое сатинированное</v>
      </c>
      <c r="D31" s="188">
        <f>IFERROR(VLOOKUP($A31,'Прайс-лист общий'!A:C,3,0),"")</f>
        <v>4</v>
      </c>
      <c r="E31" s="189">
        <f>IFERROR(VLOOKUP($A31,'Прайс-лист общий'!$A:D,4,0),"")</f>
        <v>0</v>
      </c>
      <c r="F31" s="210">
        <f>IFERROR(VLOOKUP($A31,'Прайс-лист общий'!$A:E,5,0),"")</f>
        <v>739</v>
      </c>
      <c r="G31" s="210">
        <f>IFERROR(VLOOKUP($A31,'Прайс-лист общий'!$A:F,6,0),"")</f>
        <v>446</v>
      </c>
      <c r="H31" s="210">
        <f>IFERROR(VLOOKUP($A31,'Прайс-лист общий'!$A:G,7,0),"")</f>
        <v>406</v>
      </c>
      <c r="I31" s="210">
        <f>IFERROR(VLOOKUP($A31,'Прайс-лист общий'!$A:H,8,0),"")</f>
        <v>369</v>
      </c>
      <c r="J31" s="210">
        <f>IFERROR(VLOOKUP($A31,'Прайс-лист общий'!$A:I,9,0),"")</f>
        <v>321</v>
      </c>
      <c r="K31" s="220">
        <f>IFERROR(VLOOKUP(A31,'Прайс-лист общий'!A:J,10,0),"")</f>
        <v>0</v>
      </c>
      <c r="L31" s="217"/>
      <c r="M31" s="213">
        <f t="shared" si="0"/>
        <v>0</v>
      </c>
      <c r="N31" s="190">
        <f>IFERROR(VLOOKUP($A31,'Прайс-лист общий'!$A:K,11,0),"")</f>
        <v>100</v>
      </c>
      <c r="O31" s="191" t="str">
        <f>IFERROR(VLOOKUP($A31,'Прайс-лист общий'!$A:L,12,0),"")</f>
        <v>70*80*30</v>
      </c>
      <c r="P31" s="191">
        <f>IFERROR(VLOOKUP($A31,'Прайс-лист общий'!$A:M,13,0),"")</f>
        <v>7.0000000000000007E-2</v>
      </c>
      <c r="Q31" s="191" t="str">
        <f>IFERROR(VLOOKUP($A31,'Прайс-лист общий'!$A:O,14,0),"")</f>
        <v>190*252*424</v>
      </c>
      <c r="R31" s="191">
        <f>IFERROR(VLOOKUP($A31,'Прайс-лист общий'!$A:O,15,0),"")</f>
        <v>8</v>
      </c>
    </row>
    <row r="32" spans="1:18" s="2" customFormat="1" ht="18" customHeight="1">
      <c r="A32" s="202" t="s">
        <v>4977</v>
      </c>
      <c r="B32" s="196"/>
      <c r="C32" s="233"/>
      <c r="D32" s="198"/>
      <c r="E32" s="199"/>
      <c r="F32" s="200"/>
      <c r="G32" s="200"/>
      <c r="H32" s="200"/>
      <c r="I32" s="200"/>
      <c r="J32" s="200"/>
      <c r="K32" s="200"/>
      <c r="L32" s="200"/>
      <c r="M32" s="200">
        <f t="shared" si="0"/>
        <v>0</v>
      </c>
      <c r="N32" s="201"/>
      <c r="O32" s="196"/>
      <c r="P32" s="196"/>
      <c r="Q32" s="196"/>
      <c r="R32" s="196"/>
    </row>
    <row r="33" spans="1:18" s="208" customFormat="1" ht="15" customHeight="1">
      <c r="A33" s="205" t="s">
        <v>4443</v>
      </c>
      <c r="B33"/>
      <c r="C33" s="224" t="str">
        <f>HYPERLINK(VLOOKUP(A33,Фото!C:D,2,0),VLOOKUP(A33,'Прайс-лист общий'!A:B,2,0))</f>
        <v>Ручка дверная "Савоярди", серия SLIM, черный</v>
      </c>
      <c r="D33" s="178">
        <f>IFERROR(VLOOKUP($A33,'Прайс-лист общий'!A:C,3,0),"")</f>
        <v>1</v>
      </c>
      <c r="E33" s="179">
        <f>IFERROR(VLOOKUP($A33,'Прайс-лист общий'!$A:D,4,0),"")</f>
        <v>0</v>
      </c>
      <c r="F33" s="211">
        <f>IFERROR(VLOOKUP($A33,'Прайс-лист общий'!$A:E,5,0),"")</f>
        <v>1181</v>
      </c>
      <c r="G33" s="211">
        <f>IFERROR(VLOOKUP($A33,'Прайс-лист общий'!$A:F,6,0),"")</f>
        <v>714</v>
      </c>
      <c r="H33" s="211">
        <f>IFERROR(VLOOKUP($A33,'Прайс-лист общий'!$A:G,7,0),"")</f>
        <v>649</v>
      </c>
      <c r="I33" s="211">
        <f>IFERROR(VLOOKUP($A33,'Прайс-лист общий'!$A:H,8,0),"")</f>
        <v>590</v>
      </c>
      <c r="J33" s="211">
        <f>IFERROR(VLOOKUP($A33,'Прайс-лист общий'!$A:I,9,0),"")</f>
        <v>512</v>
      </c>
      <c r="K33" s="221">
        <f>IFERROR(VLOOKUP(A33,'Прайс-лист общий'!A:J,10,0),"")</f>
        <v>0</v>
      </c>
      <c r="L33" s="215"/>
      <c r="M33" s="212">
        <f t="shared" si="0"/>
        <v>0</v>
      </c>
      <c r="N33" s="185">
        <f>IFERROR(VLOOKUP($A33,'Прайс-лист общий'!$A:K,11,0),"")</f>
        <v>20</v>
      </c>
      <c r="O33" s="186" t="str">
        <f>IFERROR(VLOOKUP($A33,'Прайс-лист общий'!$A:L,12,0),"")</f>
        <v>165*115*60</v>
      </c>
      <c r="P33" s="186">
        <f>IFERROR(VLOOKUP($A33,'Прайс-лист общий'!$A:M,13,0),"")</f>
        <v>0.45300000000000001</v>
      </c>
      <c r="Q33" s="186" t="str">
        <f>IFERROR(VLOOKUP($A33,'Прайс-лист общий'!$A:O,14,0),"")</f>
        <v>345*245*325</v>
      </c>
      <c r="R33" s="186">
        <f>IFERROR(VLOOKUP($A33,'Прайс-лист общий'!$A:O,15,0),"")</f>
        <v>10</v>
      </c>
    </row>
    <row r="34" spans="1:18" s="208" customFormat="1" ht="15" customHeight="1">
      <c r="A34" s="205" t="s">
        <v>4444</v>
      </c>
      <c r="B34" s="206"/>
      <c r="C34" s="182" t="str">
        <f>HYPERLINK(VLOOKUP(A34,Фото!C:D,2,0),VLOOKUP(A34,'Прайс-лист общий'!A:B,2,0))</f>
        <v>Ручка дверная "Савоярди", серия SLIM, никель супер матовый</v>
      </c>
      <c r="D34" s="183">
        <f>IFERROR(VLOOKUP($A34,'Прайс-лист общий'!A:C,3,0),"")</f>
        <v>4</v>
      </c>
      <c r="E34" s="184">
        <f>IFERROR(VLOOKUP($A34,'Прайс-лист общий'!$A:D,4,0),"")</f>
        <v>0</v>
      </c>
      <c r="F34" s="209">
        <f>IFERROR(VLOOKUP($A34,'Прайс-лист общий'!$A:E,5,0),"")</f>
        <v>1181</v>
      </c>
      <c r="G34" s="209">
        <f>IFERROR(VLOOKUP($A34,'Прайс-лист общий'!$A:F,6,0),"")</f>
        <v>714</v>
      </c>
      <c r="H34" s="209">
        <f>IFERROR(VLOOKUP($A34,'Прайс-лист общий'!$A:G,7,0),"")</f>
        <v>649</v>
      </c>
      <c r="I34" s="209">
        <f>IFERROR(VLOOKUP($A34,'Прайс-лист общий'!$A:H,8,0),"")</f>
        <v>590</v>
      </c>
      <c r="J34" s="209">
        <f>IFERROR(VLOOKUP($A34,'Прайс-лист общий'!$A:I,9,0),"")</f>
        <v>512</v>
      </c>
      <c r="K34" s="222">
        <f>IFERROR(VLOOKUP(A34,'Прайс-лист общий'!A:J,10,0),"")</f>
        <v>451</v>
      </c>
      <c r="L34" s="216"/>
      <c r="M34" s="212">
        <f t="shared" si="0"/>
        <v>0</v>
      </c>
      <c r="N34" s="185">
        <f>IFERROR(VLOOKUP($A34,'Прайс-лист общий'!$A:K,11,0),"")</f>
        <v>20</v>
      </c>
      <c r="O34" s="186" t="str">
        <f>IFERROR(VLOOKUP($A34,'Прайс-лист общий'!$A:L,12,0),"")</f>
        <v>165*115*60</v>
      </c>
      <c r="P34" s="186">
        <f>IFERROR(VLOOKUP($A34,'Прайс-лист общий'!$A:M,13,0),"")</f>
        <v>0.45300000000000001</v>
      </c>
      <c r="Q34" s="186" t="str">
        <f>IFERROR(VLOOKUP($A34,'Прайс-лист общий'!$A:O,14,0),"")</f>
        <v>345*245*325</v>
      </c>
      <c r="R34" s="186">
        <f>IFERROR(VLOOKUP($A34,'Прайс-лист общий'!$A:O,15,0),"")</f>
        <v>10</v>
      </c>
    </row>
    <row r="35" spans="1:18" s="208" customFormat="1" ht="15" customHeight="1">
      <c r="A35" s="205" t="s">
        <v>4445</v>
      </c>
      <c r="B35" s="206"/>
      <c r="C35" s="182" t="str">
        <f>HYPERLINK(VLOOKUP(A35,Фото!C:D,2,0),VLOOKUP(A35,'Прайс-лист общий'!A:B,2,0))</f>
        <v>Ручка дверная "Савоярди", серия SLIM, хром матовый/хром блестящий</v>
      </c>
      <c r="D35" s="183">
        <f>IFERROR(VLOOKUP($A35,'Прайс-лист общий'!A:C,3,0),"")</f>
        <v>4</v>
      </c>
      <c r="E35" s="184">
        <f>IFERROR(VLOOKUP($A35,'Прайс-лист общий'!$A:D,4,0),"")</f>
        <v>0</v>
      </c>
      <c r="F35" s="209">
        <f>IFERROR(VLOOKUP($A35,'Прайс-лист общий'!$A:E,5,0),"")</f>
        <v>1181</v>
      </c>
      <c r="G35" s="209">
        <f>IFERROR(VLOOKUP($A35,'Прайс-лист общий'!$A:F,6,0),"")</f>
        <v>714</v>
      </c>
      <c r="H35" s="209">
        <f>IFERROR(VLOOKUP($A35,'Прайс-лист общий'!$A:G,7,0),"")</f>
        <v>649</v>
      </c>
      <c r="I35" s="209">
        <f>IFERROR(VLOOKUP($A35,'Прайс-лист общий'!$A:H,8,0),"")</f>
        <v>590</v>
      </c>
      <c r="J35" s="209">
        <f>IFERROR(VLOOKUP($A35,'Прайс-лист общий'!$A:I,9,0),"")</f>
        <v>512</v>
      </c>
      <c r="K35" s="222">
        <f>IFERROR(VLOOKUP(A35,'Прайс-лист общий'!A:J,10,0),"")</f>
        <v>451</v>
      </c>
      <c r="L35" s="216"/>
      <c r="M35" s="212">
        <f t="shared" si="0"/>
        <v>0</v>
      </c>
      <c r="N35" s="185">
        <f>IFERROR(VLOOKUP($A35,'Прайс-лист общий'!$A:K,11,0),"")</f>
        <v>20</v>
      </c>
      <c r="O35" s="186" t="str">
        <f>IFERROR(VLOOKUP($A35,'Прайс-лист общий'!$A:L,12,0),"")</f>
        <v>165*115*60</v>
      </c>
      <c r="P35" s="186">
        <f>IFERROR(VLOOKUP($A35,'Прайс-лист общий'!$A:M,13,0),"")</f>
        <v>0.45300000000000001</v>
      </c>
      <c r="Q35" s="186" t="str">
        <f>IFERROR(VLOOKUP($A35,'Прайс-лист общий'!$A:O,14,0),"")</f>
        <v>345*245*325</v>
      </c>
      <c r="R35" s="186">
        <f>IFERROR(VLOOKUP($A35,'Прайс-лист общий'!$A:O,15,0),"")</f>
        <v>10</v>
      </c>
    </row>
    <row r="36" spans="1:18" s="208" customFormat="1" ht="15" customHeight="1">
      <c r="A36" s="193" t="s">
        <v>4446</v>
      </c>
      <c r="B36" s="195"/>
      <c r="C36" s="187" t="str">
        <f>HYPERLINK(VLOOKUP(A36,Фото!C:D,2,0),VLOOKUP(A36,'Прайс-лист общий'!A:B,2,0))</f>
        <v>Ручка дверная "Савоярди", серия SLIM, никель матовый/никель блестящий</v>
      </c>
      <c r="D36" s="188">
        <f>IFERROR(VLOOKUP($A36,'Прайс-лист общий'!A:C,3,0),"")</f>
        <v>4</v>
      </c>
      <c r="E36" s="189">
        <f>IFERROR(VLOOKUP($A36,'Прайс-лист общий'!$A:D,4,0),"")</f>
        <v>0</v>
      </c>
      <c r="F36" s="210">
        <f>IFERROR(VLOOKUP($A36,'Прайс-лист общий'!$A:E,5,0),"")</f>
        <v>1181</v>
      </c>
      <c r="G36" s="210">
        <f>IFERROR(VLOOKUP($A36,'Прайс-лист общий'!$A:F,6,0),"")</f>
        <v>714</v>
      </c>
      <c r="H36" s="210">
        <f>IFERROR(VLOOKUP($A36,'Прайс-лист общий'!$A:G,7,0),"")</f>
        <v>649</v>
      </c>
      <c r="I36" s="210">
        <f>IFERROR(VLOOKUP($A36,'Прайс-лист общий'!$A:H,8,0),"")</f>
        <v>590</v>
      </c>
      <c r="J36" s="210">
        <f>IFERROR(VLOOKUP($A36,'Прайс-лист общий'!$A:I,9,0),"")</f>
        <v>512</v>
      </c>
      <c r="K36" s="220">
        <f>IFERROR(VLOOKUP(A36,'Прайс-лист общий'!A:J,10,0),"")</f>
        <v>451</v>
      </c>
      <c r="L36" s="217"/>
      <c r="M36" s="213">
        <f t="shared" si="0"/>
        <v>0</v>
      </c>
      <c r="N36" s="190">
        <f>IFERROR(VLOOKUP($A36,'Прайс-лист общий'!$A:K,11,0),"")</f>
        <v>20</v>
      </c>
      <c r="O36" s="191" t="str">
        <f>IFERROR(VLOOKUP($A36,'Прайс-лист общий'!$A:L,12,0),"")</f>
        <v>165*115*60</v>
      </c>
      <c r="P36" s="191">
        <f>IFERROR(VLOOKUP($A36,'Прайс-лист общий'!$A:M,13,0),"")</f>
        <v>0.45300000000000001</v>
      </c>
      <c r="Q36" s="191" t="str">
        <f>IFERROR(VLOOKUP($A36,'Прайс-лист общий'!$A:O,14,0),"")</f>
        <v>345*245*325</v>
      </c>
      <c r="R36" s="191">
        <f>IFERROR(VLOOKUP($A36,'Прайс-лист общий'!$A:O,15,0),"")</f>
        <v>10</v>
      </c>
    </row>
    <row r="37" spans="1:18" s="208" customFormat="1" ht="15" customHeight="1">
      <c r="A37" s="205" t="s">
        <v>4450</v>
      </c>
      <c r="B37"/>
      <c r="C37" s="224" t="str">
        <f>HYPERLINK(VLOOKUP(A37,Фото!C:D,2,0),VLOOKUP(A37,'Прайс-лист общий'!A:B,2,0))</f>
        <v>Ручка дверная "Тирамису", серия SLIM, черный</v>
      </c>
      <c r="D37" s="178">
        <f>IFERROR(VLOOKUP($A37,'Прайс-лист общий'!A:C,3,0),"")</f>
        <v>4</v>
      </c>
      <c r="E37" s="179">
        <f>IFERROR(VLOOKUP($A37,'Прайс-лист общий'!$A:D,4,0),"")</f>
        <v>0</v>
      </c>
      <c r="F37" s="211">
        <f>IFERROR(VLOOKUP($A37,'Прайс-лист общий'!$A:E,5,0),"")</f>
        <v>1181</v>
      </c>
      <c r="G37" s="211">
        <f>IFERROR(VLOOKUP($A37,'Прайс-лист общий'!$A:F,6,0),"")</f>
        <v>714</v>
      </c>
      <c r="H37" s="211">
        <f>IFERROR(VLOOKUP($A37,'Прайс-лист общий'!$A:G,7,0),"")</f>
        <v>649</v>
      </c>
      <c r="I37" s="211">
        <f>IFERROR(VLOOKUP($A37,'Прайс-лист общий'!$A:H,8,0),"")</f>
        <v>590</v>
      </c>
      <c r="J37" s="211">
        <f>IFERROR(VLOOKUP($A37,'Прайс-лист общий'!$A:I,9,0),"")</f>
        <v>512</v>
      </c>
      <c r="K37" s="221">
        <f>IFERROR(VLOOKUP(A37,'Прайс-лист общий'!A:J,10,0),"")</f>
        <v>0</v>
      </c>
      <c r="L37" s="215"/>
      <c r="M37" s="212">
        <f t="shared" si="0"/>
        <v>0</v>
      </c>
      <c r="N37" s="185">
        <f>IFERROR(VLOOKUP($A37,'Прайс-лист общий'!$A:K,11,0),"")</f>
        <v>20</v>
      </c>
      <c r="O37" s="186" t="str">
        <f>IFERROR(VLOOKUP($A37,'Прайс-лист общий'!$A:L,12,0),"")</f>
        <v>165*115*60</v>
      </c>
      <c r="P37" s="186">
        <f>IFERROR(VLOOKUP($A37,'Прайс-лист общий'!$A:M,13,0),"")</f>
        <v>0.45300000000000001</v>
      </c>
      <c r="Q37" s="186" t="str">
        <f>IFERROR(VLOOKUP($A37,'Прайс-лист общий'!$A:O,14,0),"")</f>
        <v>345*245*325</v>
      </c>
      <c r="R37" s="186">
        <f>IFERROR(VLOOKUP($A37,'Прайс-лист общий'!$A:O,15,0),"")</f>
        <v>10</v>
      </c>
    </row>
    <row r="38" spans="1:18" s="208" customFormat="1" ht="15" customHeight="1">
      <c r="A38" s="205" t="s">
        <v>4451</v>
      </c>
      <c r="B38" s="206"/>
      <c r="C38" s="182" t="str">
        <f>HYPERLINK(VLOOKUP(A38,Фото!C:D,2,0),VLOOKUP(A38,'Прайс-лист общий'!A:B,2,0))</f>
        <v>Ручка дверная "Тирамису", серия SLIM, никель супер матовый</v>
      </c>
      <c r="D38" s="183">
        <f>IFERROR(VLOOKUP($A38,'Прайс-лист общий'!A:C,3,0),"")</f>
        <v>4</v>
      </c>
      <c r="E38" s="184">
        <f>IFERROR(VLOOKUP($A38,'Прайс-лист общий'!$A:D,4,0),"")</f>
        <v>0</v>
      </c>
      <c r="F38" s="209">
        <f>IFERROR(VLOOKUP($A38,'Прайс-лист общий'!$A:E,5,0),"")</f>
        <v>1181</v>
      </c>
      <c r="G38" s="209">
        <f>IFERROR(VLOOKUP($A38,'Прайс-лист общий'!$A:F,6,0),"")</f>
        <v>714</v>
      </c>
      <c r="H38" s="209">
        <f>IFERROR(VLOOKUP($A38,'Прайс-лист общий'!$A:G,7,0),"")</f>
        <v>649</v>
      </c>
      <c r="I38" s="209">
        <f>IFERROR(VLOOKUP($A38,'Прайс-лист общий'!$A:H,8,0),"")</f>
        <v>590</v>
      </c>
      <c r="J38" s="209">
        <f>IFERROR(VLOOKUP($A38,'Прайс-лист общий'!$A:I,9,0),"")</f>
        <v>512</v>
      </c>
      <c r="K38" s="222">
        <f>IFERROR(VLOOKUP(A38,'Прайс-лист общий'!A:J,10,0),"")</f>
        <v>451</v>
      </c>
      <c r="L38" s="216"/>
      <c r="M38" s="212">
        <f t="shared" si="0"/>
        <v>0</v>
      </c>
      <c r="N38" s="185">
        <f>IFERROR(VLOOKUP($A38,'Прайс-лист общий'!$A:K,11,0),"")</f>
        <v>20</v>
      </c>
      <c r="O38" s="186" t="str">
        <f>IFERROR(VLOOKUP($A38,'Прайс-лист общий'!$A:L,12,0),"")</f>
        <v>165*115*60</v>
      </c>
      <c r="P38" s="186">
        <f>IFERROR(VLOOKUP($A38,'Прайс-лист общий'!$A:M,13,0),"")</f>
        <v>0.45300000000000001</v>
      </c>
      <c r="Q38" s="186" t="str">
        <f>IFERROR(VLOOKUP($A38,'Прайс-лист общий'!$A:O,14,0),"")</f>
        <v>345*245*325</v>
      </c>
      <c r="R38" s="186">
        <f>IFERROR(VLOOKUP($A38,'Прайс-лист общий'!$A:O,15,0),"")</f>
        <v>10</v>
      </c>
    </row>
    <row r="39" spans="1:18" s="208" customFormat="1" ht="15" customHeight="1">
      <c r="A39" s="193" t="s">
        <v>4452</v>
      </c>
      <c r="B39" s="195"/>
      <c r="C39" s="187" t="str">
        <f>HYPERLINK(VLOOKUP(A39,Фото!C:D,2,0),VLOOKUP(A39,'Прайс-лист общий'!A:B,2,0))</f>
        <v>Ручка дверная "Тирамису", серия SLIM, матовый черный никель</v>
      </c>
      <c r="D39" s="188">
        <f>IFERROR(VLOOKUP($A39,'Прайс-лист общий'!A:C,3,0),"")</f>
        <v>4</v>
      </c>
      <c r="E39" s="189">
        <f>IFERROR(VLOOKUP($A39,'Прайс-лист общий'!$A:D,4,0),"")</f>
        <v>0</v>
      </c>
      <c r="F39" s="210">
        <f>IFERROR(VLOOKUP($A39,'Прайс-лист общий'!$A:E,5,0),"")</f>
        <v>1181</v>
      </c>
      <c r="G39" s="210">
        <f>IFERROR(VLOOKUP($A39,'Прайс-лист общий'!$A:F,6,0),"")</f>
        <v>714</v>
      </c>
      <c r="H39" s="210">
        <f>IFERROR(VLOOKUP($A39,'Прайс-лист общий'!$A:G,7,0),"")</f>
        <v>649</v>
      </c>
      <c r="I39" s="210">
        <f>IFERROR(VLOOKUP($A39,'Прайс-лист общий'!$A:H,8,0),"")</f>
        <v>590</v>
      </c>
      <c r="J39" s="210">
        <f>IFERROR(VLOOKUP($A39,'Прайс-лист общий'!$A:I,9,0),"")</f>
        <v>512</v>
      </c>
      <c r="K39" s="220">
        <f>IFERROR(VLOOKUP(A39,'Прайс-лист общий'!A:J,10,0),"")</f>
        <v>451</v>
      </c>
      <c r="L39" s="217"/>
      <c r="M39" s="213">
        <f t="shared" si="0"/>
        <v>0</v>
      </c>
      <c r="N39" s="190">
        <f>IFERROR(VLOOKUP($A39,'Прайс-лист общий'!$A:K,11,0),"")</f>
        <v>20</v>
      </c>
      <c r="O39" s="191" t="str">
        <f>IFERROR(VLOOKUP($A39,'Прайс-лист общий'!$A:L,12,0),"")</f>
        <v>165*115*60</v>
      </c>
      <c r="P39" s="191">
        <f>IFERROR(VLOOKUP($A39,'Прайс-лист общий'!$A:M,13,0),"")</f>
        <v>0.45300000000000001</v>
      </c>
      <c r="Q39" s="191" t="str">
        <f>IFERROR(VLOOKUP($A39,'Прайс-лист общий'!$A:O,14,0),"")</f>
        <v>345*245*325</v>
      </c>
      <c r="R39" s="191">
        <f>IFERROR(VLOOKUP($A39,'Прайс-лист общий'!$A:O,15,0),"")</f>
        <v>10</v>
      </c>
    </row>
    <row r="40" spans="1:18" s="208" customFormat="1" ht="15" customHeight="1">
      <c r="A40" s="205" t="s">
        <v>4447</v>
      </c>
      <c r="B40"/>
      <c r="C40" s="224" t="str">
        <f>HYPERLINK(VLOOKUP(A40,Фото!C:D,2,0),VLOOKUP(A40,'Прайс-лист общий'!A:B,2,0))</f>
        <v>Ручка дверная "Фриттата", серия SLIM, черный</v>
      </c>
      <c r="D40" s="178">
        <f>IFERROR(VLOOKUP($A40,'Прайс-лист общий'!A:C,3,0),"")</f>
        <v>4</v>
      </c>
      <c r="E40" s="179">
        <f>IFERROR(VLOOKUP($A40,'Прайс-лист общий'!$A:D,4,0),"")</f>
        <v>0</v>
      </c>
      <c r="F40" s="211">
        <f>IFERROR(VLOOKUP($A40,'Прайс-лист общий'!$A:E,5,0),"")</f>
        <v>1222</v>
      </c>
      <c r="G40" s="211">
        <f>IFERROR(VLOOKUP($A40,'Прайс-лист общий'!$A:F,6,0),"")</f>
        <v>738</v>
      </c>
      <c r="H40" s="211">
        <f>IFERROR(VLOOKUP($A40,'Прайс-лист общий'!$A:G,7,0),"")</f>
        <v>671</v>
      </c>
      <c r="I40" s="211">
        <f>IFERROR(VLOOKUP($A40,'Прайс-лист общий'!$A:H,8,0),"")</f>
        <v>610</v>
      </c>
      <c r="J40" s="211">
        <f>IFERROR(VLOOKUP($A40,'Прайс-лист общий'!$A:I,9,0),"")</f>
        <v>531</v>
      </c>
      <c r="K40" s="221">
        <f>IFERROR(VLOOKUP(A40,'Прайс-лист общий'!A:J,10,0),"")</f>
        <v>0</v>
      </c>
      <c r="L40" s="215"/>
      <c r="M40" s="212">
        <f t="shared" si="0"/>
        <v>0</v>
      </c>
      <c r="N40" s="185">
        <f>IFERROR(VLOOKUP($A40,'Прайс-лист общий'!$A:K,11,0),"")</f>
        <v>20</v>
      </c>
      <c r="O40" s="186" t="str">
        <f>IFERROR(VLOOKUP($A40,'Прайс-лист общий'!$A:L,12,0),"")</f>
        <v>165*115*60</v>
      </c>
      <c r="P40" s="186">
        <f>IFERROR(VLOOKUP($A40,'Прайс-лист общий'!$A:M,13,0),"")</f>
        <v>0.45300000000000001</v>
      </c>
      <c r="Q40" s="186" t="str">
        <f>IFERROR(VLOOKUP($A40,'Прайс-лист общий'!$A:O,14,0),"")</f>
        <v>345*245*325</v>
      </c>
      <c r="R40" s="186">
        <f>IFERROR(VLOOKUP($A40,'Прайс-лист общий'!$A:O,15,0),"")</f>
        <v>10</v>
      </c>
    </row>
    <row r="41" spans="1:18" s="208" customFormat="1" ht="15" customHeight="1">
      <c r="A41" s="205" t="s">
        <v>4448</v>
      </c>
      <c r="B41" s="206"/>
      <c r="C41" s="182" t="str">
        <f>HYPERLINK(VLOOKUP(A41,Фото!C:D,2,0),VLOOKUP(A41,'Прайс-лист общий'!A:B,2,0))</f>
        <v>Ручка дверная "Фриттата", серия SLIM, никель супер матовый</v>
      </c>
      <c r="D41" s="183">
        <f>IFERROR(VLOOKUP($A41,'Прайс-лист общий'!A:C,3,0),"")</f>
        <v>4</v>
      </c>
      <c r="E41" s="184">
        <f>IFERROR(VLOOKUP($A41,'Прайс-лист общий'!$A:D,4,0),"")</f>
        <v>0</v>
      </c>
      <c r="F41" s="209">
        <f>IFERROR(VLOOKUP($A41,'Прайс-лист общий'!$A:E,5,0),"")</f>
        <v>1222</v>
      </c>
      <c r="G41" s="209">
        <f>IFERROR(VLOOKUP($A41,'Прайс-лист общий'!$A:F,6,0),"")</f>
        <v>738</v>
      </c>
      <c r="H41" s="209">
        <f>IFERROR(VLOOKUP($A41,'Прайс-лист общий'!$A:G,7,0),"")</f>
        <v>671</v>
      </c>
      <c r="I41" s="209">
        <f>IFERROR(VLOOKUP($A41,'Прайс-лист общий'!$A:H,8,0),"")</f>
        <v>610</v>
      </c>
      <c r="J41" s="209">
        <f>IFERROR(VLOOKUP($A41,'Прайс-лист общий'!$A:I,9,0),"")</f>
        <v>531</v>
      </c>
      <c r="K41" s="222">
        <f>IFERROR(VLOOKUP(A41,'Прайс-лист общий'!A:J,10,0),"")</f>
        <v>0</v>
      </c>
      <c r="L41" s="216"/>
      <c r="M41" s="212">
        <f t="shared" si="0"/>
        <v>0</v>
      </c>
      <c r="N41" s="185">
        <f>IFERROR(VLOOKUP($A41,'Прайс-лист общий'!$A:K,11,0),"")</f>
        <v>20</v>
      </c>
      <c r="O41" s="186" t="str">
        <f>IFERROR(VLOOKUP($A41,'Прайс-лист общий'!$A:L,12,0),"")</f>
        <v>165*115*60</v>
      </c>
      <c r="P41" s="186">
        <f>IFERROR(VLOOKUP($A41,'Прайс-лист общий'!$A:M,13,0),"")</f>
        <v>0.45300000000000001</v>
      </c>
      <c r="Q41" s="186" t="str">
        <f>IFERROR(VLOOKUP($A41,'Прайс-лист общий'!$A:O,14,0),"")</f>
        <v>345*245*325</v>
      </c>
      <c r="R41" s="186">
        <f>IFERROR(VLOOKUP($A41,'Прайс-лист общий'!$A:O,15,0),"")</f>
        <v>10</v>
      </c>
    </row>
    <row r="42" spans="1:18" s="208" customFormat="1" ht="15" customHeight="1">
      <c r="A42" s="193" t="s">
        <v>4449</v>
      </c>
      <c r="B42" s="195"/>
      <c r="C42" s="187" t="str">
        <f>HYPERLINK(VLOOKUP(A42,Фото!C:D,2,0),VLOOKUP(A42,'Прайс-лист общий'!A:B,2,0))</f>
        <v>Ручка дверная "Фриттата", серия SLIM, матовый черный никель</v>
      </c>
      <c r="D42" s="188">
        <f>IFERROR(VLOOKUP($A42,'Прайс-лист общий'!A:C,3,0),"")</f>
        <v>4</v>
      </c>
      <c r="E42" s="189">
        <f>IFERROR(VLOOKUP($A42,'Прайс-лист общий'!$A:D,4,0),"")</f>
        <v>0</v>
      </c>
      <c r="F42" s="210">
        <f>IFERROR(VLOOKUP($A42,'Прайс-лист общий'!$A:E,5,0),"")</f>
        <v>1222</v>
      </c>
      <c r="G42" s="210">
        <f>IFERROR(VLOOKUP($A42,'Прайс-лист общий'!$A:F,6,0),"")</f>
        <v>738</v>
      </c>
      <c r="H42" s="210">
        <f>IFERROR(VLOOKUP($A42,'Прайс-лист общий'!$A:G,7,0),"")</f>
        <v>671</v>
      </c>
      <c r="I42" s="210">
        <f>IFERROR(VLOOKUP($A42,'Прайс-лист общий'!$A:H,8,0),"")</f>
        <v>610</v>
      </c>
      <c r="J42" s="210">
        <f>IFERROR(VLOOKUP($A42,'Прайс-лист общий'!$A:I,9,0),"")</f>
        <v>531</v>
      </c>
      <c r="K42" s="220">
        <f>IFERROR(VLOOKUP(A42,'Прайс-лист общий'!A:J,10,0),"")</f>
        <v>0</v>
      </c>
      <c r="L42" s="217"/>
      <c r="M42" s="213">
        <f t="shared" si="0"/>
        <v>0</v>
      </c>
      <c r="N42" s="190">
        <f>IFERROR(VLOOKUP($A42,'Прайс-лист общий'!$A:K,11,0),"")</f>
        <v>20</v>
      </c>
      <c r="O42" s="191" t="str">
        <f>IFERROR(VLOOKUP($A42,'Прайс-лист общий'!$A:L,12,0),"")</f>
        <v>165*115*60</v>
      </c>
      <c r="P42" s="191">
        <f>IFERROR(VLOOKUP($A42,'Прайс-лист общий'!$A:M,13,0),"")</f>
        <v>0.45300000000000001</v>
      </c>
      <c r="Q42" s="191" t="str">
        <f>IFERROR(VLOOKUP($A42,'Прайс-лист общий'!$A:O,14,0),"")</f>
        <v>345*245*325</v>
      </c>
      <c r="R42" s="191">
        <f>IFERROR(VLOOKUP($A42,'Прайс-лист общий'!$A:O,15,0),"")</f>
        <v>10</v>
      </c>
    </row>
    <row r="43" spans="1:18" s="208" customFormat="1" ht="15" customHeight="1">
      <c r="A43" s="205" t="s">
        <v>4457</v>
      </c>
      <c r="B43"/>
      <c r="C43" s="224" t="str">
        <f>HYPERLINK(VLOOKUP(A43,Фото!C:D,2,0),VLOOKUP(A43,'Прайс-лист общий'!A:B,2,0))</f>
        <v>Ручка дверная "Ночиата", серия SLIM, черный</v>
      </c>
      <c r="D43" s="178">
        <f>IFERROR(VLOOKUP($A43,'Прайс-лист общий'!A:C,3,0),"")</f>
        <v>4</v>
      </c>
      <c r="E43" s="179">
        <f>IFERROR(VLOOKUP($A43,'Прайс-лист общий'!$A:D,4,0),"")</f>
        <v>0</v>
      </c>
      <c r="F43" s="211">
        <f>IFERROR(VLOOKUP($A43,'Прайс-лист общий'!$A:E,5,0),"")</f>
        <v>1214</v>
      </c>
      <c r="G43" s="211">
        <f>IFERROR(VLOOKUP($A43,'Прайс-лист общий'!$A:F,6,0),"")</f>
        <v>733</v>
      </c>
      <c r="H43" s="211">
        <f>IFERROR(VLOOKUP($A43,'Прайс-лист общий'!$A:G,7,0),"")</f>
        <v>666</v>
      </c>
      <c r="I43" s="211">
        <f>IFERROR(VLOOKUP($A43,'Прайс-лист общий'!$A:H,8,0),"")</f>
        <v>605</v>
      </c>
      <c r="J43" s="211">
        <f>IFERROR(VLOOKUP($A43,'Прайс-лист общий'!$A:I,9,0),"")</f>
        <v>526</v>
      </c>
      <c r="K43" s="221">
        <f>IFERROR(VLOOKUP(A43,'Прайс-лист общий'!A:J,10,0),"")</f>
        <v>451</v>
      </c>
      <c r="L43" s="215"/>
      <c r="M43" s="212">
        <f t="shared" si="0"/>
        <v>0</v>
      </c>
      <c r="N43" s="185">
        <f>IFERROR(VLOOKUP($A43,'Прайс-лист общий'!$A:K,11,0),"")</f>
        <v>20</v>
      </c>
      <c r="O43" s="186" t="str">
        <f>IFERROR(VLOOKUP($A43,'Прайс-лист общий'!$A:L,12,0),"")</f>
        <v>165*115*60</v>
      </c>
      <c r="P43" s="186">
        <f>IFERROR(VLOOKUP($A43,'Прайс-лист общий'!$A:M,13,0),"")</f>
        <v>0.45300000000000001</v>
      </c>
      <c r="Q43" s="186" t="str">
        <f>IFERROR(VLOOKUP($A43,'Прайс-лист общий'!$A:O,14,0),"")</f>
        <v>345*245*325</v>
      </c>
      <c r="R43" s="186">
        <f>IFERROR(VLOOKUP($A43,'Прайс-лист общий'!$A:O,15,0),"")</f>
        <v>10</v>
      </c>
    </row>
    <row r="44" spans="1:18" s="208" customFormat="1" ht="15" customHeight="1">
      <c r="A44" s="205" t="s">
        <v>4458</v>
      </c>
      <c r="B44" s="206"/>
      <c r="C44" s="182" t="str">
        <f>HYPERLINK(VLOOKUP(A44,Фото!C:D,2,0),VLOOKUP(A44,'Прайс-лист общий'!A:B,2,0))</f>
        <v>Ручка дверная "Ночиата", серия SLIM, никель супер матовый</v>
      </c>
      <c r="D44" s="183">
        <f>IFERROR(VLOOKUP($A44,'Прайс-лист общий'!A:C,3,0),"")</f>
        <v>4</v>
      </c>
      <c r="E44" s="184">
        <f>IFERROR(VLOOKUP($A44,'Прайс-лист общий'!$A:D,4,0),"")</f>
        <v>0</v>
      </c>
      <c r="F44" s="209">
        <f>IFERROR(VLOOKUP($A44,'Прайс-лист общий'!$A:E,5,0),"")</f>
        <v>1214</v>
      </c>
      <c r="G44" s="209">
        <f>IFERROR(VLOOKUP($A44,'Прайс-лист общий'!$A:F,6,0),"")</f>
        <v>733</v>
      </c>
      <c r="H44" s="209">
        <f>IFERROR(VLOOKUP($A44,'Прайс-лист общий'!$A:G,7,0),"")</f>
        <v>666</v>
      </c>
      <c r="I44" s="209">
        <f>IFERROR(VLOOKUP($A44,'Прайс-лист общий'!$A:H,8,0),"")</f>
        <v>605</v>
      </c>
      <c r="J44" s="209">
        <f>IFERROR(VLOOKUP($A44,'Прайс-лист общий'!$A:I,9,0),"")</f>
        <v>526</v>
      </c>
      <c r="K44" s="222">
        <f>IFERROR(VLOOKUP(A44,'Прайс-лист общий'!A:J,10,0),"")</f>
        <v>506</v>
      </c>
      <c r="L44" s="216"/>
      <c r="M44" s="212">
        <f t="shared" si="0"/>
        <v>0</v>
      </c>
      <c r="N44" s="185">
        <f>IFERROR(VLOOKUP($A44,'Прайс-лист общий'!$A:K,11,0),"")</f>
        <v>20</v>
      </c>
      <c r="O44" s="186" t="str">
        <f>IFERROR(VLOOKUP($A44,'Прайс-лист общий'!$A:L,12,0),"")</f>
        <v>165*115*60</v>
      </c>
      <c r="P44" s="186">
        <f>IFERROR(VLOOKUP($A44,'Прайс-лист общий'!$A:M,13,0),"")</f>
        <v>0.45300000000000001</v>
      </c>
      <c r="Q44" s="186" t="str">
        <f>IFERROR(VLOOKUP($A44,'Прайс-лист общий'!$A:O,14,0),"")</f>
        <v>345*245*325</v>
      </c>
      <c r="R44" s="186">
        <f>IFERROR(VLOOKUP($A44,'Прайс-лист общий'!$A:O,15,0),"")</f>
        <v>10</v>
      </c>
    </row>
    <row r="45" spans="1:18" s="208" customFormat="1" ht="15" customHeight="1">
      <c r="A45" s="193" t="s">
        <v>4459</v>
      </c>
      <c r="B45" s="195"/>
      <c r="C45" s="187" t="str">
        <f>HYPERLINK(VLOOKUP(A45,Фото!C:D,2,0),VLOOKUP(A45,'Прайс-лист общий'!A:B,2,0))</f>
        <v>Ручка дверная "Ночиата", серия SLIM, матовый черный никель</v>
      </c>
      <c r="D45" s="188">
        <f>IFERROR(VLOOKUP($A45,'Прайс-лист общий'!A:C,3,0),"")</f>
        <v>4</v>
      </c>
      <c r="E45" s="189">
        <f>IFERROR(VLOOKUP($A45,'Прайс-лист общий'!$A:D,4,0),"")</f>
        <v>0</v>
      </c>
      <c r="F45" s="210">
        <f>IFERROR(VLOOKUP($A45,'Прайс-лист общий'!$A:E,5,0),"")</f>
        <v>1214</v>
      </c>
      <c r="G45" s="210">
        <f>IFERROR(VLOOKUP($A45,'Прайс-лист общий'!$A:F,6,0),"")</f>
        <v>733</v>
      </c>
      <c r="H45" s="210">
        <f>IFERROR(VLOOKUP($A45,'Прайс-лист общий'!$A:G,7,0),"")</f>
        <v>666</v>
      </c>
      <c r="I45" s="210">
        <f>IFERROR(VLOOKUP($A45,'Прайс-лист общий'!$A:H,8,0),"")</f>
        <v>605</v>
      </c>
      <c r="J45" s="210">
        <f>IFERROR(VLOOKUP($A45,'Прайс-лист общий'!$A:I,9,0),"")</f>
        <v>526</v>
      </c>
      <c r="K45" s="220">
        <f>IFERROR(VLOOKUP(A45,'Прайс-лист общий'!A:J,10,0),"")</f>
        <v>451</v>
      </c>
      <c r="L45" s="217"/>
      <c r="M45" s="213">
        <f t="shared" si="0"/>
        <v>0</v>
      </c>
      <c r="N45" s="190">
        <f>IFERROR(VLOOKUP($A45,'Прайс-лист общий'!$A:K,11,0),"")</f>
        <v>20</v>
      </c>
      <c r="O45" s="191" t="str">
        <f>IFERROR(VLOOKUP($A45,'Прайс-лист общий'!$A:L,12,0),"")</f>
        <v>165*115*60</v>
      </c>
      <c r="P45" s="191">
        <f>IFERROR(VLOOKUP($A45,'Прайс-лист общий'!$A:M,13,0),"")</f>
        <v>0.45300000000000001</v>
      </c>
      <c r="Q45" s="191" t="str">
        <f>IFERROR(VLOOKUP($A45,'Прайс-лист общий'!$A:O,14,0),"")</f>
        <v>345*245*325</v>
      </c>
      <c r="R45" s="191">
        <f>IFERROR(VLOOKUP($A45,'Прайс-лист общий'!$A:O,15,0),"")</f>
        <v>10</v>
      </c>
    </row>
    <row r="46" spans="1:18" s="208" customFormat="1" ht="15" customHeight="1">
      <c r="A46" s="205" t="s">
        <v>4460</v>
      </c>
      <c r="B46"/>
      <c r="C46" s="224" t="str">
        <f>HYPERLINK(VLOOKUP(A46,Фото!C:D,2,0),VLOOKUP(A46,'Прайс-лист общий'!A:B,2,0))</f>
        <v>Ручка дверная "Пастьера", серия SLIM, черный</v>
      </c>
      <c r="D46" s="178">
        <f>IFERROR(VLOOKUP($A46,'Прайс-лист общий'!A:C,3,0),"")</f>
        <v>4</v>
      </c>
      <c r="E46" s="179">
        <f>IFERROR(VLOOKUP($A46,'Прайс-лист общий'!$A:D,4,0),"")</f>
        <v>0</v>
      </c>
      <c r="F46" s="211">
        <f>IFERROR(VLOOKUP($A46,'Прайс-лист общий'!$A:E,5,0),"")</f>
        <v>1136</v>
      </c>
      <c r="G46" s="211">
        <f>IFERROR(VLOOKUP($A46,'Прайс-лист общий'!$A:F,6,0),"")</f>
        <v>686</v>
      </c>
      <c r="H46" s="211">
        <f>IFERROR(VLOOKUP($A46,'Прайс-лист общий'!$A:G,7,0),"")</f>
        <v>624</v>
      </c>
      <c r="I46" s="211">
        <f>IFERROR(VLOOKUP($A46,'Прайс-лист общий'!$A:H,8,0),"")</f>
        <v>567</v>
      </c>
      <c r="J46" s="211">
        <f>IFERROR(VLOOKUP($A46,'Прайс-лист общий'!$A:I,9,0),"")</f>
        <v>493</v>
      </c>
      <c r="K46" s="221">
        <f>IFERROR(VLOOKUP(A46,'Прайс-лист общий'!A:J,10,0),"")</f>
        <v>0</v>
      </c>
      <c r="L46" s="215"/>
      <c r="M46" s="212">
        <f t="shared" si="0"/>
        <v>0</v>
      </c>
      <c r="N46" s="185">
        <f>IFERROR(VLOOKUP($A46,'Прайс-лист общий'!$A:K,11,0),"")</f>
        <v>20</v>
      </c>
      <c r="O46" s="186" t="str">
        <f>IFERROR(VLOOKUP($A46,'Прайс-лист общий'!$A:L,12,0),"")</f>
        <v>165*115*60</v>
      </c>
      <c r="P46" s="186">
        <f>IFERROR(VLOOKUP($A46,'Прайс-лист общий'!$A:M,13,0),"")</f>
        <v>0.45300000000000001</v>
      </c>
      <c r="Q46" s="186" t="str">
        <f>IFERROR(VLOOKUP($A46,'Прайс-лист общий'!$A:O,14,0),"")</f>
        <v>345*245*325</v>
      </c>
      <c r="R46" s="186">
        <f>IFERROR(VLOOKUP($A46,'Прайс-лист общий'!$A:O,15,0),"")</f>
        <v>10</v>
      </c>
    </row>
    <row r="47" spans="1:18" s="208" customFormat="1" ht="15" customHeight="1">
      <c r="A47" s="205" t="s">
        <v>4461</v>
      </c>
      <c r="B47" s="206"/>
      <c r="C47" s="182" t="str">
        <f>HYPERLINK(VLOOKUP(A47,Фото!C:D,2,0),VLOOKUP(A47,'Прайс-лист общий'!A:B,2,0))</f>
        <v>Ручка дверная "Пастьера", серия SLIM, никель супер матовый</v>
      </c>
      <c r="D47" s="183">
        <f>IFERROR(VLOOKUP($A47,'Прайс-лист общий'!A:C,3,0),"")</f>
        <v>4</v>
      </c>
      <c r="E47" s="184">
        <f>IFERROR(VLOOKUP($A47,'Прайс-лист общий'!$A:D,4,0),"")</f>
        <v>0</v>
      </c>
      <c r="F47" s="209">
        <f>IFERROR(VLOOKUP($A47,'Прайс-лист общий'!$A:E,5,0),"")</f>
        <v>1136</v>
      </c>
      <c r="G47" s="209">
        <f>IFERROR(VLOOKUP($A47,'Прайс-лист общий'!$A:F,6,0),"")</f>
        <v>686</v>
      </c>
      <c r="H47" s="209">
        <f>IFERROR(VLOOKUP($A47,'Прайс-лист общий'!$A:G,7,0),"")</f>
        <v>624</v>
      </c>
      <c r="I47" s="209">
        <f>IFERROR(VLOOKUP($A47,'Прайс-лист общий'!$A:H,8,0),"")</f>
        <v>567</v>
      </c>
      <c r="J47" s="209">
        <f>IFERROR(VLOOKUP($A47,'Прайс-лист общий'!$A:I,9,0),"")</f>
        <v>493</v>
      </c>
      <c r="K47" s="222">
        <f>IFERROR(VLOOKUP(A47,'Прайс-лист общий'!A:J,10,0),"")</f>
        <v>0</v>
      </c>
      <c r="L47" s="216"/>
      <c r="M47" s="212">
        <f t="shared" si="0"/>
        <v>0</v>
      </c>
      <c r="N47" s="185">
        <f>IFERROR(VLOOKUP($A47,'Прайс-лист общий'!$A:K,11,0),"")</f>
        <v>20</v>
      </c>
      <c r="O47" s="186" t="str">
        <f>IFERROR(VLOOKUP($A47,'Прайс-лист общий'!$A:L,12,0),"")</f>
        <v>165*115*60</v>
      </c>
      <c r="P47" s="186">
        <f>IFERROR(VLOOKUP($A47,'Прайс-лист общий'!$A:M,13,0),"")</f>
        <v>0.45300000000000001</v>
      </c>
      <c r="Q47" s="186" t="str">
        <f>IFERROR(VLOOKUP($A47,'Прайс-лист общий'!$A:O,14,0),"")</f>
        <v>345*245*325</v>
      </c>
      <c r="R47" s="186">
        <f>IFERROR(VLOOKUP($A47,'Прайс-лист общий'!$A:O,15,0),"")</f>
        <v>10</v>
      </c>
    </row>
    <row r="48" spans="1:18" s="208" customFormat="1" ht="15" customHeight="1">
      <c r="A48" s="193" t="s">
        <v>4462</v>
      </c>
      <c r="B48" s="195"/>
      <c r="C48" s="187" t="str">
        <f>HYPERLINK(VLOOKUP(A48,Фото!C:D,2,0),VLOOKUP(A48,'Прайс-лист общий'!A:B,2,0))</f>
        <v>Ручка дверная "Пастьера", серия SLIM, матовый черный никель</v>
      </c>
      <c r="D48" s="188">
        <f>IFERROR(VLOOKUP($A48,'Прайс-лист общий'!A:C,3,0),"")</f>
        <v>4</v>
      </c>
      <c r="E48" s="189">
        <f>IFERROR(VLOOKUP($A48,'Прайс-лист общий'!$A:D,4,0),"")</f>
        <v>0</v>
      </c>
      <c r="F48" s="210">
        <f>IFERROR(VLOOKUP($A48,'Прайс-лист общий'!$A:E,5,0),"")</f>
        <v>1136</v>
      </c>
      <c r="G48" s="210">
        <f>IFERROR(VLOOKUP($A48,'Прайс-лист общий'!$A:F,6,0),"")</f>
        <v>686</v>
      </c>
      <c r="H48" s="210">
        <f>IFERROR(VLOOKUP($A48,'Прайс-лист общий'!$A:G,7,0),"")</f>
        <v>624</v>
      </c>
      <c r="I48" s="210">
        <f>IFERROR(VLOOKUP($A48,'Прайс-лист общий'!$A:H,8,0),"")</f>
        <v>567</v>
      </c>
      <c r="J48" s="210">
        <f>IFERROR(VLOOKUP($A48,'Прайс-лист общий'!$A:I,9,0),"")</f>
        <v>493</v>
      </c>
      <c r="K48" s="220">
        <f>IFERROR(VLOOKUP(A48,'Прайс-лист общий'!A:J,10,0),"")</f>
        <v>493</v>
      </c>
      <c r="L48" s="217"/>
      <c r="M48" s="213">
        <f t="shared" si="0"/>
        <v>0</v>
      </c>
      <c r="N48" s="190">
        <f>IFERROR(VLOOKUP($A48,'Прайс-лист общий'!$A:K,11,0),"")</f>
        <v>20</v>
      </c>
      <c r="O48" s="191" t="str">
        <f>IFERROR(VLOOKUP($A48,'Прайс-лист общий'!$A:L,12,0),"")</f>
        <v>165*115*60</v>
      </c>
      <c r="P48" s="191">
        <f>IFERROR(VLOOKUP($A48,'Прайс-лист общий'!$A:M,13,0),"")</f>
        <v>0.45300000000000001</v>
      </c>
      <c r="Q48" s="191" t="str">
        <f>IFERROR(VLOOKUP($A48,'Прайс-лист общий'!$A:O,14,0),"")</f>
        <v>345*245*325</v>
      </c>
      <c r="R48" s="191">
        <f>IFERROR(VLOOKUP($A48,'Прайс-лист общий'!$A:O,15,0),"")</f>
        <v>10</v>
      </c>
    </row>
    <row r="49" spans="1:18" s="208" customFormat="1" ht="15" customHeight="1">
      <c r="A49" s="205" t="s">
        <v>4453</v>
      </c>
      <c r="B49"/>
      <c r="C49" s="224" t="str">
        <f>HYPERLINK(VLOOKUP(A49,Фото!C:D,2,0),VLOOKUP(A49,'Прайс-лист общий'!A:B,2,0))</f>
        <v>Ручка дверная "Пиньолата", серия SLIM, черный</v>
      </c>
      <c r="D49" s="178">
        <f>IFERROR(VLOOKUP($A49,'Прайс-лист общий'!A:C,3,0),"")</f>
        <v>0</v>
      </c>
      <c r="E49" s="179">
        <f>IFERROR(VLOOKUP($A49,'Прайс-лист общий'!$A:D,4,0),"")</f>
        <v>0</v>
      </c>
      <c r="F49" s="211">
        <f>IFERROR(VLOOKUP($A49,'Прайс-лист общий'!$A:E,5,0),"")</f>
        <v>1269</v>
      </c>
      <c r="G49" s="211">
        <f>IFERROR(VLOOKUP($A49,'Прайс-лист общий'!$A:F,6,0),"")</f>
        <v>767</v>
      </c>
      <c r="H49" s="211">
        <f>IFERROR(VLOOKUP($A49,'Прайс-лист общий'!$A:G,7,0),"")</f>
        <v>696</v>
      </c>
      <c r="I49" s="211">
        <f>IFERROR(VLOOKUP($A49,'Прайс-лист общий'!$A:H,8,0),"")</f>
        <v>633</v>
      </c>
      <c r="J49" s="211">
        <f>IFERROR(VLOOKUP($A49,'Прайс-лист общий'!$A:I,9,0),"")</f>
        <v>551</v>
      </c>
      <c r="K49" s="221">
        <f>IFERROR(VLOOKUP(A49,'Прайс-лист общий'!A:J,10,0),"")</f>
        <v>0</v>
      </c>
      <c r="L49" s="215"/>
      <c r="M49" s="212">
        <f t="shared" si="0"/>
        <v>0</v>
      </c>
      <c r="N49" s="185">
        <f>IFERROR(VLOOKUP($A49,'Прайс-лист общий'!$A:K,11,0),"")</f>
        <v>20</v>
      </c>
      <c r="O49" s="186" t="str">
        <f>IFERROR(VLOOKUP($A49,'Прайс-лист общий'!$A:L,12,0),"")</f>
        <v>165*115*60</v>
      </c>
      <c r="P49" s="186">
        <f>IFERROR(VLOOKUP($A49,'Прайс-лист общий'!$A:M,13,0),"")</f>
        <v>0.45300000000000001</v>
      </c>
      <c r="Q49" s="186" t="str">
        <f>IFERROR(VLOOKUP($A49,'Прайс-лист общий'!$A:O,14,0),"")</f>
        <v>345*245*325</v>
      </c>
      <c r="R49" s="186">
        <f>IFERROR(VLOOKUP($A49,'Прайс-лист общий'!$A:O,15,0),"")</f>
        <v>10</v>
      </c>
    </row>
    <row r="50" spans="1:18" s="208" customFormat="1" ht="15" customHeight="1">
      <c r="A50" s="205" t="s">
        <v>4454</v>
      </c>
      <c r="B50" s="206"/>
      <c r="C50" s="182" t="str">
        <f>HYPERLINK(VLOOKUP(A50,Фото!C:D,2,0),VLOOKUP(A50,'Прайс-лист общий'!A:B,2,0))</f>
        <v>Ручка дверная "Пиньолата", серия SLIM, никель супер матовый</v>
      </c>
      <c r="D50" s="183">
        <f>IFERROR(VLOOKUP($A50,'Прайс-лист общий'!A:C,3,0),"")</f>
        <v>4</v>
      </c>
      <c r="E50" s="184">
        <f>IFERROR(VLOOKUP($A50,'Прайс-лист общий'!$A:D,4,0),"")</f>
        <v>0</v>
      </c>
      <c r="F50" s="209">
        <f>IFERROR(VLOOKUP($A50,'Прайс-лист общий'!$A:E,5,0),"")</f>
        <v>1269</v>
      </c>
      <c r="G50" s="209">
        <f>IFERROR(VLOOKUP($A50,'Прайс-лист общий'!$A:F,6,0),"")</f>
        <v>767</v>
      </c>
      <c r="H50" s="209">
        <f>IFERROR(VLOOKUP($A50,'Прайс-лист общий'!$A:G,7,0),"")</f>
        <v>696</v>
      </c>
      <c r="I50" s="209">
        <f>IFERROR(VLOOKUP($A50,'Прайс-лист общий'!$A:H,8,0),"")</f>
        <v>633</v>
      </c>
      <c r="J50" s="209">
        <f>IFERROR(VLOOKUP($A50,'Прайс-лист общий'!$A:I,9,0),"")</f>
        <v>551</v>
      </c>
      <c r="K50" s="222">
        <f>IFERROR(VLOOKUP(A50,'Прайс-лист общий'!A:J,10,0),"")</f>
        <v>451</v>
      </c>
      <c r="L50" s="216"/>
      <c r="M50" s="212">
        <f t="shared" si="0"/>
        <v>0</v>
      </c>
      <c r="N50" s="185">
        <f>IFERROR(VLOOKUP($A50,'Прайс-лист общий'!$A:K,11,0),"")</f>
        <v>20</v>
      </c>
      <c r="O50" s="186" t="str">
        <f>IFERROR(VLOOKUP($A50,'Прайс-лист общий'!$A:L,12,0),"")</f>
        <v>165*115*60</v>
      </c>
      <c r="P50" s="186">
        <f>IFERROR(VLOOKUP($A50,'Прайс-лист общий'!$A:M,13,0),"")</f>
        <v>0.45300000000000001</v>
      </c>
      <c r="Q50" s="186" t="str">
        <f>IFERROR(VLOOKUP($A50,'Прайс-лист общий'!$A:O,14,0),"")</f>
        <v>345*245*325</v>
      </c>
      <c r="R50" s="186">
        <f>IFERROR(VLOOKUP($A50,'Прайс-лист общий'!$A:O,15,0),"")</f>
        <v>10</v>
      </c>
    </row>
    <row r="51" spans="1:18" s="208" customFormat="1" ht="15" customHeight="1">
      <c r="A51" s="205" t="s">
        <v>4455</v>
      </c>
      <c r="B51" s="206"/>
      <c r="C51" s="182" t="str">
        <f>HYPERLINK(VLOOKUP(A51,Фото!C:D,2,0),VLOOKUP(A51,'Прайс-лист общий'!A:B,2,0))</f>
        <v>Ручка дверная "Пиньолата", серия SLIM, матовый черный никель</v>
      </c>
      <c r="D51" s="183">
        <f>IFERROR(VLOOKUP($A51,'Прайс-лист общий'!A:C,3,0),"")</f>
        <v>4</v>
      </c>
      <c r="E51" s="184">
        <f>IFERROR(VLOOKUP($A51,'Прайс-лист общий'!$A:D,4,0),"")</f>
        <v>0</v>
      </c>
      <c r="F51" s="209">
        <f>IFERROR(VLOOKUP($A51,'Прайс-лист общий'!$A:E,5,0),"")</f>
        <v>1269</v>
      </c>
      <c r="G51" s="209">
        <f>IFERROR(VLOOKUP($A51,'Прайс-лист общий'!$A:F,6,0),"")</f>
        <v>767</v>
      </c>
      <c r="H51" s="209">
        <f>IFERROR(VLOOKUP($A51,'Прайс-лист общий'!$A:G,7,0),"")</f>
        <v>696</v>
      </c>
      <c r="I51" s="209">
        <f>IFERROR(VLOOKUP($A51,'Прайс-лист общий'!$A:H,8,0),"")</f>
        <v>633</v>
      </c>
      <c r="J51" s="209">
        <f>IFERROR(VLOOKUP($A51,'Прайс-лист общий'!$A:I,9,0),"")</f>
        <v>551</v>
      </c>
      <c r="K51" s="222">
        <f>IFERROR(VLOOKUP(A51,'Прайс-лист общий'!A:J,10,0),"")</f>
        <v>451</v>
      </c>
      <c r="L51" s="216"/>
      <c r="M51" s="212">
        <f t="shared" si="0"/>
        <v>0</v>
      </c>
      <c r="N51" s="185">
        <f>IFERROR(VLOOKUP($A51,'Прайс-лист общий'!$A:K,11,0),"")</f>
        <v>20</v>
      </c>
      <c r="O51" s="186" t="str">
        <f>IFERROR(VLOOKUP($A51,'Прайс-лист общий'!$A:L,12,0),"")</f>
        <v>165*115*60</v>
      </c>
      <c r="P51" s="186">
        <f>IFERROR(VLOOKUP($A51,'Прайс-лист общий'!$A:M,13,0),"")</f>
        <v>0.45300000000000001</v>
      </c>
      <c r="Q51" s="186" t="str">
        <f>IFERROR(VLOOKUP($A51,'Прайс-лист общий'!$A:O,14,0),"")</f>
        <v>345*245*325</v>
      </c>
      <c r="R51" s="186">
        <f>IFERROR(VLOOKUP($A51,'Прайс-лист общий'!$A:O,15,0),"")</f>
        <v>10</v>
      </c>
    </row>
    <row r="52" spans="1:18" s="208" customFormat="1" ht="15" customHeight="1">
      <c r="A52" s="193" t="s">
        <v>4456</v>
      </c>
      <c r="B52" s="195"/>
      <c r="C52" s="187" t="str">
        <f>HYPERLINK(VLOOKUP(A52,Фото!C:D,2,0),VLOOKUP(A52,'Прайс-лист общий'!A:B,2,0))</f>
        <v>Ручка дверная "Пиньолата", серия SLIM, супер сатин хром</v>
      </c>
      <c r="D52" s="188">
        <f>IFERROR(VLOOKUP($A52,'Прайс-лист общий'!A:C,3,0),"")</f>
        <v>4</v>
      </c>
      <c r="E52" s="189">
        <f>IFERROR(VLOOKUP($A52,'Прайс-лист общий'!$A:D,4,0),"")</f>
        <v>0</v>
      </c>
      <c r="F52" s="210">
        <f>IFERROR(VLOOKUP($A52,'Прайс-лист общий'!$A:E,5,0),"")</f>
        <v>1269</v>
      </c>
      <c r="G52" s="210">
        <f>IFERROR(VLOOKUP($A52,'Прайс-лист общий'!$A:F,6,0),"")</f>
        <v>767</v>
      </c>
      <c r="H52" s="210">
        <f>IFERROR(VLOOKUP($A52,'Прайс-лист общий'!$A:G,7,0),"")</f>
        <v>696</v>
      </c>
      <c r="I52" s="210">
        <f>IFERROR(VLOOKUP($A52,'Прайс-лист общий'!$A:H,8,0),"")</f>
        <v>633</v>
      </c>
      <c r="J52" s="210">
        <f>IFERROR(VLOOKUP($A52,'Прайс-лист общий'!$A:I,9,0),"")</f>
        <v>551</v>
      </c>
      <c r="K52" s="220">
        <f>IFERROR(VLOOKUP(A52,'Прайс-лист общий'!A:J,10,0),"")</f>
        <v>506</v>
      </c>
      <c r="L52" s="217"/>
      <c r="M52" s="213">
        <f t="shared" si="0"/>
        <v>0</v>
      </c>
      <c r="N52" s="190">
        <f>IFERROR(VLOOKUP($A52,'Прайс-лист общий'!$A:K,11,0),"")</f>
        <v>20</v>
      </c>
      <c r="O52" s="191" t="str">
        <f>IFERROR(VLOOKUP($A52,'Прайс-лист общий'!$A:L,12,0),"")</f>
        <v>165*115*60</v>
      </c>
      <c r="P52" s="191">
        <f>IFERROR(VLOOKUP($A52,'Прайс-лист общий'!$A:M,13,0),"")</f>
        <v>0.45300000000000001</v>
      </c>
      <c r="Q52" s="191" t="str">
        <f>IFERROR(VLOOKUP($A52,'Прайс-лист общий'!$A:O,14,0),"")</f>
        <v>345*245*325</v>
      </c>
      <c r="R52" s="191">
        <f>IFERROR(VLOOKUP($A52,'Прайс-лист общий'!$A:O,15,0),"")</f>
        <v>10</v>
      </c>
    </row>
    <row r="53" spans="1:18" s="208" customFormat="1" ht="15" customHeight="1">
      <c r="A53" s="223" t="s">
        <v>3466</v>
      </c>
      <c r="B53" s="206"/>
      <c r="C53" s="224" t="str">
        <f>HYPERLINK(VLOOKUP(A53,Фото!C:D,2,0),VLOOKUP(A53,'Прайс-лист общий'!A:B,2,0))</f>
        <v>Ручка дверная "Бискотти", серия SLIM, черный</v>
      </c>
      <c r="D53" s="225">
        <f>IFERROR(VLOOKUP($A53,'Прайс-лист общий'!A:C,3,0),"")</f>
        <v>4</v>
      </c>
      <c r="E53" s="226">
        <f>IFERROR(VLOOKUP($A53,'Прайс-лист общий'!$A:D,4,0),"")</f>
        <v>0</v>
      </c>
      <c r="F53" s="227">
        <f>IFERROR(VLOOKUP($A53,'Прайс-лист общий'!$A:E,5,0),"")</f>
        <v>1214</v>
      </c>
      <c r="G53" s="227">
        <f>IFERROR(VLOOKUP($A53,'Прайс-лист общий'!$A:F,6,0),"")</f>
        <v>733</v>
      </c>
      <c r="H53" s="227">
        <f>IFERROR(VLOOKUP($A53,'Прайс-лист общий'!$A:G,7,0),"")</f>
        <v>666</v>
      </c>
      <c r="I53" s="227">
        <f>IFERROR(VLOOKUP($A53,'Прайс-лист общий'!$A:H,8,0),"")</f>
        <v>605</v>
      </c>
      <c r="J53" s="227">
        <f>IFERROR(VLOOKUP($A53,'Прайс-лист общий'!$A:I,9,0),"")</f>
        <v>526</v>
      </c>
      <c r="K53" s="228">
        <f>IFERROR(VLOOKUP(A53,'Прайс-лист общий'!A:J,10,0),"")</f>
        <v>0</v>
      </c>
      <c r="L53" s="229"/>
      <c r="M53" s="230">
        <f t="shared" si="0"/>
        <v>0</v>
      </c>
      <c r="N53" s="231">
        <f>IFERROR(VLOOKUP($A53,'Прайс-лист общий'!$A:K,11,0),"")</f>
        <v>20</v>
      </c>
      <c r="O53" s="232" t="str">
        <f>IFERROR(VLOOKUP($A53,'Прайс-лист общий'!$A:L,12,0),"")</f>
        <v>165*115*60</v>
      </c>
      <c r="P53" s="232">
        <f>IFERROR(VLOOKUP($A53,'Прайс-лист общий'!$A:M,13,0),"")</f>
        <v>0.47</v>
      </c>
      <c r="Q53" s="232" t="str">
        <f>IFERROR(VLOOKUP($A53,'Прайс-лист общий'!$A:O,14,0),"")</f>
        <v>345*245*325</v>
      </c>
      <c r="R53" s="232">
        <f>IFERROR(VLOOKUP($A53,'Прайс-лист общий'!$A:O,15,0),"")</f>
        <v>10.4</v>
      </c>
    </row>
    <row r="54" spans="1:18" s="208" customFormat="1" ht="15" customHeight="1">
      <c r="A54" s="205" t="s">
        <v>3465</v>
      </c>
      <c r="B54" s="206"/>
      <c r="C54" s="182" t="str">
        <f>HYPERLINK(VLOOKUP(A54,Фото!C:D,2,0),VLOOKUP(A54,'Прайс-лист общий'!A:B,2,0))</f>
        <v>Ручка дверная "Бискотти", серия SLIM, матовый черный никель</v>
      </c>
      <c r="D54" s="183">
        <f>IFERROR(VLOOKUP($A54,'Прайс-лист общий'!A:C,3,0),"")</f>
        <v>1</v>
      </c>
      <c r="E54" s="184">
        <f>IFERROR(VLOOKUP($A54,'Прайс-лист общий'!$A:D,4,0),"")</f>
        <v>0</v>
      </c>
      <c r="F54" s="209">
        <f>IFERROR(VLOOKUP($A54,'Прайс-лист общий'!$A:E,5,0),"")</f>
        <v>1214</v>
      </c>
      <c r="G54" s="209">
        <f>IFERROR(VLOOKUP($A54,'Прайс-лист общий'!$A:F,6,0),"")</f>
        <v>733</v>
      </c>
      <c r="H54" s="209">
        <f>IFERROR(VLOOKUP($A54,'Прайс-лист общий'!$A:G,7,0),"")</f>
        <v>666</v>
      </c>
      <c r="I54" s="209">
        <f>IFERROR(VLOOKUP($A54,'Прайс-лист общий'!$A:H,8,0),"")</f>
        <v>605</v>
      </c>
      <c r="J54" s="209">
        <f>IFERROR(VLOOKUP($A54,'Прайс-лист общий'!$A:I,9,0),"")</f>
        <v>526</v>
      </c>
      <c r="K54" s="222">
        <f>IFERROR(VLOOKUP(A54,'Прайс-лист общий'!A:J,10,0),"")</f>
        <v>0</v>
      </c>
      <c r="L54" s="216"/>
      <c r="M54" s="212">
        <f t="shared" si="0"/>
        <v>0</v>
      </c>
      <c r="N54" s="185">
        <f>IFERROR(VLOOKUP($A54,'Прайс-лист общий'!$A:K,11,0),"")</f>
        <v>20</v>
      </c>
      <c r="O54" s="186" t="str">
        <f>IFERROR(VLOOKUP($A54,'Прайс-лист общий'!$A:L,12,0),"")</f>
        <v>165*115*60</v>
      </c>
      <c r="P54" s="186">
        <f>IFERROR(VLOOKUP($A54,'Прайс-лист общий'!$A:M,13,0),"")</f>
        <v>0.47</v>
      </c>
      <c r="Q54" s="186" t="str">
        <f>IFERROR(VLOOKUP($A54,'Прайс-лист общий'!$A:O,14,0),"")</f>
        <v>345*245*325</v>
      </c>
      <c r="R54" s="186">
        <f>IFERROR(VLOOKUP($A54,'Прайс-лист общий'!$A:O,15,0),"")</f>
        <v>10.4</v>
      </c>
    </row>
    <row r="55" spans="1:18" s="208" customFormat="1" ht="15" customHeight="1">
      <c r="A55" s="205" t="s">
        <v>3464</v>
      </c>
      <c r="B55" s="206"/>
      <c r="C55" s="182" t="str">
        <f>HYPERLINK(VLOOKUP(A55,Фото!C:D,2,0),VLOOKUP(A55,'Прайс-лист общий'!A:B,2,0))</f>
        <v>Ручка дверная "Бискотти", серия SLIM, никель супер матовый</v>
      </c>
      <c r="D55" s="183">
        <f>IFERROR(VLOOKUP($A55,'Прайс-лист общий'!A:C,3,0),"")</f>
        <v>4</v>
      </c>
      <c r="E55" s="184">
        <f>IFERROR(VLOOKUP($A55,'Прайс-лист общий'!$A:D,4,0),"")</f>
        <v>0</v>
      </c>
      <c r="F55" s="209">
        <f>IFERROR(VLOOKUP($A55,'Прайс-лист общий'!$A:E,5,0),"")</f>
        <v>1214</v>
      </c>
      <c r="G55" s="209">
        <f>IFERROR(VLOOKUP($A55,'Прайс-лист общий'!$A:F,6,0),"")</f>
        <v>733</v>
      </c>
      <c r="H55" s="209">
        <f>IFERROR(VLOOKUP($A55,'Прайс-лист общий'!$A:G,7,0),"")</f>
        <v>666</v>
      </c>
      <c r="I55" s="209">
        <f>IFERROR(VLOOKUP($A55,'Прайс-лист общий'!$A:H,8,0),"")</f>
        <v>605</v>
      </c>
      <c r="J55" s="209">
        <f>IFERROR(VLOOKUP($A55,'Прайс-лист общий'!$A:I,9,0),"")</f>
        <v>526</v>
      </c>
      <c r="K55" s="222">
        <f>IFERROR(VLOOKUP(A55,'Прайс-лист общий'!A:J,10,0),"")</f>
        <v>0</v>
      </c>
      <c r="L55" s="216"/>
      <c r="M55" s="212">
        <f t="shared" si="0"/>
        <v>0</v>
      </c>
      <c r="N55" s="185">
        <f>IFERROR(VLOOKUP($A55,'Прайс-лист общий'!$A:K,11,0),"")</f>
        <v>20</v>
      </c>
      <c r="O55" s="186" t="str">
        <f>IFERROR(VLOOKUP($A55,'Прайс-лист общий'!$A:L,12,0),"")</f>
        <v>165*115*60</v>
      </c>
      <c r="P55" s="186">
        <f>IFERROR(VLOOKUP($A55,'Прайс-лист общий'!$A:M,13,0),"")</f>
        <v>0.47</v>
      </c>
      <c r="Q55" s="186" t="str">
        <f>IFERROR(VLOOKUP($A55,'Прайс-лист общий'!$A:O,14,0),"")</f>
        <v>345*245*325</v>
      </c>
      <c r="R55" s="186">
        <f>IFERROR(VLOOKUP($A55,'Прайс-лист общий'!$A:O,15,0),"")</f>
        <v>10.4</v>
      </c>
    </row>
    <row r="56" spans="1:18" s="208" customFormat="1" ht="15" customHeight="1">
      <c r="A56" s="205" t="s">
        <v>3463</v>
      </c>
      <c r="B56" s="206"/>
      <c r="C56" s="182" t="str">
        <f>HYPERLINK(VLOOKUP(A56,Фото!C:D,2,0),VLOOKUP(A56,'Прайс-лист общий'!A:B,2,0))</f>
        <v>Ручка дверная "Бискотти", серия SLIM, супер сатин хром</v>
      </c>
      <c r="D56" s="183">
        <f>IFERROR(VLOOKUP($A56,'Прайс-лист общий'!A:C,3,0),"")</f>
        <v>4</v>
      </c>
      <c r="E56" s="184">
        <f>IFERROR(VLOOKUP($A56,'Прайс-лист общий'!$A:D,4,0),"")</f>
        <v>0</v>
      </c>
      <c r="F56" s="209">
        <f>IFERROR(VLOOKUP($A56,'Прайс-лист общий'!$A:E,5,0),"")</f>
        <v>1214</v>
      </c>
      <c r="G56" s="209">
        <f>IFERROR(VLOOKUP($A56,'Прайс-лист общий'!$A:F,6,0),"")</f>
        <v>733</v>
      </c>
      <c r="H56" s="209">
        <f>IFERROR(VLOOKUP($A56,'Прайс-лист общий'!$A:G,7,0),"")</f>
        <v>666</v>
      </c>
      <c r="I56" s="209">
        <f>IFERROR(VLOOKUP($A56,'Прайс-лист общий'!$A:H,8,0),"")</f>
        <v>605</v>
      </c>
      <c r="J56" s="209">
        <f>IFERROR(VLOOKUP($A56,'Прайс-лист общий'!$A:I,9,0),"")</f>
        <v>526</v>
      </c>
      <c r="K56" s="222">
        <f>IFERROR(VLOOKUP(A56,'Прайс-лист общий'!A:J,10,0),"")</f>
        <v>0</v>
      </c>
      <c r="L56" s="216"/>
      <c r="M56" s="212">
        <f t="shared" si="0"/>
        <v>0</v>
      </c>
      <c r="N56" s="185">
        <f>IFERROR(VLOOKUP($A56,'Прайс-лист общий'!$A:K,11,0),"")</f>
        <v>20</v>
      </c>
      <c r="O56" s="186" t="str">
        <f>IFERROR(VLOOKUP($A56,'Прайс-лист общий'!$A:L,12,0),"")</f>
        <v>165*115*60</v>
      </c>
      <c r="P56" s="186">
        <f>IFERROR(VLOOKUP($A56,'Прайс-лист общий'!$A:M,13,0),"")</f>
        <v>0.47</v>
      </c>
      <c r="Q56" s="186" t="str">
        <f>IFERROR(VLOOKUP($A56,'Прайс-лист общий'!$A:O,14,0),"")</f>
        <v>345*245*325</v>
      </c>
      <c r="R56" s="186">
        <f>IFERROR(VLOOKUP($A56,'Прайс-лист общий'!$A:O,15,0),"")</f>
        <v>10.4</v>
      </c>
    </row>
    <row r="57" spans="1:18" s="208" customFormat="1" ht="15" customHeight="1">
      <c r="A57" s="193" t="s">
        <v>4861</v>
      </c>
      <c r="B57" s="195"/>
      <c r="C57" s="187" t="str">
        <f>HYPERLINK(VLOOKUP(A57,Фото!C:D,2,0),VLOOKUP(A57,'Прайс-лист общий'!A:B,2,0))</f>
        <v>Ручка дверная "Бискотти", серия SLIM, золото матовое сатинированное</v>
      </c>
      <c r="D57" s="188">
        <f>IFERROR(VLOOKUP($A57,'Прайс-лист общий'!A:C,3,0),"")</f>
        <v>4</v>
      </c>
      <c r="E57" s="189">
        <f>IFERROR(VLOOKUP($A57,'Прайс-лист общий'!$A:D,4,0),"")</f>
        <v>0</v>
      </c>
      <c r="F57" s="210">
        <f>IFERROR(VLOOKUP($A57,'Прайс-лист общий'!$A:E,5,0),"")</f>
        <v>1214</v>
      </c>
      <c r="G57" s="210">
        <f>IFERROR(VLOOKUP($A57,'Прайс-лист общий'!$A:F,6,0),"")</f>
        <v>733</v>
      </c>
      <c r="H57" s="210">
        <f>IFERROR(VLOOKUP($A57,'Прайс-лист общий'!$A:G,7,0),"")</f>
        <v>666</v>
      </c>
      <c r="I57" s="210">
        <f>IFERROR(VLOOKUP($A57,'Прайс-лист общий'!$A:H,8,0),"")</f>
        <v>605</v>
      </c>
      <c r="J57" s="210">
        <f>IFERROR(VLOOKUP($A57,'Прайс-лист общий'!$A:I,9,0),"")</f>
        <v>526</v>
      </c>
      <c r="K57" s="220">
        <f>IFERROR(VLOOKUP(A57,'Прайс-лист общий'!A:J,10,0),"")</f>
        <v>0</v>
      </c>
      <c r="L57" s="217"/>
      <c r="M57" s="213">
        <f t="shared" si="0"/>
        <v>0</v>
      </c>
      <c r="N57" s="190">
        <f>IFERROR(VLOOKUP($A57,'Прайс-лист общий'!$A:K,11,0),"")</f>
        <v>20</v>
      </c>
      <c r="O57" s="191" t="str">
        <f>IFERROR(VLOOKUP($A57,'Прайс-лист общий'!$A:L,12,0),"")</f>
        <v>165*115*60</v>
      </c>
      <c r="P57" s="191">
        <f>IFERROR(VLOOKUP($A57,'Прайс-лист общий'!$A:M,13,0),"")</f>
        <v>0.47</v>
      </c>
      <c r="Q57" s="191" t="str">
        <f>IFERROR(VLOOKUP($A57,'Прайс-лист общий'!$A:O,14,0),"")</f>
        <v>345*245*325</v>
      </c>
      <c r="R57" s="191">
        <f>IFERROR(VLOOKUP($A57,'Прайс-лист общий'!$A:O,15,0),"")</f>
        <v>10.4</v>
      </c>
    </row>
    <row r="58" spans="1:18" s="208" customFormat="1" ht="15" customHeight="1">
      <c r="A58" s="223" t="s">
        <v>3462</v>
      </c>
      <c r="B58" s="206"/>
      <c r="C58" s="224" t="str">
        <f>HYPERLINK(VLOOKUP(A58,Фото!C:D,2,0),VLOOKUP(A58,'Прайс-лист общий'!A:B,2,0))</f>
        <v>Ручка дверная "Куббаито", серия SLIM, черный</v>
      </c>
      <c r="D58" s="225">
        <f>IFERROR(VLOOKUP($A58,'Прайс-лист общий'!A:C,3,0),"")</f>
        <v>4</v>
      </c>
      <c r="E58" s="226">
        <f>IFERROR(VLOOKUP($A58,'Прайс-лист общий'!$A:D,4,0),"")</f>
        <v>0</v>
      </c>
      <c r="F58" s="227">
        <f>IFERROR(VLOOKUP($A58,'Прайс-лист общий'!$A:E,5,0),"")</f>
        <v>1136</v>
      </c>
      <c r="G58" s="227">
        <f>IFERROR(VLOOKUP($A58,'Прайс-лист общий'!$A:F,6,0),"")</f>
        <v>686</v>
      </c>
      <c r="H58" s="227">
        <f>IFERROR(VLOOKUP($A58,'Прайс-лист общий'!$A:G,7,0),"")</f>
        <v>624</v>
      </c>
      <c r="I58" s="227">
        <f>IFERROR(VLOOKUP($A58,'Прайс-лист общий'!$A:H,8,0),"")</f>
        <v>567</v>
      </c>
      <c r="J58" s="227">
        <f>IFERROR(VLOOKUP($A58,'Прайс-лист общий'!$A:I,9,0),"")</f>
        <v>493</v>
      </c>
      <c r="K58" s="228">
        <f>IFERROR(VLOOKUP(A58,'Прайс-лист общий'!A:J,10,0),"")</f>
        <v>0</v>
      </c>
      <c r="L58" s="229"/>
      <c r="M58" s="230">
        <f t="shared" si="0"/>
        <v>0</v>
      </c>
      <c r="N58" s="231">
        <f>IFERROR(VLOOKUP($A58,'Прайс-лист общий'!$A:K,11,0),"")</f>
        <v>20</v>
      </c>
      <c r="O58" s="232" t="str">
        <f>IFERROR(VLOOKUP($A58,'Прайс-лист общий'!$A:L,12,0),"")</f>
        <v>165*115*60</v>
      </c>
      <c r="P58" s="232">
        <f>IFERROR(VLOOKUP($A58,'Прайс-лист общий'!$A:M,13,0),"")</f>
        <v>0.45300000000000001</v>
      </c>
      <c r="Q58" s="232" t="str">
        <f>IFERROR(VLOOKUP($A58,'Прайс-лист общий'!$A:O,14,0),"")</f>
        <v>345*245*325</v>
      </c>
      <c r="R58" s="232">
        <f>IFERROR(VLOOKUP($A58,'Прайс-лист общий'!$A:O,15,0),"")</f>
        <v>10</v>
      </c>
    </row>
    <row r="59" spans="1:18" s="208" customFormat="1" ht="15" customHeight="1">
      <c r="A59" s="205" t="s">
        <v>3461</v>
      </c>
      <c r="B59" s="206"/>
      <c r="C59" s="182" t="str">
        <f>HYPERLINK(VLOOKUP(A59,Фото!C:D,2,0),VLOOKUP(A59,'Прайс-лист общий'!A:B,2,0))</f>
        <v>Ручка дверная "Куббаито", серия SLIM, матовый черный никель</v>
      </c>
      <c r="D59" s="183">
        <f>IFERROR(VLOOKUP($A59,'Прайс-лист общий'!A:C,3,0),"")</f>
        <v>4</v>
      </c>
      <c r="E59" s="184">
        <f>IFERROR(VLOOKUP($A59,'Прайс-лист общий'!$A:D,4,0),"")</f>
        <v>0</v>
      </c>
      <c r="F59" s="209">
        <f>IFERROR(VLOOKUP($A59,'Прайс-лист общий'!$A:E,5,0),"")</f>
        <v>1136</v>
      </c>
      <c r="G59" s="209">
        <f>IFERROR(VLOOKUP($A59,'Прайс-лист общий'!$A:F,6,0),"")</f>
        <v>686</v>
      </c>
      <c r="H59" s="209">
        <f>IFERROR(VLOOKUP($A59,'Прайс-лист общий'!$A:G,7,0),"")</f>
        <v>624</v>
      </c>
      <c r="I59" s="209">
        <f>IFERROR(VLOOKUP($A59,'Прайс-лист общий'!$A:H,8,0),"")</f>
        <v>567</v>
      </c>
      <c r="J59" s="209">
        <f>IFERROR(VLOOKUP($A59,'Прайс-лист общий'!$A:I,9,0),"")</f>
        <v>493</v>
      </c>
      <c r="K59" s="222">
        <f>IFERROR(VLOOKUP(A59,'Прайс-лист общий'!A:J,10,0),"")</f>
        <v>0</v>
      </c>
      <c r="L59" s="216"/>
      <c r="M59" s="212">
        <f t="shared" si="0"/>
        <v>0</v>
      </c>
      <c r="N59" s="185">
        <f>IFERROR(VLOOKUP($A59,'Прайс-лист общий'!$A:K,11,0),"")</f>
        <v>20</v>
      </c>
      <c r="O59" s="186" t="str">
        <f>IFERROR(VLOOKUP($A59,'Прайс-лист общий'!$A:L,12,0),"")</f>
        <v>165*115*60</v>
      </c>
      <c r="P59" s="186">
        <f>IFERROR(VLOOKUP($A59,'Прайс-лист общий'!$A:M,13,0),"")</f>
        <v>0.45300000000000001</v>
      </c>
      <c r="Q59" s="186" t="str">
        <f>IFERROR(VLOOKUP($A59,'Прайс-лист общий'!$A:O,14,0),"")</f>
        <v>345*245*325</v>
      </c>
      <c r="R59" s="186">
        <f>IFERROR(VLOOKUP($A59,'Прайс-лист общий'!$A:O,15,0),"")</f>
        <v>10</v>
      </c>
    </row>
    <row r="60" spans="1:18" s="208" customFormat="1" ht="15" customHeight="1">
      <c r="A60" s="205" t="s">
        <v>3460</v>
      </c>
      <c r="B60" s="206"/>
      <c r="C60" s="182" t="str">
        <f>HYPERLINK(VLOOKUP(A60,Фото!C:D,2,0),VLOOKUP(A60,'Прайс-лист общий'!A:B,2,0))</f>
        <v>Ручка дверная "Куббаито", серия SLIM, никель супер матовый</v>
      </c>
      <c r="D60" s="183">
        <f>IFERROR(VLOOKUP($A60,'Прайс-лист общий'!A:C,3,0),"")</f>
        <v>1</v>
      </c>
      <c r="E60" s="184">
        <f>IFERROR(VLOOKUP($A60,'Прайс-лист общий'!$A:D,4,0),"")</f>
        <v>0</v>
      </c>
      <c r="F60" s="209">
        <f>IFERROR(VLOOKUP($A60,'Прайс-лист общий'!$A:E,5,0),"")</f>
        <v>1136</v>
      </c>
      <c r="G60" s="209">
        <f>IFERROR(VLOOKUP($A60,'Прайс-лист общий'!$A:F,6,0),"")</f>
        <v>686</v>
      </c>
      <c r="H60" s="209">
        <f>IFERROR(VLOOKUP($A60,'Прайс-лист общий'!$A:G,7,0),"")</f>
        <v>624</v>
      </c>
      <c r="I60" s="209">
        <f>IFERROR(VLOOKUP($A60,'Прайс-лист общий'!$A:H,8,0),"")</f>
        <v>567</v>
      </c>
      <c r="J60" s="209">
        <f>IFERROR(VLOOKUP($A60,'Прайс-лист общий'!$A:I,9,0),"")</f>
        <v>493</v>
      </c>
      <c r="K60" s="222">
        <f>IFERROR(VLOOKUP(A60,'Прайс-лист общий'!A:J,10,0),"")</f>
        <v>0</v>
      </c>
      <c r="L60" s="216"/>
      <c r="M60" s="212">
        <f t="shared" si="0"/>
        <v>0</v>
      </c>
      <c r="N60" s="185">
        <f>IFERROR(VLOOKUP($A60,'Прайс-лист общий'!$A:K,11,0),"")</f>
        <v>20</v>
      </c>
      <c r="O60" s="186" t="str">
        <f>IFERROR(VLOOKUP($A60,'Прайс-лист общий'!$A:L,12,0),"")</f>
        <v>165*115*60</v>
      </c>
      <c r="P60" s="186">
        <f>IFERROR(VLOOKUP($A60,'Прайс-лист общий'!$A:M,13,0),"")</f>
        <v>0.45300000000000001</v>
      </c>
      <c r="Q60" s="186" t="str">
        <f>IFERROR(VLOOKUP($A60,'Прайс-лист общий'!$A:O,14,0),"")</f>
        <v>345*245*325</v>
      </c>
      <c r="R60" s="186">
        <f>IFERROR(VLOOKUP($A60,'Прайс-лист общий'!$A:O,15,0),"")</f>
        <v>10</v>
      </c>
    </row>
    <row r="61" spans="1:18" s="208" customFormat="1" ht="15" customHeight="1">
      <c r="A61" s="205" t="s">
        <v>3459</v>
      </c>
      <c r="B61" s="206"/>
      <c r="C61" s="182" t="str">
        <f>HYPERLINK(VLOOKUP(A61,Фото!C:D,2,0),VLOOKUP(A61,'Прайс-лист общий'!A:B,2,0))</f>
        <v>Ручка дверная "Куббаито", серия SLIM, матовый супер белый</v>
      </c>
      <c r="D61" s="183">
        <f>IFERROR(VLOOKUP($A61,'Прайс-лист общий'!A:C,3,0),"")</f>
        <v>1</v>
      </c>
      <c r="E61" s="184">
        <f>IFERROR(VLOOKUP($A61,'Прайс-лист общий'!$A:D,4,0),"")</f>
        <v>0</v>
      </c>
      <c r="F61" s="209">
        <f>IFERROR(VLOOKUP($A61,'Прайс-лист общий'!$A:E,5,0),"")</f>
        <v>1136</v>
      </c>
      <c r="G61" s="209">
        <f>IFERROR(VLOOKUP($A61,'Прайс-лист общий'!$A:F,6,0),"")</f>
        <v>686</v>
      </c>
      <c r="H61" s="209">
        <f>IFERROR(VLOOKUP($A61,'Прайс-лист общий'!$A:G,7,0),"")</f>
        <v>624</v>
      </c>
      <c r="I61" s="209">
        <f>IFERROR(VLOOKUP($A61,'Прайс-лист общий'!$A:H,8,0),"")</f>
        <v>567</v>
      </c>
      <c r="J61" s="209">
        <f>IFERROR(VLOOKUP($A61,'Прайс-лист общий'!$A:I,9,0),"")</f>
        <v>493</v>
      </c>
      <c r="K61" s="222">
        <f>IFERROR(VLOOKUP(A61,'Прайс-лист общий'!A:J,10,0),"")</f>
        <v>0</v>
      </c>
      <c r="L61" s="216"/>
      <c r="M61" s="212">
        <f t="shared" si="0"/>
        <v>0</v>
      </c>
      <c r="N61" s="185">
        <f>IFERROR(VLOOKUP($A61,'Прайс-лист общий'!$A:K,11,0),"")</f>
        <v>20</v>
      </c>
      <c r="O61" s="186" t="str">
        <f>IFERROR(VLOOKUP($A61,'Прайс-лист общий'!$A:L,12,0),"")</f>
        <v>165*115*60</v>
      </c>
      <c r="P61" s="186">
        <f>IFERROR(VLOOKUP($A61,'Прайс-лист общий'!$A:M,13,0),"")</f>
        <v>0.45300000000000001</v>
      </c>
      <c r="Q61" s="186" t="str">
        <f>IFERROR(VLOOKUP($A61,'Прайс-лист общий'!$A:O,14,0),"")</f>
        <v>345*245*325</v>
      </c>
      <c r="R61" s="186">
        <f>IFERROR(VLOOKUP($A61,'Прайс-лист общий'!$A:O,15,0),"")</f>
        <v>10</v>
      </c>
    </row>
    <row r="62" spans="1:18" s="208" customFormat="1" ht="15" customHeight="1">
      <c r="A62" s="205" t="s">
        <v>3458</v>
      </c>
      <c r="B62" s="206"/>
      <c r="C62" s="182" t="str">
        <f>HYPERLINK(VLOOKUP(A62,Фото!C:D,2,0),VLOOKUP(A62,'Прайс-лист общий'!A:B,2,0))</f>
        <v>Ручка дверная "Куббаито", серия SLIM, никель матовый</v>
      </c>
      <c r="D62" s="183">
        <f>IFERROR(VLOOKUP($A62,'Прайс-лист общий'!A:C,3,0),"")</f>
        <v>4</v>
      </c>
      <c r="E62" s="184">
        <f>IFERROR(VLOOKUP($A62,'Прайс-лист общий'!$A:D,4,0),"")</f>
        <v>0</v>
      </c>
      <c r="F62" s="209">
        <f>IFERROR(VLOOKUP($A62,'Прайс-лист общий'!$A:E,5,0),"")</f>
        <v>1136</v>
      </c>
      <c r="G62" s="209">
        <f>IFERROR(VLOOKUP($A62,'Прайс-лист общий'!$A:F,6,0),"")</f>
        <v>686</v>
      </c>
      <c r="H62" s="209">
        <f>IFERROR(VLOOKUP($A62,'Прайс-лист общий'!$A:G,7,0),"")</f>
        <v>624</v>
      </c>
      <c r="I62" s="209">
        <f>IFERROR(VLOOKUP($A62,'Прайс-лист общий'!$A:H,8,0),"")</f>
        <v>567</v>
      </c>
      <c r="J62" s="209">
        <f>IFERROR(VLOOKUP($A62,'Прайс-лист общий'!$A:I,9,0),"")</f>
        <v>493</v>
      </c>
      <c r="K62" s="222">
        <f>IFERROR(VLOOKUP(A62,'Прайс-лист общий'!A:J,10,0),"")</f>
        <v>0</v>
      </c>
      <c r="L62" s="216"/>
      <c r="M62" s="212">
        <f t="shared" si="0"/>
        <v>0</v>
      </c>
      <c r="N62" s="185">
        <f>IFERROR(VLOOKUP($A62,'Прайс-лист общий'!$A:K,11,0),"")</f>
        <v>20</v>
      </c>
      <c r="O62" s="186" t="str">
        <f>IFERROR(VLOOKUP($A62,'Прайс-лист общий'!$A:L,12,0),"")</f>
        <v>165*115*60</v>
      </c>
      <c r="P62" s="186">
        <f>IFERROR(VLOOKUP($A62,'Прайс-лист общий'!$A:M,13,0),"")</f>
        <v>0.45300000000000001</v>
      </c>
      <c r="Q62" s="186" t="str">
        <f>IFERROR(VLOOKUP($A62,'Прайс-лист общий'!$A:O,14,0),"")</f>
        <v>345*245*325</v>
      </c>
      <c r="R62" s="186">
        <f>IFERROR(VLOOKUP($A62,'Прайс-лист общий'!$A:O,15,0),"")</f>
        <v>10</v>
      </c>
    </row>
    <row r="63" spans="1:18" s="208" customFormat="1" ht="15" customHeight="1">
      <c r="A63" s="193" t="s">
        <v>4862</v>
      </c>
      <c r="B63" s="195"/>
      <c r="C63" s="187" t="str">
        <f>HYPERLINK(VLOOKUP(A63,Фото!C:D,2,0),VLOOKUP(A63,'Прайс-лист общий'!A:B,2,0))</f>
        <v>Ручка дверная "Куббаито", серия SLIM, золото матовое сатинированное</v>
      </c>
      <c r="D63" s="188">
        <f>IFERROR(VLOOKUP($A63,'Прайс-лист общий'!A:C,3,0),"")</f>
        <v>4</v>
      </c>
      <c r="E63" s="189">
        <f>IFERROR(VLOOKUP($A63,'Прайс-лист общий'!$A:D,4,0),"")</f>
        <v>0</v>
      </c>
      <c r="F63" s="210">
        <f>IFERROR(VLOOKUP($A63,'Прайс-лист общий'!$A:E,5,0),"")</f>
        <v>1136</v>
      </c>
      <c r="G63" s="210">
        <f>IFERROR(VLOOKUP($A63,'Прайс-лист общий'!$A:F,6,0),"")</f>
        <v>686</v>
      </c>
      <c r="H63" s="210">
        <f>IFERROR(VLOOKUP($A63,'Прайс-лист общий'!$A:G,7,0),"")</f>
        <v>624</v>
      </c>
      <c r="I63" s="210">
        <f>IFERROR(VLOOKUP($A63,'Прайс-лист общий'!$A:H,8,0),"")</f>
        <v>567</v>
      </c>
      <c r="J63" s="210">
        <f>IFERROR(VLOOKUP($A63,'Прайс-лист общий'!$A:I,9,0),"")</f>
        <v>493</v>
      </c>
      <c r="K63" s="220">
        <f>IFERROR(VLOOKUP(A63,'Прайс-лист общий'!A:J,10,0),"")</f>
        <v>0</v>
      </c>
      <c r="L63" s="217"/>
      <c r="M63" s="213">
        <f t="shared" si="0"/>
        <v>0</v>
      </c>
      <c r="N63" s="190">
        <f>IFERROR(VLOOKUP($A63,'Прайс-лист общий'!$A:K,11,0),"")</f>
        <v>20</v>
      </c>
      <c r="O63" s="191" t="str">
        <f>IFERROR(VLOOKUP($A63,'Прайс-лист общий'!$A:L,12,0),"")</f>
        <v>165*115*60</v>
      </c>
      <c r="P63" s="191">
        <f>IFERROR(VLOOKUP($A63,'Прайс-лист общий'!$A:M,13,0),"")</f>
        <v>0.45300000000000001</v>
      </c>
      <c r="Q63" s="191" t="str">
        <f>IFERROR(VLOOKUP($A63,'Прайс-лист общий'!$A:O,14,0),"")</f>
        <v>345*245*325</v>
      </c>
      <c r="R63" s="191">
        <f>IFERROR(VLOOKUP($A63,'Прайс-лист общий'!$A:O,15,0),"")</f>
        <v>10</v>
      </c>
    </row>
    <row r="64" spans="1:18" s="208" customFormat="1" ht="15" customHeight="1">
      <c r="A64" s="223" t="s">
        <v>3455</v>
      </c>
      <c r="B64" s="206"/>
      <c r="C64" s="224" t="str">
        <f>HYPERLINK(VLOOKUP(A64,Фото!C:D,2,0),VLOOKUP(A64,'Прайс-лист общий'!A:B,2,0))</f>
        <v>Ручка дверная "Эспрессо", серия SLIM, черный</v>
      </c>
      <c r="D64" s="225">
        <f>IFERROR(VLOOKUP($A64,'Прайс-лист общий'!A:C,3,0),"")</f>
        <v>4</v>
      </c>
      <c r="E64" s="226">
        <f>IFERROR(VLOOKUP($A64,'Прайс-лист общий'!$A:D,4,0),"")</f>
        <v>0</v>
      </c>
      <c r="F64" s="227">
        <f>IFERROR(VLOOKUP($A64,'Прайс-лист общий'!$A:E,5,0),"")</f>
        <v>1152</v>
      </c>
      <c r="G64" s="227">
        <f>IFERROR(VLOOKUP($A64,'Прайс-лист общий'!$A:F,6,0),"")</f>
        <v>695</v>
      </c>
      <c r="H64" s="227">
        <f>IFERROR(VLOOKUP($A64,'Прайс-лист общий'!$A:G,7,0),"")</f>
        <v>632</v>
      </c>
      <c r="I64" s="227">
        <f>IFERROR(VLOOKUP($A64,'Прайс-лист общий'!$A:H,8,0),"")</f>
        <v>574</v>
      </c>
      <c r="J64" s="227">
        <f>IFERROR(VLOOKUP($A64,'Прайс-лист общий'!$A:I,9,0),"")</f>
        <v>499</v>
      </c>
      <c r="K64" s="228">
        <f>IFERROR(VLOOKUP(A64,'Прайс-лист общий'!A:J,10,0),"")</f>
        <v>0</v>
      </c>
      <c r="L64" s="229"/>
      <c r="M64" s="230">
        <f t="shared" si="0"/>
        <v>0</v>
      </c>
      <c r="N64" s="231">
        <f>IFERROR(VLOOKUP($A64,'Прайс-лист общий'!$A:K,11,0),"")</f>
        <v>20</v>
      </c>
      <c r="O64" s="232" t="str">
        <f>IFERROR(VLOOKUP($A64,'Прайс-лист общий'!$A:L,12,0),"")</f>
        <v>165*115*60</v>
      </c>
      <c r="P64" s="232">
        <f>IFERROR(VLOOKUP($A64,'Прайс-лист общий'!$A:M,13,0),"")</f>
        <v>0.45300000000000001</v>
      </c>
      <c r="Q64" s="232" t="str">
        <f>IFERROR(VLOOKUP($A64,'Прайс-лист общий'!$A:O,14,0),"")</f>
        <v>345*245*325</v>
      </c>
      <c r="R64" s="232">
        <f>IFERROR(VLOOKUP($A64,'Прайс-лист общий'!$A:O,15,0),"")</f>
        <v>10</v>
      </c>
    </row>
    <row r="65" spans="1:18" s="208" customFormat="1" ht="15" customHeight="1">
      <c r="A65" s="205" t="s">
        <v>3454</v>
      </c>
      <c r="B65" s="206"/>
      <c r="C65" s="182" t="str">
        <f>HYPERLINK(VLOOKUP(A65,Фото!C:D,2,0),VLOOKUP(A65,'Прайс-лист общий'!A:B,2,0))</f>
        <v>Ручка дверная "Эспрессо", серия SLIM, матовый черный никель</v>
      </c>
      <c r="D65" s="183">
        <f>IFERROR(VLOOKUP($A65,'Прайс-лист общий'!A:C,3,0),"")</f>
        <v>2</v>
      </c>
      <c r="E65" s="184">
        <f>IFERROR(VLOOKUP($A65,'Прайс-лист общий'!$A:D,4,0),"")</f>
        <v>0</v>
      </c>
      <c r="F65" s="209">
        <f>IFERROR(VLOOKUP($A65,'Прайс-лист общий'!$A:E,5,0),"")</f>
        <v>1152</v>
      </c>
      <c r="G65" s="209">
        <f>IFERROR(VLOOKUP($A65,'Прайс-лист общий'!$A:F,6,0),"")</f>
        <v>695</v>
      </c>
      <c r="H65" s="209">
        <f>IFERROR(VLOOKUP($A65,'Прайс-лист общий'!$A:G,7,0),"")</f>
        <v>632</v>
      </c>
      <c r="I65" s="209">
        <f>IFERROR(VLOOKUP($A65,'Прайс-лист общий'!$A:H,8,0),"")</f>
        <v>574</v>
      </c>
      <c r="J65" s="209">
        <f>IFERROR(VLOOKUP($A65,'Прайс-лист общий'!$A:I,9,0),"")</f>
        <v>499</v>
      </c>
      <c r="K65" s="222">
        <f>IFERROR(VLOOKUP(A65,'Прайс-лист общий'!A:J,10,0),"")</f>
        <v>0</v>
      </c>
      <c r="L65" s="216"/>
      <c r="M65" s="212">
        <f t="shared" si="0"/>
        <v>0</v>
      </c>
      <c r="N65" s="185">
        <f>IFERROR(VLOOKUP($A65,'Прайс-лист общий'!$A:K,11,0),"")</f>
        <v>20</v>
      </c>
      <c r="O65" s="186" t="str">
        <f>IFERROR(VLOOKUP($A65,'Прайс-лист общий'!$A:L,12,0),"")</f>
        <v>165*115*60</v>
      </c>
      <c r="P65" s="186">
        <f>IFERROR(VLOOKUP($A65,'Прайс-лист общий'!$A:M,13,0),"")</f>
        <v>0.45300000000000001</v>
      </c>
      <c r="Q65" s="186" t="str">
        <f>IFERROR(VLOOKUP($A65,'Прайс-лист общий'!$A:O,14,0),"")</f>
        <v>345*245*325</v>
      </c>
      <c r="R65" s="186">
        <f>IFERROR(VLOOKUP($A65,'Прайс-лист общий'!$A:O,15,0),"")</f>
        <v>10</v>
      </c>
    </row>
    <row r="66" spans="1:18" s="208" customFormat="1" ht="15" customHeight="1">
      <c r="A66" s="205" t="s">
        <v>3453</v>
      </c>
      <c r="B66" s="206"/>
      <c r="C66" s="182" t="str">
        <f>HYPERLINK(VLOOKUP(A66,Фото!C:D,2,0),VLOOKUP(A66,'Прайс-лист общий'!A:B,2,0))</f>
        <v>Ручка дверная "Эспрессо", серия SLIM, никель супер матовый</v>
      </c>
      <c r="D66" s="183">
        <f>IFERROR(VLOOKUP($A66,'Прайс-лист общий'!A:C,3,0),"")</f>
        <v>2</v>
      </c>
      <c r="E66" s="184">
        <f>IFERROR(VLOOKUP($A66,'Прайс-лист общий'!$A:D,4,0),"")</f>
        <v>0</v>
      </c>
      <c r="F66" s="209">
        <f>IFERROR(VLOOKUP($A66,'Прайс-лист общий'!$A:E,5,0),"")</f>
        <v>1152</v>
      </c>
      <c r="G66" s="209">
        <f>IFERROR(VLOOKUP($A66,'Прайс-лист общий'!$A:F,6,0),"")</f>
        <v>695</v>
      </c>
      <c r="H66" s="209">
        <f>IFERROR(VLOOKUP($A66,'Прайс-лист общий'!$A:G,7,0),"")</f>
        <v>632</v>
      </c>
      <c r="I66" s="209">
        <f>IFERROR(VLOOKUP($A66,'Прайс-лист общий'!$A:H,8,0),"")</f>
        <v>574</v>
      </c>
      <c r="J66" s="209">
        <f>IFERROR(VLOOKUP($A66,'Прайс-лист общий'!$A:I,9,0),"")</f>
        <v>499</v>
      </c>
      <c r="K66" s="222">
        <f>IFERROR(VLOOKUP(A66,'Прайс-лист общий'!A:J,10,0),"")</f>
        <v>0</v>
      </c>
      <c r="L66" s="216"/>
      <c r="M66" s="212">
        <f t="shared" si="0"/>
        <v>0</v>
      </c>
      <c r="N66" s="185">
        <f>IFERROR(VLOOKUP($A66,'Прайс-лист общий'!$A:K,11,0),"")</f>
        <v>20</v>
      </c>
      <c r="O66" s="186" t="str">
        <f>IFERROR(VLOOKUP($A66,'Прайс-лист общий'!$A:L,12,0),"")</f>
        <v>165*115*60</v>
      </c>
      <c r="P66" s="186">
        <f>IFERROR(VLOOKUP($A66,'Прайс-лист общий'!$A:M,13,0),"")</f>
        <v>0.45300000000000001</v>
      </c>
      <c r="Q66" s="186" t="str">
        <f>IFERROR(VLOOKUP($A66,'Прайс-лист общий'!$A:O,14,0),"")</f>
        <v>345*245*325</v>
      </c>
      <c r="R66" s="186">
        <f>IFERROR(VLOOKUP($A66,'Прайс-лист общий'!$A:O,15,0),"")</f>
        <v>10</v>
      </c>
    </row>
    <row r="67" spans="1:18" s="208" customFormat="1" ht="15" customHeight="1">
      <c r="A67" s="205" t="s">
        <v>3452</v>
      </c>
      <c r="B67" s="206"/>
      <c r="C67" s="182" t="str">
        <f>HYPERLINK(VLOOKUP(A67,Фото!C:D,2,0),VLOOKUP(A67,'Прайс-лист общий'!A:B,2,0))</f>
        <v>Ручка дверная "Эспрессо", серия SLIM, матовый супер белый</v>
      </c>
      <c r="D67" s="183">
        <f>IFERROR(VLOOKUP($A67,'Прайс-лист общий'!A:C,3,0),"")</f>
        <v>4</v>
      </c>
      <c r="E67" s="184">
        <f>IFERROR(VLOOKUP($A67,'Прайс-лист общий'!$A:D,4,0),"")</f>
        <v>0</v>
      </c>
      <c r="F67" s="209">
        <f>IFERROR(VLOOKUP($A67,'Прайс-лист общий'!$A:E,5,0),"")</f>
        <v>1152</v>
      </c>
      <c r="G67" s="209">
        <f>IFERROR(VLOOKUP($A67,'Прайс-лист общий'!$A:F,6,0),"")</f>
        <v>695</v>
      </c>
      <c r="H67" s="209">
        <f>IFERROR(VLOOKUP($A67,'Прайс-лист общий'!$A:G,7,0),"")</f>
        <v>632</v>
      </c>
      <c r="I67" s="209">
        <f>IFERROR(VLOOKUP($A67,'Прайс-лист общий'!$A:H,8,0),"")</f>
        <v>574</v>
      </c>
      <c r="J67" s="209">
        <f>IFERROR(VLOOKUP($A67,'Прайс-лист общий'!$A:I,9,0),"")</f>
        <v>499</v>
      </c>
      <c r="K67" s="222">
        <f>IFERROR(VLOOKUP(A67,'Прайс-лист общий'!A:J,10,0),"")</f>
        <v>0</v>
      </c>
      <c r="L67" s="216"/>
      <c r="M67" s="212">
        <f t="shared" si="0"/>
        <v>0</v>
      </c>
      <c r="N67" s="185">
        <f>IFERROR(VLOOKUP($A67,'Прайс-лист общий'!$A:K,11,0),"")</f>
        <v>20</v>
      </c>
      <c r="O67" s="186" t="str">
        <f>IFERROR(VLOOKUP($A67,'Прайс-лист общий'!$A:L,12,0),"")</f>
        <v>165*115*60</v>
      </c>
      <c r="P67" s="186">
        <f>IFERROR(VLOOKUP($A67,'Прайс-лист общий'!$A:M,13,0),"")</f>
        <v>0.45300000000000001</v>
      </c>
      <c r="Q67" s="186" t="str">
        <f>IFERROR(VLOOKUP($A67,'Прайс-лист общий'!$A:O,14,0),"")</f>
        <v>345*245*325</v>
      </c>
      <c r="R67" s="186">
        <f>IFERROR(VLOOKUP($A67,'Прайс-лист общий'!$A:O,15,0),"")</f>
        <v>10</v>
      </c>
    </row>
    <row r="68" spans="1:18" s="208" customFormat="1" ht="15" customHeight="1">
      <c r="A68" s="205" t="s">
        <v>4773</v>
      </c>
      <c r="B68" s="206"/>
      <c r="C68" s="182" t="str">
        <f>HYPERLINK(VLOOKUP(A68,Фото!C:D,2,0),VLOOKUP(A68,'Прайс-лист общий'!A:B,2,0))</f>
        <v>Ручка дверная "Эспрессо", серия SLIM, матовый супер белый, подложка DIY</v>
      </c>
      <c r="D68" s="183">
        <f>IFERROR(VLOOKUP($A68,'Прайс-лист общий'!A:C,3,0),"")</f>
        <v>0</v>
      </c>
      <c r="E68" s="184">
        <f>IFERROR(VLOOKUP($A68,'Прайс-лист общий'!$A:D,4,0),"")</f>
        <v>0</v>
      </c>
      <c r="F68" s="209">
        <f>IFERROR(VLOOKUP($A68,'Прайс-лист общий'!$A:E,5,0),"")</f>
        <v>1155</v>
      </c>
      <c r="G68" s="209">
        <f>IFERROR(VLOOKUP($A68,'Прайс-лист общий'!$A:F,6,0),"")</f>
        <v>697</v>
      </c>
      <c r="H68" s="209">
        <f>IFERROR(VLOOKUP($A68,'Прайс-лист общий'!$A:G,7,0),"")</f>
        <v>634</v>
      </c>
      <c r="I68" s="209">
        <f>IFERROR(VLOOKUP($A68,'Прайс-лист общий'!$A:H,8,0),"")</f>
        <v>576</v>
      </c>
      <c r="J68" s="209">
        <f>IFERROR(VLOOKUP($A68,'Прайс-лист общий'!$A:I,9,0),"")</f>
        <v>501</v>
      </c>
      <c r="K68" s="222">
        <f>IFERROR(VLOOKUP(A68,'Прайс-лист общий'!A:J,10,0),"")</f>
        <v>0</v>
      </c>
      <c r="L68" s="216"/>
      <c r="M68" s="212">
        <f t="shared" ref="M68:M133" si="1">IF(K68&lt;&gt;$K$1,K68*L68,IF($J$1=$G$2,G68*L68,IF($J$1=$H$2,H68*L68,IF($J$1=$I$2,I68*L68,IF($J$1=$J$2,J68*L68,"Выберите колонку")))))</f>
        <v>0</v>
      </c>
      <c r="N68" s="185" t="str">
        <f>IFERROR(VLOOKUP($A68,'Прайс-лист общий'!$A:K,11,0),"")</f>
        <v>6/24</v>
      </c>
      <c r="O68" s="186" t="str">
        <f>IFERROR(VLOOKUP($A68,'Прайс-лист общий'!$A:L,12,0),"")</f>
        <v>165*150*60</v>
      </c>
      <c r="P68" s="186">
        <f>IFERROR(VLOOKUP($A68,'Прайс-лист общий'!$A:M,13,0),"")</f>
        <v>0.45300000000000001</v>
      </c>
      <c r="Q68" s="186" t="str">
        <f>IFERROR(VLOOKUP($A68,'Прайс-лист общий'!$A:O,14,0),"")</f>
        <v>345*245*325</v>
      </c>
      <c r="R68" s="186">
        <f>IFERROR(VLOOKUP($A68,'Прайс-лист общий'!$A:O,15,0),"")</f>
        <v>10</v>
      </c>
    </row>
    <row r="69" spans="1:18" s="208" customFormat="1" ht="15" customHeight="1">
      <c r="A69" s="205" t="s">
        <v>3451</v>
      </c>
      <c r="B69" s="206"/>
      <c r="C69" s="182" t="str">
        <f>HYPERLINK(VLOOKUP(A69,Фото!C:D,2,0),VLOOKUP(A69,'Прайс-лист общий'!A:B,2,0))</f>
        <v>Ручка дверная "Эспрессо", серия SLIM, никель матовый</v>
      </c>
      <c r="D69" s="183">
        <f>IFERROR(VLOOKUP($A69,'Прайс-лист общий'!A:C,3,0),"")</f>
        <v>1</v>
      </c>
      <c r="E69" s="184">
        <f>IFERROR(VLOOKUP($A69,'Прайс-лист общий'!$A:D,4,0),"")</f>
        <v>0</v>
      </c>
      <c r="F69" s="209">
        <f>IFERROR(VLOOKUP($A69,'Прайс-лист общий'!$A:E,5,0),"")</f>
        <v>1152</v>
      </c>
      <c r="G69" s="209">
        <f>IFERROR(VLOOKUP($A69,'Прайс-лист общий'!$A:F,6,0),"")</f>
        <v>695</v>
      </c>
      <c r="H69" s="209">
        <f>IFERROR(VLOOKUP($A69,'Прайс-лист общий'!$A:G,7,0),"")</f>
        <v>632</v>
      </c>
      <c r="I69" s="209">
        <f>IFERROR(VLOOKUP($A69,'Прайс-лист общий'!$A:H,8,0),"")</f>
        <v>574</v>
      </c>
      <c r="J69" s="209">
        <f>IFERROR(VLOOKUP($A69,'Прайс-лист общий'!$A:I,9,0),"")</f>
        <v>499</v>
      </c>
      <c r="K69" s="222">
        <f>IFERROR(VLOOKUP(A69,'Прайс-лист общий'!A:J,10,0),"")</f>
        <v>0</v>
      </c>
      <c r="L69" s="216"/>
      <c r="M69" s="212">
        <f t="shared" si="1"/>
        <v>0</v>
      </c>
      <c r="N69" s="185">
        <f>IFERROR(VLOOKUP($A69,'Прайс-лист общий'!$A:K,11,0),"")</f>
        <v>20</v>
      </c>
      <c r="O69" s="186" t="str">
        <f>IFERROR(VLOOKUP($A69,'Прайс-лист общий'!$A:L,12,0),"")</f>
        <v>165*115*60</v>
      </c>
      <c r="P69" s="186">
        <f>IFERROR(VLOOKUP($A69,'Прайс-лист общий'!$A:M,13,0),"")</f>
        <v>0.45300000000000001</v>
      </c>
      <c r="Q69" s="186" t="str">
        <f>IFERROR(VLOOKUP($A69,'Прайс-лист общий'!$A:O,14,0),"")</f>
        <v>345*245*325</v>
      </c>
      <c r="R69" s="186">
        <f>IFERROR(VLOOKUP($A69,'Прайс-лист общий'!$A:O,15,0),"")</f>
        <v>10</v>
      </c>
    </row>
    <row r="70" spans="1:18" s="208" customFormat="1" ht="15" customHeight="1">
      <c r="A70" s="193" t="s">
        <v>4863</v>
      </c>
      <c r="B70" s="195"/>
      <c r="C70" s="187" t="str">
        <f>HYPERLINK(VLOOKUP(A70,Фото!C:D,2,0),VLOOKUP(A70,'Прайс-лист общий'!A:B,2,0))</f>
        <v>Ручка дверная "Эспрессо", серия SLIM, золото матовое сатинированное</v>
      </c>
      <c r="D70" s="188">
        <f>IFERROR(VLOOKUP($A70,'Прайс-лист общий'!A:C,3,0),"")</f>
        <v>4</v>
      </c>
      <c r="E70" s="189">
        <f>IFERROR(VLOOKUP($A70,'Прайс-лист общий'!$A:D,4,0),"")</f>
        <v>0</v>
      </c>
      <c r="F70" s="210">
        <f>IFERROR(VLOOKUP($A70,'Прайс-лист общий'!$A:E,5,0),"")</f>
        <v>1152</v>
      </c>
      <c r="G70" s="210">
        <f>IFERROR(VLOOKUP($A70,'Прайс-лист общий'!$A:F,6,0),"")</f>
        <v>695</v>
      </c>
      <c r="H70" s="210">
        <f>IFERROR(VLOOKUP($A70,'Прайс-лист общий'!$A:G,7,0),"")</f>
        <v>632</v>
      </c>
      <c r="I70" s="210">
        <f>IFERROR(VLOOKUP($A70,'Прайс-лист общий'!$A:H,8,0),"")</f>
        <v>574</v>
      </c>
      <c r="J70" s="210">
        <f>IFERROR(VLOOKUP($A70,'Прайс-лист общий'!$A:I,9,0),"")</f>
        <v>499</v>
      </c>
      <c r="K70" s="220">
        <f>IFERROR(VLOOKUP(A70,'Прайс-лист общий'!A:J,10,0),"")</f>
        <v>0</v>
      </c>
      <c r="L70" s="217"/>
      <c r="M70" s="213">
        <f t="shared" si="1"/>
        <v>0</v>
      </c>
      <c r="N70" s="190">
        <f>IFERROR(VLOOKUP($A70,'Прайс-лист общий'!$A:K,11,0),"")</f>
        <v>20</v>
      </c>
      <c r="O70" s="191" t="str">
        <f>IFERROR(VLOOKUP($A70,'Прайс-лист общий'!$A:L,12,0),"")</f>
        <v>165*115*60</v>
      </c>
      <c r="P70" s="191">
        <f>IFERROR(VLOOKUP($A70,'Прайс-лист общий'!$A:M,13,0),"")</f>
        <v>0.45300000000000001</v>
      </c>
      <c r="Q70" s="191" t="str">
        <f>IFERROR(VLOOKUP($A70,'Прайс-лист общий'!$A:O,14,0),"")</f>
        <v>345*245*325</v>
      </c>
      <c r="R70" s="191">
        <f>IFERROR(VLOOKUP($A70,'Прайс-лист общий'!$A:O,15,0),"")</f>
        <v>10</v>
      </c>
    </row>
    <row r="71" spans="1:18" s="208" customFormat="1" ht="15" customHeight="1">
      <c r="A71" s="223" t="s">
        <v>3450</v>
      </c>
      <c r="B71" s="206"/>
      <c r="C71" s="224" t="str">
        <f>HYPERLINK(VLOOKUP(A71,Фото!C:D,2,0),VLOOKUP(A71,'Прайс-лист общий'!A:B,2,0))</f>
        <v>Ручка дверная "Латте", серия SLIM, черный</v>
      </c>
      <c r="D71" s="225">
        <f>IFERROR(VLOOKUP($A71,'Прайс-лист общий'!A:C,3,0),"")</f>
        <v>4</v>
      </c>
      <c r="E71" s="226">
        <f>IFERROR(VLOOKUP($A71,'Прайс-лист общий'!$A:D,4,0),"")</f>
        <v>0</v>
      </c>
      <c r="F71" s="227">
        <f>IFERROR(VLOOKUP($A71,'Прайс-лист общий'!$A:E,5,0),"")</f>
        <v>1160</v>
      </c>
      <c r="G71" s="227">
        <f>IFERROR(VLOOKUP($A71,'Прайс-лист общий'!$A:F,6,0),"")</f>
        <v>700</v>
      </c>
      <c r="H71" s="227">
        <f>IFERROR(VLOOKUP($A71,'Прайс-лист общий'!$A:G,7,0),"")</f>
        <v>636</v>
      </c>
      <c r="I71" s="227">
        <f>IFERROR(VLOOKUP($A71,'Прайс-лист общий'!$A:H,8,0),"")</f>
        <v>578</v>
      </c>
      <c r="J71" s="227">
        <f>IFERROR(VLOOKUP($A71,'Прайс-лист общий'!$A:I,9,0),"")</f>
        <v>503</v>
      </c>
      <c r="K71" s="228">
        <f>IFERROR(VLOOKUP(A71,'Прайс-лист общий'!A:J,10,0),"")</f>
        <v>0</v>
      </c>
      <c r="L71" s="229"/>
      <c r="M71" s="230">
        <f t="shared" si="1"/>
        <v>0</v>
      </c>
      <c r="N71" s="231">
        <f>IFERROR(VLOOKUP($A71,'Прайс-лист общий'!$A:K,11,0),"")</f>
        <v>20</v>
      </c>
      <c r="O71" s="232" t="str">
        <f>IFERROR(VLOOKUP($A71,'Прайс-лист общий'!$A:L,12,0),"")</f>
        <v>165*115*60</v>
      </c>
      <c r="P71" s="232">
        <f>IFERROR(VLOOKUP($A71,'Прайс-лист общий'!$A:M,13,0),"")</f>
        <v>0.45300000000000001</v>
      </c>
      <c r="Q71" s="232" t="str">
        <f>IFERROR(VLOOKUP($A71,'Прайс-лист общий'!$A:O,14,0),"")</f>
        <v>345*245*325</v>
      </c>
      <c r="R71" s="232">
        <f>IFERROR(VLOOKUP($A71,'Прайс-лист общий'!$A:O,15,0),"")</f>
        <v>10</v>
      </c>
    </row>
    <row r="72" spans="1:18" s="208" customFormat="1" ht="15" customHeight="1">
      <c r="A72" s="205" t="s">
        <v>3449</v>
      </c>
      <c r="B72" s="206"/>
      <c r="C72" s="182" t="str">
        <f>HYPERLINK(VLOOKUP(A72,Фото!C:D,2,0),VLOOKUP(A72,'Прайс-лист общий'!A:B,2,0))</f>
        <v>Ручка дверная "Латте", серия SLIM, матовый черный никель</v>
      </c>
      <c r="D72" s="183">
        <f>IFERROR(VLOOKUP($A72,'Прайс-лист общий'!A:C,3,0),"")</f>
        <v>4</v>
      </c>
      <c r="E72" s="184">
        <f>IFERROR(VLOOKUP($A72,'Прайс-лист общий'!$A:D,4,0),"")</f>
        <v>0</v>
      </c>
      <c r="F72" s="209">
        <f>IFERROR(VLOOKUP($A72,'Прайс-лист общий'!$A:E,5,0),"")</f>
        <v>1160</v>
      </c>
      <c r="G72" s="209">
        <f>IFERROR(VLOOKUP($A72,'Прайс-лист общий'!$A:F,6,0),"")</f>
        <v>700</v>
      </c>
      <c r="H72" s="209">
        <f>IFERROR(VLOOKUP($A72,'Прайс-лист общий'!$A:G,7,0),"")</f>
        <v>636</v>
      </c>
      <c r="I72" s="209">
        <f>IFERROR(VLOOKUP($A72,'Прайс-лист общий'!$A:H,8,0),"")</f>
        <v>578</v>
      </c>
      <c r="J72" s="209">
        <f>IFERROR(VLOOKUP($A72,'Прайс-лист общий'!$A:I,9,0),"")</f>
        <v>503</v>
      </c>
      <c r="K72" s="222">
        <f>IFERROR(VLOOKUP(A72,'Прайс-лист общий'!A:J,10,0),"")</f>
        <v>0</v>
      </c>
      <c r="L72" s="216"/>
      <c r="M72" s="212">
        <f t="shared" si="1"/>
        <v>0</v>
      </c>
      <c r="N72" s="185">
        <f>IFERROR(VLOOKUP($A72,'Прайс-лист общий'!$A:K,11,0),"")</f>
        <v>20</v>
      </c>
      <c r="O72" s="186" t="str">
        <f>IFERROR(VLOOKUP($A72,'Прайс-лист общий'!$A:L,12,0),"")</f>
        <v>165*115*60</v>
      </c>
      <c r="P72" s="186">
        <f>IFERROR(VLOOKUP($A72,'Прайс-лист общий'!$A:M,13,0),"")</f>
        <v>0.45300000000000001</v>
      </c>
      <c r="Q72" s="186" t="str">
        <f>IFERROR(VLOOKUP($A72,'Прайс-лист общий'!$A:O,14,0),"")</f>
        <v>345*245*325</v>
      </c>
      <c r="R72" s="186">
        <f>IFERROR(VLOOKUP($A72,'Прайс-лист общий'!$A:O,15,0),"")</f>
        <v>10</v>
      </c>
    </row>
    <row r="73" spans="1:18" s="208" customFormat="1" ht="15" customHeight="1">
      <c r="A73" s="205" t="s">
        <v>3448</v>
      </c>
      <c r="B73" s="206"/>
      <c r="C73" s="182" t="str">
        <f>HYPERLINK(VLOOKUP(A73,Фото!C:D,2,0),VLOOKUP(A73,'Прайс-лист общий'!A:B,2,0))</f>
        <v>Ручка дверная "Латте", серия SLIM, никель супер матовый</v>
      </c>
      <c r="D73" s="183">
        <f>IFERROR(VLOOKUP($A73,'Прайс-лист общий'!A:C,3,0),"")</f>
        <v>0</v>
      </c>
      <c r="E73" s="184">
        <f>IFERROR(VLOOKUP($A73,'Прайс-лист общий'!$A:D,4,0),"")</f>
        <v>0</v>
      </c>
      <c r="F73" s="209">
        <f>IFERROR(VLOOKUP($A73,'Прайс-лист общий'!$A:E,5,0),"")</f>
        <v>1160</v>
      </c>
      <c r="G73" s="209">
        <f>IFERROR(VLOOKUP($A73,'Прайс-лист общий'!$A:F,6,0),"")</f>
        <v>700</v>
      </c>
      <c r="H73" s="209">
        <f>IFERROR(VLOOKUP($A73,'Прайс-лист общий'!$A:G,7,0),"")</f>
        <v>636</v>
      </c>
      <c r="I73" s="209">
        <f>IFERROR(VLOOKUP($A73,'Прайс-лист общий'!$A:H,8,0),"")</f>
        <v>578</v>
      </c>
      <c r="J73" s="209">
        <f>IFERROR(VLOOKUP($A73,'Прайс-лист общий'!$A:I,9,0),"")</f>
        <v>503</v>
      </c>
      <c r="K73" s="222">
        <f>IFERROR(VLOOKUP(A73,'Прайс-лист общий'!A:J,10,0),"")</f>
        <v>0</v>
      </c>
      <c r="L73" s="216"/>
      <c r="M73" s="212">
        <f t="shared" si="1"/>
        <v>0</v>
      </c>
      <c r="N73" s="185">
        <f>IFERROR(VLOOKUP($A73,'Прайс-лист общий'!$A:K,11,0),"")</f>
        <v>20</v>
      </c>
      <c r="O73" s="186" t="str">
        <f>IFERROR(VLOOKUP($A73,'Прайс-лист общий'!$A:L,12,0),"")</f>
        <v>165*115*60</v>
      </c>
      <c r="P73" s="186">
        <f>IFERROR(VLOOKUP($A73,'Прайс-лист общий'!$A:M,13,0),"")</f>
        <v>0.45300000000000001</v>
      </c>
      <c r="Q73" s="186" t="str">
        <f>IFERROR(VLOOKUP($A73,'Прайс-лист общий'!$A:O,14,0),"")</f>
        <v>345*245*325</v>
      </c>
      <c r="R73" s="186">
        <f>IFERROR(VLOOKUP($A73,'Прайс-лист общий'!$A:O,15,0),"")</f>
        <v>10</v>
      </c>
    </row>
    <row r="74" spans="1:18" s="208" customFormat="1" ht="15" customHeight="1">
      <c r="A74" s="205" t="s">
        <v>3447</v>
      </c>
      <c r="B74" s="206"/>
      <c r="C74" s="182" t="str">
        <f>HYPERLINK(VLOOKUP(A74,Фото!C:D,2,0),VLOOKUP(A74,'Прайс-лист общий'!A:B,2,0))</f>
        <v>Ручка дверная "Латте", серия SLIM, супер сатин хром</v>
      </c>
      <c r="D74" s="183">
        <f>IFERROR(VLOOKUP($A74,'Прайс-лист общий'!A:C,3,0),"")</f>
        <v>4</v>
      </c>
      <c r="E74" s="184">
        <f>IFERROR(VLOOKUP($A74,'Прайс-лист общий'!$A:D,4,0),"")</f>
        <v>0</v>
      </c>
      <c r="F74" s="209">
        <f>IFERROR(VLOOKUP($A74,'Прайс-лист общий'!$A:E,5,0),"")</f>
        <v>1160</v>
      </c>
      <c r="G74" s="209">
        <f>IFERROR(VLOOKUP($A74,'Прайс-лист общий'!$A:F,6,0),"")</f>
        <v>700</v>
      </c>
      <c r="H74" s="209">
        <f>IFERROR(VLOOKUP($A74,'Прайс-лист общий'!$A:G,7,0),"")</f>
        <v>636</v>
      </c>
      <c r="I74" s="209">
        <f>IFERROR(VLOOKUP($A74,'Прайс-лист общий'!$A:H,8,0),"")</f>
        <v>578</v>
      </c>
      <c r="J74" s="209">
        <f>IFERROR(VLOOKUP($A74,'Прайс-лист общий'!$A:I,9,0),"")</f>
        <v>503</v>
      </c>
      <c r="K74" s="222">
        <f>IFERROR(VLOOKUP(A74,'Прайс-лист общий'!A:J,10,0),"")</f>
        <v>394</v>
      </c>
      <c r="L74" s="216"/>
      <c r="M74" s="212">
        <f t="shared" si="1"/>
        <v>0</v>
      </c>
      <c r="N74" s="185">
        <f>IFERROR(VLOOKUP($A74,'Прайс-лист общий'!$A:K,11,0),"")</f>
        <v>20</v>
      </c>
      <c r="O74" s="186" t="str">
        <f>IFERROR(VLOOKUP($A74,'Прайс-лист общий'!$A:L,12,0),"")</f>
        <v>165*115*60</v>
      </c>
      <c r="P74" s="186">
        <f>IFERROR(VLOOKUP($A74,'Прайс-лист общий'!$A:M,13,0),"")</f>
        <v>0.45300000000000001</v>
      </c>
      <c r="Q74" s="186" t="str">
        <f>IFERROR(VLOOKUP($A74,'Прайс-лист общий'!$A:O,14,0),"")</f>
        <v>345*245*325</v>
      </c>
      <c r="R74" s="186">
        <f>IFERROR(VLOOKUP($A74,'Прайс-лист общий'!$A:O,15,0),"")</f>
        <v>10</v>
      </c>
    </row>
    <row r="75" spans="1:18" s="208" customFormat="1" ht="15" customHeight="1">
      <c r="A75" s="193" t="s">
        <v>4864</v>
      </c>
      <c r="B75" s="195"/>
      <c r="C75" s="187" t="str">
        <f>HYPERLINK(VLOOKUP(A75,Фото!C:D,2,0),VLOOKUP(A75,'Прайс-лист общий'!A:B,2,0))</f>
        <v>Ручка дверная "Латте", серия SLIM, золото матовое сатинированное</v>
      </c>
      <c r="D75" s="188">
        <f>IFERROR(VLOOKUP($A75,'Прайс-лист общий'!A:C,3,0),"")</f>
        <v>4</v>
      </c>
      <c r="E75" s="189">
        <f>IFERROR(VLOOKUP($A75,'Прайс-лист общий'!$A:D,4,0),"")</f>
        <v>0</v>
      </c>
      <c r="F75" s="210">
        <f>IFERROR(VLOOKUP($A75,'Прайс-лист общий'!$A:E,5,0),"")</f>
        <v>1160</v>
      </c>
      <c r="G75" s="210">
        <f>IFERROR(VLOOKUP($A75,'Прайс-лист общий'!$A:F,6,0),"")</f>
        <v>700</v>
      </c>
      <c r="H75" s="210">
        <f>IFERROR(VLOOKUP($A75,'Прайс-лист общий'!$A:G,7,0),"")</f>
        <v>636</v>
      </c>
      <c r="I75" s="210">
        <f>IFERROR(VLOOKUP($A75,'Прайс-лист общий'!$A:H,8,0),"")</f>
        <v>578</v>
      </c>
      <c r="J75" s="210">
        <f>IFERROR(VLOOKUP($A75,'Прайс-лист общий'!$A:I,9,0),"")</f>
        <v>503</v>
      </c>
      <c r="K75" s="220">
        <f>IFERROR(VLOOKUP(A75,'Прайс-лист общий'!A:J,10,0),"")</f>
        <v>0</v>
      </c>
      <c r="L75" s="217"/>
      <c r="M75" s="213">
        <f t="shared" si="1"/>
        <v>0</v>
      </c>
      <c r="N75" s="190">
        <f>IFERROR(VLOOKUP($A75,'Прайс-лист общий'!$A:K,11,0),"")</f>
        <v>20</v>
      </c>
      <c r="O75" s="191" t="str">
        <f>IFERROR(VLOOKUP($A75,'Прайс-лист общий'!$A:L,12,0),"")</f>
        <v>165*115*60</v>
      </c>
      <c r="P75" s="191">
        <f>IFERROR(VLOOKUP($A75,'Прайс-лист общий'!$A:M,13,0),"")</f>
        <v>0.45300000000000001</v>
      </c>
      <c r="Q75" s="191" t="str">
        <f>IFERROR(VLOOKUP($A75,'Прайс-лист общий'!$A:O,14,0),"")</f>
        <v>345*245*325</v>
      </c>
      <c r="R75" s="191">
        <f>IFERROR(VLOOKUP($A75,'Прайс-лист общий'!$A:O,15,0),"")</f>
        <v>10</v>
      </c>
    </row>
    <row r="76" spans="1:18" s="208" customFormat="1" ht="15" customHeight="1">
      <c r="A76" s="223" t="s">
        <v>4117</v>
      </c>
      <c r="B76" s="206"/>
      <c r="C76" s="224" t="str">
        <f>HYPERLINK(VLOOKUP(A76,Фото!C:D,2,0),VLOOKUP(A76,'Прайс-лист общий'!A:B,2,0))</f>
        <v>Ручка дверная "Кастаньоле", серия SLIM, черный</v>
      </c>
      <c r="D76" s="225">
        <f>IFERROR(VLOOKUP($A76,'Прайс-лист общий'!A:C,3,0),"")</f>
        <v>4</v>
      </c>
      <c r="E76" s="226">
        <f>IFERROR(VLOOKUP($A76,'Прайс-лист общий'!$A:D,4,0),"")</f>
        <v>0</v>
      </c>
      <c r="F76" s="227">
        <f>IFERROR(VLOOKUP($A76,'Прайс-лист общий'!$A:E,5,0),"")</f>
        <v>1124</v>
      </c>
      <c r="G76" s="227">
        <f>IFERROR(VLOOKUP($A76,'Прайс-лист общий'!$A:F,6,0),"")</f>
        <v>678</v>
      </c>
      <c r="H76" s="227">
        <f>IFERROR(VLOOKUP($A76,'Прайс-лист общий'!$A:G,7,0),"")</f>
        <v>616</v>
      </c>
      <c r="I76" s="227">
        <f>IFERROR(VLOOKUP($A76,'Прайс-лист общий'!$A:H,8,0),"")</f>
        <v>560</v>
      </c>
      <c r="J76" s="227">
        <f>IFERROR(VLOOKUP($A76,'Прайс-лист общий'!$A:I,9,0),"")</f>
        <v>487</v>
      </c>
      <c r="K76" s="228">
        <f>IFERROR(VLOOKUP(A76,'Прайс-лист общий'!A:J,10,0),"")</f>
        <v>0</v>
      </c>
      <c r="L76" s="229"/>
      <c r="M76" s="230">
        <f t="shared" si="1"/>
        <v>0</v>
      </c>
      <c r="N76" s="231">
        <f>IFERROR(VLOOKUP($A76,'Прайс-лист общий'!$A:K,11,0),"")</f>
        <v>20</v>
      </c>
      <c r="O76" s="232" t="str">
        <f>IFERROR(VLOOKUP($A76,'Прайс-лист общий'!$A:L,12,0),"")</f>
        <v>165*115*60</v>
      </c>
      <c r="P76" s="232">
        <f>IFERROR(VLOOKUP($A76,'Прайс-лист общий'!$A:M,13,0),"")</f>
        <v>0.45300000000000001</v>
      </c>
      <c r="Q76" s="232" t="str">
        <f>IFERROR(VLOOKUP($A76,'Прайс-лист общий'!$A:O,14,0),"")</f>
        <v>345*245*325</v>
      </c>
      <c r="R76" s="232">
        <f>IFERROR(VLOOKUP($A76,'Прайс-лист общий'!$A:O,15,0),"")</f>
        <v>10</v>
      </c>
    </row>
    <row r="77" spans="1:18" s="208" customFormat="1" ht="15" customHeight="1">
      <c r="A77" s="205" t="s">
        <v>4118</v>
      </c>
      <c r="B77" s="206"/>
      <c r="C77" s="182" t="str">
        <f>HYPERLINK(VLOOKUP(A77,Фото!C:D,2,0),VLOOKUP(A77,'Прайс-лист общий'!A:B,2,0))</f>
        <v>Ручка дверная "Кастаньоле", серия SLIM, никель супер матовый</v>
      </c>
      <c r="D77" s="183">
        <f>IFERROR(VLOOKUP($A77,'Прайс-лист общий'!A:C,3,0),"")</f>
        <v>3</v>
      </c>
      <c r="E77" s="184">
        <f>IFERROR(VLOOKUP($A77,'Прайс-лист общий'!$A:D,4,0),"")</f>
        <v>0</v>
      </c>
      <c r="F77" s="209">
        <f>IFERROR(VLOOKUP($A77,'Прайс-лист общий'!$A:E,5,0),"")</f>
        <v>1124</v>
      </c>
      <c r="G77" s="209">
        <f>IFERROR(VLOOKUP($A77,'Прайс-лист общий'!$A:F,6,0),"")</f>
        <v>678</v>
      </c>
      <c r="H77" s="209">
        <f>IFERROR(VLOOKUP($A77,'Прайс-лист общий'!$A:G,7,0),"")</f>
        <v>616</v>
      </c>
      <c r="I77" s="209">
        <f>IFERROR(VLOOKUP($A77,'Прайс-лист общий'!$A:H,8,0),"")</f>
        <v>560</v>
      </c>
      <c r="J77" s="209">
        <f>IFERROR(VLOOKUP($A77,'Прайс-лист общий'!$A:I,9,0),"")</f>
        <v>487</v>
      </c>
      <c r="K77" s="222">
        <f>IFERROR(VLOOKUP(A77,'Прайс-лист общий'!A:J,10,0),"")</f>
        <v>0</v>
      </c>
      <c r="L77" s="216"/>
      <c r="M77" s="212">
        <f t="shared" si="1"/>
        <v>0</v>
      </c>
      <c r="N77" s="185">
        <f>IFERROR(VLOOKUP($A77,'Прайс-лист общий'!$A:K,11,0),"")</f>
        <v>20</v>
      </c>
      <c r="O77" s="186" t="str">
        <f>IFERROR(VLOOKUP($A77,'Прайс-лист общий'!$A:L,12,0),"")</f>
        <v>165*115*60</v>
      </c>
      <c r="P77" s="186">
        <f>IFERROR(VLOOKUP($A77,'Прайс-лист общий'!$A:M,13,0),"")</f>
        <v>0.45300000000000001</v>
      </c>
      <c r="Q77" s="186" t="str">
        <f>IFERROR(VLOOKUP($A77,'Прайс-лист общий'!$A:O,14,0),"")</f>
        <v>345*245*325</v>
      </c>
      <c r="R77" s="186">
        <f>IFERROR(VLOOKUP($A77,'Прайс-лист общий'!$A:O,15,0),"")</f>
        <v>10</v>
      </c>
    </row>
    <row r="78" spans="1:18" s="208" customFormat="1" ht="15" customHeight="1">
      <c r="A78" s="205" t="s">
        <v>4119</v>
      </c>
      <c r="B78" s="206"/>
      <c r="C78" s="182" t="str">
        <f>HYPERLINK(VLOOKUP(A78,Фото!C:D,2,0),VLOOKUP(A78,'Прайс-лист общий'!A:B,2,0))</f>
        <v>Ручка дверная "Кастаньоле", серия SLIM, матовый черный никель</v>
      </c>
      <c r="D78" s="183">
        <f>IFERROR(VLOOKUP($A78,'Прайс-лист общий'!A:C,3,0),"")</f>
        <v>4</v>
      </c>
      <c r="E78" s="184">
        <f>IFERROR(VLOOKUP($A78,'Прайс-лист общий'!$A:D,4,0),"")</f>
        <v>0</v>
      </c>
      <c r="F78" s="209">
        <f>IFERROR(VLOOKUP($A78,'Прайс-лист общий'!$A:E,5,0),"")</f>
        <v>1124</v>
      </c>
      <c r="G78" s="209">
        <f>IFERROR(VLOOKUP($A78,'Прайс-лист общий'!$A:F,6,0),"")</f>
        <v>678</v>
      </c>
      <c r="H78" s="209">
        <f>IFERROR(VLOOKUP($A78,'Прайс-лист общий'!$A:G,7,0),"")</f>
        <v>616</v>
      </c>
      <c r="I78" s="209">
        <f>IFERROR(VLOOKUP($A78,'Прайс-лист общий'!$A:H,8,0),"")</f>
        <v>560</v>
      </c>
      <c r="J78" s="209">
        <f>IFERROR(VLOOKUP($A78,'Прайс-лист общий'!$A:I,9,0),"")</f>
        <v>487</v>
      </c>
      <c r="K78" s="222">
        <f>IFERROR(VLOOKUP(A78,'Прайс-лист общий'!A:J,10,0),"")</f>
        <v>0</v>
      </c>
      <c r="L78" s="216"/>
      <c r="M78" s="212">
        <f t="shared" si="1"/>
        <v>0</v>
      </c>
      <c r="N78" s="185">
        <f>IFERROR(VLOOKUP($A78,'Прайс-лист общий'!$A:K,11,0),"")</f>
        <v>20</v>
      </c>
      <c r="O78" s="186" t="str">
        <f>IFERROR(VLOOKUP($A78,'Прайс-лист общий'!$A:L,12,0),"")</f>
        <v>165*115*60</v>
      </c>
      <c r="P78" s="186">
        <f>IFERROR(VLOOKUP($A78,'Прайс-лист общий'!$A:M,13,0),"")</f>
        <v>0.45300000000000001</v>
      </c>
      <c r="Q78" s="186" t="str">
        <f>IFERROR(VLOOKUP($A78,'Прайс-лист общий'!$A:O,14,0),"")</f>
        <v>345*245*325</v>
      </c>
      <c r="R78" s="186">
        <f>IFERROR(VLOOKUP($A78,'Прайс-лист общий'!$A:O,15,0),"")</f>
        <v>10</v>
      </c>
    </row>
    <row r="79" spans="1:18" s="208" customFormat="1" ht="15" customHeight="1">
      <c r="A79" s="205" t="s">
        <v>4121</v>
      </c>
      <c r="B79" s="206"/>
      <c r="C79" s="182" t="str">
        <f>HYPERLINK(VLOOKUP(A79,Фото!C:D,2,0),VLOOKUP(A79,'Прайс-лист общий'!A:B,2,0))</f>
        <v>Ручка дверная "Кастаньоле", серия SLIM, хром блестящий</v>
      </c>
      <c r="D79" s="183">
        <f>IFERROR(VLOOKUP($A79,'Прайс-лист общий'!A:C,3,0),"")</f>
        <v>4</v>
      </c>
      <c r="E79" s="184">
        <f>IFERROR(VLOOKUP($A79,'Прайс-лист общий'!$A:D,4,0),"")</f>
        <v>0</v>
      </c>
      <c r="F79" s="209">
        <f>IFERROR(VLOOKUP($A79,'Прайс-лист общий'!$A:E,5,0),"")</f>
        <v>1124</v>
      </c>
      <c r="G79" s="209">
        <f>IFERROR(VLOOKUP($A79,'Прайс-лист общий'!$A:F,6,0),"")</f>
        <v>678</v>
      </c>
      <c r="H79" s="209">
        <f>IFERROR(VLOOKUP($A79,'Прайс-лист общий'!$A:G,7,0),"")</f>
        <v>616</v>
      </c>
      <c r="I79" s="209">
        <f>IFERROR(VLOOKUP($A79,'Прайс-лист общий'!$A:H,8,0),"")</f>
        <v>560</v>
      </c>
      <c r="J79" s="209">
        <f>IFERROR(VLOOKUP($A79,'Прайс-лист общий'!$A:I,9,0),"")</f>
        <v>487</v>
      </c>
      <c r="K79" s="222">
        <f>IFERROR(VLOOKUP(A79,'Прайс-лист общий'!A:J,10,0),"")</f>
        <v>332</v>
      </c>
      <c r="L79" s="216"/>
      <c r="M79" s="212">
        <f t="shared" si="1"/>
        <v>0</v>
      </c>
      <c r="N79" s="185">
        <f>IFERROR(VLOOKUP($A79,'Прайс-лист общий'!$A:K,11,0),"")</f>
        <v>20</v>
      </c>
      <c r="O79" s="186" t="str">
        <f>IFERROR(VLOOKUP($A79,'Прайс-лист общий'!$A:L,12,0),"")</f>
        <v>165*115*60</v>
      </c>
      <c r="P79" s="186">
        <f>IFERROR(VLOOKUP($A79,'Прайс-лист общий'!$A:M,13,0),"")</f>
        <v>0.45300000000000001</v>
      </c>
      <c r="Q79" s="186" t="str">
        <f>IFERROR(VLOOKUP($A79,'Прайс-лист общий'!$A:O,14,0),"")</f>
        <v>345*245*325</v>
      </c>
      <c r="R79" s="186">
        <f>IFERROR(VLOOKUP($A79,'Прайс-лист общий'!$A:O,15,0),"")</f>
        <v>10</v>
      </c>
    </row>
    <row r="80" spans="1:18" s="208" customFormat="1" ht="15" customHeight="1">
      <c r="A80" s="193" t="s">
        <v>4122</v>
      </c>
      <c r="B80" s="195"/>
      <c r="C80" s="187" t="str">
        <f>HYPERLINK(VLOOKUP(A80,Фото!C:D,2,0),VLOOKUP(A80,'Прайс-лист общий'!A:B,2,0))</f>
        <v>Ручка дверная "Кастаньоле", серия SLIM, супер сатин хром</v>
      </c>
      <c r="D80" s="188">
        <f>IFERROR(VLOOKUP($A80,'Прайс-лист общий'!A:C,3,0),"")</f>
        <v>4</v>
      </c>
      <c r="E80" s="189">
        <f>IFERROR(VLOOKUP($A80,'Прайс-лист общий'!$A:D,4,0),"")</f>
        <v>0</v>
      </c>
      <c r="F80" s="210">
        <f>IFERROR(VLOOKUP($A80,'Прайс-лист общий'!$A:E,5,0),"")</f>
        <v>1124</v>
      </c>
      <c r="G80" s="210">
        <f>IFERROR(VLOOKUP($A80,'Прайс-лист общий'!$A:F,6,0),"")</f>
        <v>678</v>
      </c>
      <c r="H80" s="210">
        <f>IFERROR(VLOOKUP($A80,'Прайс-лист общий'!$A:G,7,0),"")</f>
        <v>616</v>
      </c>
      <c r="I80" s="210">
        <f>IFERROR(VLOOKUP($A80,'Прайс-лист общий'!$A:H,8,0),"")</f>
        <v>560</v>
      </c>
      <c r="J80" s="210">
        <f>IFERROR(VLOOKUP($A80,'Прайс-лист общий'!$A:I,9,0),"")</f>
        <v>487</v>
      </c>
      <c r="K80" s="220">
        <f>IFERROR(VLOOKUP(A80,'Прайс-лист общий'!A:J,10,0),"")</f>
        <v>451</v>
      </c>
      <c r="L80" s="217"/>
      <c r="M80" s="213">
        <f t="shared" si="1"/>
        <v>0</v>
      </c>
      <c r="N80" s="190">
        <f>IFERROR(VLOOKUP($A80,'Прайс-лист общий'!$A:K,11,0),"")</f>
        <v>20</v>
      </c>
      <c r="O80" s="191" t="str">
        <f>IFERROR(VLOOKUP($A80,'Прайс-лист общий'!$A:L,12,0),"")</f>
        <v>165*115*60</v>
      </c>
      <c r="P80" s="191">
        <f>IFERROR(VLOOKUP($A80,'Прайс-лист общий'!$A:M,13,0),"")</f>
        <v>0.45300000000000001</v>
      </c>
      <c r="Q80" s="191" t="str">
        <f>IFERROR(VLOOKUP($A80,'Прайс-лист общий'!$A:O,14,0),"")</f>
        <v>345*245*325</v>
      </c>
      <c r="R80" s="191">
        <f>IFERROR(VLOOKUP($A80,'Прайс-лист общий'!$A:O,15,0),"")</f>
        <v>10</v>
      </c>
    </row>
    <row r="81" spans="1:18" s="208" customFormat="1" ht="15" customHeight="1">
      <c r="A81" s="223" t="s">
        <v>4123</v>
      </c>
      <c r="B81" s="206"/>
      <c r="C81" s="224" t="str">
        <f>HYPERLINK(VLOOKUP(A81,Фото!C:D,2,0),VLOOKUP(A81,'Прайс-лист общий'!A:B,2,0))</f>
        <v>Ручка дверная "Раф", серия SLIM, черный</v>
      </c>
      <c r="D81" s="225">
        <f>IFERROR(VLOOKUP($A81,'Прайс-лист общий'!A:C,3,0),"")</f>
        <v>4</v>
      </c>
      <c r="E81" s="226">
        <f>IFERROR(VLOOKUP($A81,'Прайс-лист общий'!$A:D,4,0),"")</f>
        <v>0</v>
      </c>
      <c r="F81" s="227">
        <f>IFERROR(VLOOKUP($A81,'Прайс-лист общий'!$A:E,5,0),"")</f>
        <v>1181</v>
      </c>
      <c r="G81" s="227">
        <f>IFERROR(VLOOKUP($A81,'Прайс-лист общий'!$A:F,6,0),"")</f>
        <v>714</v>
      </c>
      <c r="H81" s="227">
        <f>IFERROR(VLOOKUP($A81,'Прайс-лист общий'!$A:G,7,0),"")</f>
        <v>649</v>
      </c>
      <c r="I81" s="227">
        <f>IFERROR(VLOOKUP($A81,'Прайс-лист общий'!$A:H,8,0),"")</f>
        <v>590</v>
      </c>
      <c r="J81" s="227">
        <f>IFERROR(VLOOKUP($A81,'Прайс-лист общий'!$A:I,9,0),"")</f>
        <v>512</v>
      </c>
      <c r="K81" s="228">
        <f>IFERROR(VLOOKUP(A81,'Прайс-лист общий'!A:J,10,0),"")</f>
        <v>0</v>
      </c>
      <c r="L81" s="229"/>
      <c r="M81" s="230">
        <f t="shared" si="1"/>
        <v>0</v>
      </c>
      <c r="N81" s="231">
        <f>IFERROR(VLOOKUP($A81,'Прайс-лист общий'!$A:K,11,0),"")</f>
        <v>20</v>
      </c>
      <c r="O81" s="232" t="str">
        <f>IFERROR(VLOOKUP($A81,'Прайс-лист общий'!$A:L,12,0),"")</f>
        <v>165*115*60</v>
      </c>
      <c r="P81" s="232">
        <f>IFERROR(VLOOKUP($A81,'Прайс-лист общий'!$A:M,13,0),"")</f>
        <v>0.45300000000000001</v>
      </c>
      <c r="Q81" s="232" t="str">
        <f>IFERROR(VLOOKUP($A81,'Прайс-лист общий'!$A:O,14,0),"")</f>
        <v>345*245*325</v>
      </c>
      <c r="R81" s="232">
        <f>IFERROR(VLOOKUP($A81,'Прайс-лист общий'!$A:O,15,0),"")</f>
        <v>10</v>
      </c>
    </row>
    <row r="82" spans="1:18" s="208" customFormat="1" ht="15" customHeight="1">
      <c r="A82" s="205" t="s">
        <v>4124</v>
      </c>
      <c r="B82" s="206"/>
      <c r="C82" s="182" t="str">
        <f>HYPERLINK(VLOOKUP(A82,Фото!C:D,2,0),VLOOKUP(A82,'Прайс-лист общий'!A:B,2,0))</f>
        <v>Ручка дверная "Раф", серия SLIM, никель супер матовый</v>
      </c>
      <c r="D82" s="183">
        <f>IFERROR(VLOOKUP($A82,'Прайс-лист общий'!A:C,3,0),"")</f>
        <v>4</v>
      </c>
      <c r="E82" s="184">
        <f>IFERROR(VLOOKUP($A82,'Прайс-лист общий'!$A:D,4,0),"")</f>
        <v>0</v>
      </c>
      <c r="F82" s="209">
        <f>IFERROR(VLOOKUP($A82,'Прайс-лист общий'!$A:E,5,0),"")</f>
        <v>1181</v>
      </c>
      <c r="G82" s="209">
        <f>IFERROR(VLOOKUP($A82,'Прайс-лист общий'!$A:F,6,0),"")</f>
        <v>714</v>
      </c>
      <c r="H82" s="209">
        <f>IFERROR(VLOOKUP($A82,'Прайс-лист общий'!$A:G,7,0),"")</f>
        <v>649</v>
      </c>
      <c r="I82" s="209">
        <f>IFERROR(VLOOKUP($A82,'Прайс-лист общий'!$A:H,8,0),"")</f>
        <v>590</v>
      </c>
      <c r="J82" s="209">
        <f>IFERROR(VLOOKUP($A82,'Прайс-лист общий'!$A:I,9,0),"")</f>
        <v>512</v>
      </c>
      <c r="K82" s="222">
        <f>IFERROR(VLOOKUP(A82,'Прайс-лист общий'!A:J,10,0),"")</f>
        <v>0</v>
      </c>
      <c r="L82" s="216"/>
      <c r="M82" s="212">
        <f t="shared" si="1"/>
        <v>0</v>
      </c>
      <c r="N82" s="185">
        <f>IFERROR(VLOOKUP($A82,'Прайс-лист общий'!$A:K,11,0),"")</f>
        <v>20</v>
      </c>
      <c r="O82" s="186" t="str">
        <f>IFERROR(VLOOKUP($A82,'Прайс-лист общий'!$A:L,12,0),"")</f>
        <v>165*115*60</v>
      </c>
      <c r="P82" s="186">
        <f>IFERROR(VLOOKUP($A82,'Прайс-лист общий'!$A:M,13,0),"")</f>
        <v>0.45300000000000001</v>
      </c>
      <c r="Q82" s="186" t="str">
        <f>IFERROR(VLOOKUP($A82,'Прайс-лист общий'!$A:O,14,0),"")</f>
        <v>345*245*325</v>
      </c>
      <c r="R82" s="186">
        <f>IFERROR(VLOOKUP($A82,'Прайс-лист общий'!$A:O,15,0),"")</f>
        <v>10</v>
      </c>
    </row>
    <row r="83" spans="1:18" s="208" customFormat="1" ht="15" customHeight="1">
      <c r="A83" s="205" t="s">
        <v>4125</v>
      </c>
      <c r="B83" s="206"/>
      <c r="C83" s="182" t="str">
        <f>HYPERLINK(VLOOKUP(A83,Фото!C:D,2,0),VLOOKUP(A83,'Прайс-лист общий'!A:B,2,0))</f>
        <v>Ручка дверная "Раф", серия SLIM, матовый черный никель</v>
      </c>
      <c r="D83" s="183">
        <f>IFERROR(VLOOKUP($A83,'Прайс-лист общий'!A:C,3,0),"")</f>
        <v>4</v>
      </c>
      <c r="E83" s="184">
        <f>IFERROR(VLOOKUP($A83,'Прайс-лист общий'!$A:D,4,0),"")</f>
        <v>0</v>
      </c>
      <c r="F83" s="209">
        <f>IFERROR(VLOOKUP($A83,'Прайс-лист общий'!$A:E,5,0),"")</f>
        <v>1181</v>
      </c>
      <c r="G83" s="209">
        <f>IFERROR(VLOOKUP($A83,'Прайс-лист общий'!$A:F,6,0),"")</f>
        <v>714</v>
      </c>
      <c r="H83" s="209">
        <f>IFERROR(VLOOKUP($A83,'Прайс-лист общий'!$A:G,7,0),"")</f>
        <v>649</v>
      </c>
      <c r="I83" s="209">
        <f>IFERROR(VLOOKUP($A83,'Прайс-лист общий'!$A:H,8,0),"")</f>
        <v>590</v>
      </c>
      <c r="J83" s="209">
        <f>IFERROR(VLOOKUP($A83,'Прайс-лист общий'!$A:I,9,0),"")</f>
        <v>512</v>
      </c>
      <c r="K83" s="222">
        <f>IFERROR(VLOOKUP(A83,'Прайс-лист общий'!A:J,10,0),"")</f>
        <v>0</v>
      </c>
      <c r="L83" s="216"/>
      <c r="M83" s="212">
        <f t="shared" si="1"/>
        <v>0</v>
      </c>
      <c r="N83" s="185">
        <f>IFERROR(VLOOKUP($A83,'Прайс-лист общий'!$A:K,11,0),"")</f>
        <v>20</v>
      </c>
      <c r="O83" s="186" t="str">
        <f>IFERROR(VLOOKUP($A83,'Прайс-лист общий'!$A:L,12,0),"")</f>
        <v>165*115*60</v>
      </c>
      <c r="P83" s="186">
        <f>IFERROR(VLOOKUP($A83,'Прайс-лист общий'!$A:M,13,0),"")</f>
        <v>0.45300000000000001</v>
      </c>
      <c r="Q83" s="186" t="str">
        <f>IFERROR(VLOOKUP($A83,'Прайс-лист общий'!$A:O,14,0),"")</f>
        <v>345*245*325</v>
      </c>
      <c r="R83" s="186">
        <f>IFERROR(VLOOKUP($A83,'Прайс-лист общий'!$A:O,15,0),"")</f>
        <v>10</v>
      </c>
    </row>
    <row r="84" spans="1:18" s="208" customFormat="1" ht="15" customHeight="1">
      <c r="A84" s="205" t="s">
        <v>4126</v>
      </c>
      <c r="B84" s="206"/>
      <c r="C84" s="182" t="str">
        <f>HYPERLINK(VLOOKUP(A84,Фото!C:D,2,0),VLOOKUP(A84,'Прайс-лист общий'!A:B,2,0))</f>
        <v>Ручка дверная "Раф", серия SLIM, никель матовый</v>
      </c>
      <c r="D84" s="183">
        <f>IFERROR(VLOOKUP($A84,'Прайс-лист общий'!A:C,3,0),"")</f>
        <v>4</v>
      </c>
      <c r="E84" s="184">
        <f>IFERROR(VLOOKUP($A84,'Прайс-лист общий'!$A:D,4,0),"")</f>
        <v>0</v>
      </c>
      <c r="F84" s="209">
        <f>IFERROR(VLOOKUP($A84,'Прайс-лист общий'!$A:E,5,0),"")</f>
        <v>1181</v>
      </c>
      <c r="G84" s="209">
        <f>IFERROR(VLOOKUP($A84,'Прайс-лист общий'!$A:F,6,0),"")</f>
        <v>714</v>
      </c>
      <c r="H84" s="209">
        <f>IFERROR(VLOOKUP($A84,'Прайс-лист общий'!$A:G,7,0),"")</f>
        <v>649</v>
      </c>
      <c r="I84" s="209">
        <f>IFERROR(VLOOKUP($A84,'Прайс-лист общий'!$A:H,8,0),"")</f>
        <v>590</v>
      </c>
      <c r="J84" s="209">
        <f>IFERROR(VLOOKUP($A84,'Прайс-лист общий'!$A:I,9,0),"")</f>
        <v>512</v>
      </c>
      <c r="K84" s="222">
        <f>IFERROR(VLOOKUP(A84,'Прайс-лист общий'!A:J,10,0),"")</f>
        <v>451</v>
      </c>
      <c r="L84" s="216"/>
      <c r="M84" s="212">
        <f t="shared" si="1"/>
        <v>0</v>
      </c>
      <c r="N84" s="185">
        <f>IFERROR(VLOOKUP($A84,'Прайс-лист общий'!$A:K,11,0),"")</f>
        <v>20</v>
      </c>
      <c r="O84" s="186" t="str">
        <f>IFERROR(VLOOKUP($A84,'Прайс-лист общий'!$A:L,12,0),"")</f>
        <v>165*115*60</v>
      </c>
      <c r="P84" s="186">
        <f>IFERROR(VLOOKUP($A84,'Прайс-лист общий'!$A:M,13,0),"")</f>
        <v>0.45300000000000001</v>
      </c>
      <c r="Q84" s="186" t="str">
        <f>IFERROR(VLOOKUP($A84,'Прайс-лист общий'!$A:O,14,0),"")</f>
        <v>345*245*325</v>
      </c>
      <c r="R84" s="186">
        <f>IFERROR(VLOOKUP($A84,'Прайс-лист общий'!$A:O,15,0),"")</f>
        <v>10</v>
      </c>
    </row>
    <row r="85" spans="1:18" s="208" customFormat="1" ht="15" customHeight="1">
      <c r="A85" s="205" t="s">
        <v>4127</v>
      </c>
      <c r="B85" s="206"/>
      <c r="C85" s="182" t="str">
        <f>HYPERLINK(VLOOKUP(A85,Фото!C:D,2,0),VLOOKUP(A85,'Прайс-лист общий'!A:B,2,0))</f>
        <v>Ручка дверная "Раф", серия SLIM, хром блестящий</v>
      </c>
      <c r="D85" s="183">
        <f>IFERROR(VLOOKUP($A85,'Прайс-лист общий'!A:C,3,0),"")</f>
        <v>4</v>
      </c>
      <c r="E85" s="184">
        <f>IFERROR(VLOOKUP($A85,'Прайс-лист общий'!$A:D,4,0),"")</f>
        <v>0</v>
      </c>
      <c r="F85" s="209">
        <f>IFERROR(VLOOKUP($A85,'Прайс-лист общий'!$A:E,5,0),"")</f>
        <v>1181</v>
      </c>
      <c r="G85" s="209">
        <f>IFERROR(VLOOKUP($A85,'Прайс-лист общий'!$A:F,6,0),"")</f>
        <v>714</v>
      </c>
      <c r="H85" s="209">
        <f>IFERROR(VLOOKUP($A85,'Прайс-лист общий'!$A:G,7,0),"")</f>
        <v>649</v>
      </c>
      <c r="I85" s="209">
        <f>IFERROR(VLOOKUP($A85,'Прайс-лист общий'!$A:H,8,0),"")</f>
        <v>590</v>
      </c>
      <c r="J85" s="209">
        <f>IFERROR(VLOOKUP($A85,'Прайс-лист общий'!$A:I,9,0),"")</f>
        <v>512</v>
      </c>
      <c r="K85" s="222">
        <f>IFERROR(VLOOKUP(A85,'Прайс-лист общий'!A:J,10,0),"")</f>
        <v>451</v>
      </c>
      <c r="L85" s="216"/>
      <c r="M85" s="212">
        <f t="shared" si="1"/>
        <v>0</v>
      </c>
      <c r="N85" s="185">
        <f>IFERROR(VLOOKUP($A85,'Прайс-лист общий'!$A:K,11,0),"")</f>
        <v>20</v>
      </c>
      <c r="O85" s="186" t="str">
        <f>IFERROR(VLOOKUP($A85,'Прайс-лист общий'!$A:L,12,0),"")</f>
        <v>165*115*60</v>
      </c>
      <c r="P85" s="186">
        <f>IFERROR(VLOOKUP($A85,'Прайс-лист общий'!$A:M,13,0),"")</f>
        <v>0.45300000000000001</v>
      </c>
      <c r="Q85" s="186" t="str">
        <f>IFERROR(VLOOKUP($A85,'Прайс-лист общий'!$A:O,14,0),"")</f>
        <v>345*245*325</v>
      </c>
      <c r="R85" s="186">
        <f>IFERROR(VLOOKUP($A85,'Прайс-лист общий'!$A:O,15,0),"")</f>
        <v>10</v>
      </c>
    </row>
    <row r="86" spans="1:18" s="208" customFormat="1" ht="15" customHeight="1">
      <c r="A86" s="193" t="s">
        <v>4128</v>
      </c>
      <c r="B86" s="195"/>
      <c r="C86" s="187" t="str">
        <f>HYPERLINK(VLOOKUP(A86,Фото!C:D,2,0),VLOOKUP(A86,'Прайс-лист общий'!A:B,2,0))</f>
        <v>Ручка дверная "Раф", серия SLIM, супер сатин хром</v>
      </c>
      <c r="D86" s="188">
        <f>IFERROR(VLOOKUP($A86,'Прайс-лист общий'!A:C,3,0),"")</f>
        <v>4</v>
      </c>
      <c r="E86" s="189">
        <f>IFERROR(VLOOKUP($A86,'Прайс-лист общий'!$A:D,4,0),"")</f>
        <v>0</v>
      </c>
      <c r="F86" s="210">
        <f>IFERROR(VLOOKUP($A86,'Прайс-лист общий'!$A:E,5,0),"")</f>
        <v>1181</v>
      </c>
      <c r="G86" s="210">
        <f>IFERROR(VLOOKUP($A86,'Прайс-лист общий'!$A:F,6,0),"")</f>
        <v>714</v>
      </c>
      <c r="H86" s="210">
        <f>IFERROR(VLOOKUP($A86,'Прайс-лист общий'!$A:G,7,0),"")</f>
        <v>649</v>
      </c>
      <c r="I86" s="210">
        <f>IFERROR(VLOOKUP($A86,'Прайс-лист общий'!$A:H,8,0),"")</f>
        <v>590</v>
      </c>
      <c r="J86" s="210">
        <f>IFERROR(VLOOKUP($A86,'Прайс-лист общий'!$A:I,9,0),"")</f>
        <v>512</v>
      </c>
      <c r="K86" s="220">
        <f>IFERROR(VLOOKUP(A86,'Прайс-лист общий'!A:J,10,0),"")</f>
        <v>0</v>
      </c>
      <c r="L86" s="217"/>
      <c r="M86" s="213">
        <f t="shared" si="1"/>
        <v>0</v>
      </c>
      <c r="N86" s="190">
        <f>IFERROR(VLOOKUP($A86,'Прайс-лист общий'!$A:K,11,0),"")</f>
        <v>20</v>
      </c>
      <c r="O86" s="191" t="str">
        <f>IFERROR(VLOOKUP($A86,'Прайс-лист общий'!$A:L,12,0),"")</f>
        <v>165*115*60</v>
      </c>
      <c r="P86" s="191">
        <f>IFERROR(VLOOKUP($A86,'Прайс-лист общий'!$A:M,13,0),"")</f>
        <v>0.45300000000000001</v>
      </c>
      <c r="Q86" s="191" t="str">
        <f>IFERROR(VLOOKUP($A86,'Прайс-лист общий'!$A:O,14,0),"")</f>
        <v>345*245*325</v>
      </c>
      <c r="R86" s="191">
        <f>IFERROR(VLOOKUP($A86,'Прайс-лист общий'!$A:O,15,0),"")</f>
        <v>10</v>
      </c>
    </row>
    <row r="87" spans="1:18" s="208" customFormat="1" ht="15" customHeight="1">
      <c r="A87" s="223" t="s">
        <v>4129</v>
      </c>
      <c r="B87" s="206"/>
      <c r="C87" s="224" t="str">
        <f>HYPERLINK(VLOOKUP(A87,Фото!C:D,2,0),VLOOKUP(A87,'Прайс-лист общий'!A:B,2,0))</f>
        <v>Ручка дверная "Лунго", серия SLIM, черный</v>
      </c>
      <c r="D87" s="225">
        <f>IFERROR(VLOOKUP($A87,'Прайс-лист общий'!A:C,3,0),"")</f>
        <v>4</v>
      </c>
      <c r="E87" s="226">
        <f>IFERROR(VLOOKUP($A87,'Прайс-лист общий'!$A:D,4,0),"")</f>
        <v>0</v>
      </c>
      <c r="F87" s="227">
        <f>IFERROR(VLOOKUP($A87,'Прайс-лист общий'!$A:E,5,0),"")</f>
        <v>1181</v>
      </c>
      <c r="G87" s="227">
        <f>IFERROR(VLOOKUP($A87,'Прайс-лист общий'!$A:F,6,0),"")</f>
        <v>714</v>
      </c>
      <c r="H87" s="227">
        <f>IFERROR(VLOOKUP($A87,'Прайс-лист общий'!$A:G,7,0),"")</f>
        <v>649</v>
      </c>
      <c r="I87" s="227">
        <f>IFERROR(VLOOKUP($A87,'Прайс-лист общий'!$A:H,8,0),"")</f>
        <v>590</v>
      </c>
      <c r="J87" s="227">
        <f>IFERROR(VLOOKUP($A87,'Прайс-лист общий'!$A:I,9,0),"")</f>
        <v>512</v>
      </c>
      <c r="K87" s="228">
        <f>IFERROR(VLOOKUP(A87,'Прайс-лист общий'!A:J,10,0),"")</f>
        <v>506</v>
      </c>
      <c r="L87" s="229"/>
      <c r="M87" s="230">
        <f t="shared" si="1"/>
        <v>0</v>
      </c>
      <c r="N87" s="231">
        <f>IFERROR(VLOOKUP($A87,'Прайс-лист общий'!$A:K,11,0),"")</f>
        <v>20</v>
      </c>
      <c r="O87" s="232" t="str">
        <f>IFERROR(VLOOKUP($A87,'Прайс-лист общий'!$A:L,12,0),"")</f>
        <v>165*115*60</v>
      </c>
      <c r="P87" s="232">
        <f>IFERROR(VLOOKUP($A87,'Прайс-лист общий'!$A:M,13,0),"")</f>
        <v>0.45300000000000001</v>
      </c>
      <c r="Q87" s="232" t="str">
        <f>IFERROR(VLOOKUP($A87,'Прайс-лист общий'!$A:O,14,0),"")</f>
        <v>345*245*325</v>
      </c>
      <c r="R87" s="232">
        <f>IFERROR(VLOOKUP($A87,'Прайс-лист общий'!$A:O,15,0),"")</f>
        <v>10</v>
      </c>
    </row>
    <row r="88" spans="1:18" s="208" customFormat="1" ht="15" customHeight="1">
      <c r="A88" s="205" t="s">
        <v>4130</v>
      </c>
      <c r="B88" s="206"/>
      <c r="C88" s="182" t="str">
        <f>HYPERLINK(VLOOKUP(A88,Фото!C:D,2,0),VLOOKUP(A88,'Прайс-лист общий'!A:B,2,0))</f>
        <v>Ручка дверная "Лунго", серия SLIM, никель супер матовый</v>
      </c>
      <c r="D88" s="183">
        <f>IFERROR(VLOOKUP($A88,'Прайс-лист общий'!A:C,3,0),"")</f>
        <v>4</v>
      </c>
      <c r="E88" s="184">
        <f>IFERROR(VLOOKUP($A88,'Прайс-лист общий'!$A:D,4,0),"")</f>
        <v>0</v>
      </c>
      <c r="F88" s="209">
        <f>IFERROR(VLOOKUP($A88,'Прайс-лист общий'!$A:E,5,0),"")</f>
        <v>1181</v>
      </c>
      <c r="G88" s="209">
        <f>IFERROR(VLOOKUP($A88,'Прайс-лист общий'!$A:F,6,0),"")</f>
        <v>714</v>
      </c>
      <c r="H88" s="209">
        <f>IFERROR(VLOOKUP($A88,'Прайс-лист общий'!$A:G,7,0),"")</f>
        <v>649</v>
      </c>
      <c r="I88" s="209">
        <f>IFERROR(VLOOKUP($A88,'Прайс-лист общий'!$A:H,8,0),"")</f>
        <v>590</v>
      </c>
      <c r="J88" s="209">
        <f>IFERROR(VLOOKUP($A88,'Прайс-лист общий'!$A:I,9,0),"")</f>
        <v>512</v>
      </c>
      <c r="K88" s="222">
        <f>IFERROR(VLOOKUP(A88,'Прайс-лист общий'!A:J,10,0),"")</f>
        <v>451</v>
      </c>
      <c r="L88" s="216"/>
      <c r="M88" s="212">
        <f t="shared" si="1"/>
        <v>0</v>
      </c>
      <c r="N88" s="185">
        <f>IFERROR(VLOOKUP($A88,'Прайс-лист общий'!$A:K,11,0),"")</f>
        <v>20</v>
      </c>
      <c r="O88" s="186" t="str">
        <f>IFERROR(VLOOKUP($A88,'Прайс-лист общий'!$A:L,12,0),"")</f>
        <v>165*115*60</v>
      </c>
      <c r="P88" s="186">
        <f>IFERROR(VLOOKUP($A88,'Прайс-лист общий'!$A:M,13,0),"")</f>
        <v>0.45300000000000001</v>
      </c>
      <c r="Q88" s="186" t="str">
        <f>IFERROR(VLOOKUP($A88,'Прайс-лист общий'!$A:O,14,0),"")</f>
        <v>345*245*325</v>
      </c>
      <c r="R88" s="186">
        <f>IFERROR(VLOOKUP($A88,'Прайс-лист общий'!$A:O,15,0),"")</f>
        <v>10</v>
      </c>
    </row>
    <row r="89" spans="1:18" s="208" customFormat="1" ht="15" customHeight="1">
      <c r="A89" s="205" t="s">
        <v>4131</v>
      </c>
      <c r="B89" s="206"/>
      <c r="C89" s="182" t="str">
        <f>HYPERLINK(VLOOKUP(A89,Фото!C:D,2,0),VLOOKUP(A89,'Прайс-лист общий'!A:B,2,0))</f>
        <v>Ручка дверная "Лунго", серия SLIM, матовый черный никель</v>
      </c>
      <c r="D89" s="183">
        <f>IFERROR(VLOOKUP($A89,'Прайс-лист общий'!A:C,3,0),"")</f>
        <v>4</v>
      </c>
      <c r="E89" s="184">
        <f>IFERROR(VLOOKUP($A89,'Прайс-лист общий'!$A:D,4,0),"")</f>
        <v>0</v>
      </c>
      <c r="F89" s="209">
        <f>IFERROR(VLOOKUP($A89,'Прайс-лист общий'!$A:E,5,0),"")</f>
        <v>1181</v>
      </c>
      <c r="G89" s="209">
        <f>IFERROR(VLOOKUP($A89,'Прайс-лист общий'!$A:F,6,0),"")</f>
        <v>714</v>
      </c>
      <c r="H89" s="209">
        <f>IFERROR(VLOOKUP($A89,'Прайс-лист общий'!$A:G,7,0),"")</f>
        <v>649</v>
      </c>
      <c r="I89" s="209">
        <f>IFERROR(VLOOKUP($A89,'Прайс-лист общий'!$A:H,8,0),"")</f>
        <v>590</v>
      </c>
      <c r="J89" s="209">
        <f>IFERROR(VLOOKUP($A89,'Прайс-лист общий'!$A:I,9,0),"")</f>
        <v>512</v>
      </c>
      <c r="K89" s="222">
        <f>IFERROR(VLOOKUP(A89,'Прайс-лист общий'!A:J,10,0),"")</f>
        <v>332</v>
      </c>
      <c r="L89" s="216"/>
      <c r="M89" s="212">
        <f t="shared" si="1"/>
        <v>0</v>
      </c>
      <c r="N89" s="185">
        <f>IFERROR(VLOOKUP($A89,'Прайс-лист общий'!$A:K,11,0),"")</f>
        <v>20</v>
      </c>
      <c r="O89" s="186" t="str">
        <f>IFERROR(VLOOKUP($A89,'Прайс-лист общий'!$A:L,12,0),"")</f>
        <v>165*115*60</v>
      </c>
      <c r="P89" s="186">
        <f>IFERROR(VLOOKUP($A89,'Прайс-лист общий'!$A:M,13,0),"")</f>
        <v>0.45300000000000001</v>
      </c>
      <c r="Q89" s="186" t="str">
        <f>IFERROR(VLOOKUP($A89,'Прайс-лист общий'!$A:O,14,0),"")</f>
        <v>345*245*325</v>
      </c>
      <c r="R89" s="186">
        <f>IFERROR(VLOOKUP($A89,'Прайс-лист общий'!$A:O,15,0),"")</f>
        <v>10</v>
      </c>
    </row>
    <row r="90" spans="1:18" s="208" customFormat="1" ht="15" customHeight="1">
      <c r="A90" s="205" t="s">
        <v>4132</v>
      </c>
      <c r="B90" s="206"/>
      <c r="C90" s="182" t="str">
        <f>HYPERLINK(VLOOKUP(A90,Фото!C:D,2,0),VLOOKUP(A90,'Прайс-лист общий'!A:B,2,0))</f>
        <v>Ручка дверная "Лунго", серия SLIM, никель матовый</v>
      </c>
      <c r="D90" s="183">
        <f>IFERROR(VLOOKUP($A90,'Прайс-лист общий'!A:C,3,0),"")</f>
        <v>4</v>
      </c>
      <c r="E90" s="184">
        <f>IFERROR(VLOOKUP($A90,'Прайс-лист общий'!$A:D,4,0),"")</f>
        <v>0</v>
      </c>
      <c r="F90" s="209">
        <f>IFERROR(VLOOKUP($A90,'Прайс-лист общий'!$A:E,5,0),"")</f>
        <v>1181</v>
      </c>
      <c r="G90" s="209">
        <f>IFERROR(VLOOKUP($A90,'Прайс-лист общий'!$A:F,6,0),"")</f>
        <v>714</v>
      </c>
      <c r="H90" s="209">
        <f>IFERROR(VLOOKUP($A90,'Прайс-лист общий'!$A:G,7,0),"")</f>
        <v>649</v>
      </c>
      <c r="I90" s="209">
        <f>IFERROR(VLOOKUP($A90,'Прайс-лист общий'!$A:H,8,0),"")</f>
        <v>590</v>
      </c>
      <c r="J90" s="209">
        <f>IFERROR(VLOOKUP($A90,'Прайс-лист общий'!$A:I,9,0),"")</f>
        <v>512</v>
      </c>
      <c r="K90" s="222">
        <f>IFERROR(VLOOKUP(A90,'Прайс-лист общий'!A:J,10,0),"")</f>
        <v>451</v>
      </c>
      <c r="L90" s="216"/>
      <c r="M90" s="212">
        <f t="shared" si="1"/>
        <v>0</v>
      </c>
      <c r="N90" s="185">
        <f>IFERROR(VLOOKUP($A90,'Прайс-лист общий'!$A:K,11,0),"")</f>
        <v>20</v>
      </c>
      <c r="O90" s="186" t="str">
        <f>IFERROR(VLOOKUP($A90,'Прайс-лист общий'!$A:L,12,0),"")</f>
        <v>165*115*60</v>
      </c>
      <c r="P90" s="186">
        <f>IFERROR(VLOOKUP($A90,'Прайс-лист общий'!$A:M,13,0),"")</f>
        <v>0.45300000000000001</v>
      </c>
      <c r="Q90" s="186" t="str">
        <f>IFERROR(VLOOKUP($A90,'Прайс-лист общий'!$A:O,14,0),"")</f>
        <v>345*245*325</v>
      </c>
      <c r="R90" s="186">
        <f>IFERROR(VLOOKUP($A90,'Прайс-лист общий'!$A:O,15,0),"")</f>
        <v>10</v>
      </c>
    </row>
    <row r="91" spans="1:18" s="208" customFormat="1" ht="15" customHeight="1">
      <c r="A91" s="205" t="s">
        <v>4133</v>
      </c>
      <c r="B91" s="206"/>
      <c r="C91" s="182" t="str">
        <f>HYPERLINK(VLOOKUP(A91,Фото!C:D,2,0),VLOOKUP(A91,'Прайс-лист общий'!A:B,2,0))</f>
        <v>Ручка дверная "Лунго", серия SLIM, хром блестящий</v>
      </c>
      <c r="D91" s="183">
        <f>IFERROR(VLOOKUP($A91,'Прайс-лист общий'!A:C,3,0),"")</f>
        <v>4</v>
      </c>
      <c r="E91" s="184">
        <f>IFERROR(VLOOKUP($A91,'Прайс-лист общий'!$A:D,4,0),"")</f>
        <v>0</v>
      </c>
      <c r="F91" s="209">
        <f>IFERROR(VLOOKUP($A91,'Прайс-лист общий'!$A:E,5,0),"")</f>
        <v>1181</v>
      </c>
      <c r="G91" s="209">
        <f>IFERROR(VLOOKUP($A91,'Прайс-лист общий'!$A:F,6,0),"")</f>
        <v>714</v>
      </c>
      <c r="H91" s="209">
        <f>IFERROR(VLOOKUP($A91,'Прайс-лист общий'!$A:G,7,0),"")</f>
        <v>649</v>
      </c>
      <c r="I91" s="209">
        <f>IFERROR(VLOOKUP($A91,'Прайс-лист общий'!$A:H,8,0),"")</f>
        <v>590</v>
      </c>
      <c r="J91" s="209">
        <f>IFERROR(VLOOKUP($A91,'Прайс-лист общий'!$A:I,9,0),"")</f>
        <v>512</v>
      </c>
      <c r="K91" s="222">
        <f>IFERROR(VLOOKUP(A91,'Прайс-лист общий'!A:J,10,0),"")</f>
        <v>332</v>
      </c>
      <c r="L91" s="216"/>
      <c r="M91" s="212">
        <f t="shared" si="1"/>
        <v>0</v>
      </c>
      <c r="N91" s="185">
        <f>IFERROR(VLOOKUP($A91,'Прайс-лист общий'!$A:K,11,0),"")</f>
        <v>20</v>
      </c>
      <c r="O91" s="186" t="str">
        <f>IFERROR(VLOOKUP($A91,'Прайс-лист общий'!$A:L,12,0),"")</f>
        <v>165*115*60</v>
      </c>
      <c r="P91" s="186">
        <f>IFERROR(VLOOKUP($A91,'Прайс-лист общий'!$A:M,13,0),"")</f>
        <v>0.45300000000000001</v>
      </c>
      <c r="Q91" s="186" t="str">
        <f>IFERROR(VLOOKUP($A91,'Прайс-лист общий'!$A:O,14,0),"")</f>
        <v>345*245*325</v>
      </c>
      <c r="R91" s="186">
        <f>IFERROR(VLOOKUP($A91,'Прайс-лист общий'!$A:O,15,0),"")</f>
        <v>10</v>
      </c>
    </row>
    <row r="92" spans="1:18" s="208" customFormat="1" ht="15" customHeight="1">
      <c r="A92" s="193" t="s">
        <v>4134</v>
      </c>
      <c r="B92" s="195"/>
      <c r="C92" s="187" t="str">
        <f>HYPERLINK(VLOOKUP(A92,Фото!C:D,2,0),VLOOKUP(A92,'Прайс-лист общий'!A:B,2,0))</f>
        <v>Ручка дверная "Лунго", серия SLIM, супер сатин хром</v>
      </c>
      <c r="D92" s="188">
        <f>IFERROR(VLOOKUP($A92,'Прайс-лист общий'!A:C,3,0),"")</f>
        <v>4</v>
      </c>
      <c r="E92" s="189">
        <f>IFERROR(VLOOKUP($A92,'Прайс-лист общий'!$A:D,4,0),"")</f>
        <v>0</v>
      </c>
      <c r="F92" s="210">
        <f>IFERROR(VLOOKUP($A92,'Прайс-лист общий'!$A:E,5,0),"")</f>
        <v>1181</v>
      </c>
      <c r="G92" s="210">
        <f>IFERROR(VLOOKUP($A92,'Прайс-лист общий'!$A:F,6,0),"")</f>
        <v>714</v>
      </c>
      <c r="H92" s="210">
        <f>IFERROR(VLOOKUP($A92,'Прайс-лист общий'!$A:G,7,0),"")</f>
        <v>649</v>
      </c>
      <c r="I92" s="210">
        <f>IFERROR(VLOOKUP($A92,'Прайс-лист общий'!$A:H,8,0),"")</f>
        <v>590</v>
      </c>
      <c r="J92" s="210">
        <f>IFERROR(VLOOKUP($A92,'Прайс-лист общий'!$A:I,9,0),"")</f>
        <v>512</v>
      </c>
      <c r="K92" s="220">
        <f>IFERROR(VLOOKUP(A92,'Прайс-лист общий'!A:J,10,0),"")</f>
        <v>0</v>
      </c>
      <c r="L92" s="217"/>
      <c r="M92" s="213">
        <f t="shared" si="1"/>
        <v>0</v>
      </c>
      <c r="N92" s="190">
        <f>IFERROR(VLOOKUP($A92,'Прайс-лист общий'!$A:K,11,0),"")</f>
        <v>20</v>
      </c>
      <c r="O92" s="191" t="str">
        <f>IFERROR(VLOOKUP($A92,'Прайс-лист общий'!$A:L,12,0),"")</f>
        <v>165*115*60</v>
      </c>
      <c r="P92" s="191">
        <f>IFERROR(VLOOKUP($A92,'Прайс-лист общий'!$A:M,13,0),"")</f>
        <v>0.45300000000000001</v>
      </c>
      <c r="Q92" s="191" t="str">
        <f>IFERROR(VLOOKUP($A92,'Прайс-лист общий'!$A:O,14,0),"")</f>
        <v>345*245*325</v>
      </c>
      <c r="R92" s="191">
        <f>IFERROR(VLOOKUP($A92,'Прайс-лист общий'!$A:O,15,0),"")</f>
        <v>10</v>
      </c>
    </row>
    <row r="93" spans="1:18" s="208" customFormat="1" ht="15" customHeight="1">
      <c r="A93" s="223" t="s">
        <v>4135</v>
      </c>
      <c r="B93" s="206"/>
      <c r="C93" s="224" t="str">
        <f>HYPERLINK(VLOOKUP(A93,Фото!C:D,2,0),VLOOKUP(A93,'Прайс-лист общий'!A:B,2,0))</f>
        <v>Ручка дверная "Доллио", серия SLIM, черный</v>
      </c>
      <c r="D93" s="225">
        <f>IFERROR(VLOOKUP($A93,'Прайс-лист общий'!A:C,3,0),"")</f>
        <v>4</v>
      </c>
      <c r="E93" s="226">
        <f>IFERROR(VLOOKUP($A93,'Прайс-лист общий'!$A:D,4,0),"")</f>
        <v>0</v>
      </c>
      <c r="F93" s="227">
        <f>IFERROR(VLOOKUP($A93,'Прайс-лист общий'!$A:E,5,0),"")</f>
        <v>1256</v>
      </c>
      <c r="G93" s="227">
        <f>IFERROR(VLOOKUP($A93,'Прайс-лист общий'!$A:F,6,0),"")</f>
        <v>758</v>
      </c>
      <c r="H93" s="227">
        <f>IFERROR(VLOOKUP($A93,'Прайс-лист общий'!$A:G,7,0),"")</f>
        <v>689</v>
      </c>
      <c r="I93" s="227">
        <f>IFERROR(VLOOKUP($A93,'Прайс-лист общий'!$A:H,8,0),"")</f>
        <v>626</v>
      </c>
      <c r="J93" s="227">
        <f>IFERROR(VLOOKUP($A93,'Прайс-лист общий'!$A:I,9,0),"")</f>
        <v>545</v>
      </c>
      <c r="K93" s="228">
        <f>IFERROR(VLOOKUP(A93,'Прайс-лист общий'!A:J,10,0),"")</f>
        <v>0</v>
      </c>
      <c r="L93" s="229"/>
      <c r="M93" s="230">
        <f t="shared" si="1"/>
        <v>0</v>
      </c>
      <c r="N93" s="231">
        <f>IFERROR(VLOOKUP($A93,'Прайс-лист общий'!$A:K,11,0),"")</f>
        <v>20</v>
      </c>
      <c r="O93" s="232" t="str">
        <f>IFERROR(VLOOKUP($A93,'Прайс-лист общий'!$A:L,12,0),"")</f>
        <v>165*115*60</v>
      </c>
      <c r="P93" s="232">
        <f>IFERROR(VLOOKUP($A93,'Прайс-лист общий'!$A:M,13,0),"")</f>
        <v>0.45300000000000001</v>
      </c>
      <c r="Q93" s="232" t="str">
        <f>IFERROR(VLOOKUP($A93,'Прайс-лист общий'!$A:O,14,0),"")</f>
        <v>345*245*325</v>
      </c>
      <c r="R93" s="232">
        <f>IFERROR(VLOOKUP($A93,'Прайс-лист общий'!$A:O,15,0),"")</f>
        <v>10</v>
      </c>
    </row>
    <row r="94" spans="1:18" s="208" customFormat="1" ht="15" customHeight="1">
      <c r="A94" s="205" t="s">
        <v>4136</v>
      </c>
      <c r="B94" s="206"/>
      <c r="C94" s="182" t="str">
        <f>HYPERLINK(VLOOKUP(A94,Фото!C:D,2,0),VLOOKUP(A94,'Прайс-лист общий'!A:B,2,0))</f>
        <v>Ручка дверная "Доллио", серия SLIM, никель супер матовый</v>
      </c>
      <c r="D94" s="183">
        <f>IFERROR(VLOOKUP($A94,'Прайс-лист общий'!A:C,3,0),"")</f>
        <v>4</v>
      </c>
      <c r="E94" s="184">
        <f>IFERROR(VLOOKUP($A94,'Прайс-лист общий'!$A:D,4,0),"")</f>
        <v>0</v>
      </c>
      <c r="F94" s="209">
        <f>IFERROR(VLOOKUP($A94,'Прайс-лист общий'!$A:E,5,0),"")</f>
        <v>1256</v>
      </c>
      <c r="G94" s="209">
        <f>IFERROR(VLOOKUP($A94,'Прайс-лист общий'!$A:F,6,0),"")</f>
        <v>758</v>
      </c>
      <c r="H94" s="209">
        <f>IFERROR(VLOOKUP($A94,'Прайс-лист общий'!$A:G,7,0),"")</f>
        <v>689</v>
      </c>
      <c r="I94" s="209">
        <f>IFERROR(VLOOKUP($A94,'Прайс-лист общий'!$A:H,8,0),"")</f>
        <v>626</v>
      </c>
      <c r="J94" s="209">
        <f>IFERROR(VLOOKUP($A94,'Прайс-лист общий'!$A:I,9,0),"")</f>
        <v>545</v>
      </c>
      <c r="K94" s="222">
        <f>IFERROR(VLOOKUP(A94,'Прайс-лист общий'!A:J,10,0),"")</f>
        <v>0</v>
      </c>
      <c r="L94" s="216"/>
      <c r="M94" s="212">
        <f t="shared" si="1"/>
        <v>0</v>
      </c>
      <c r="N94" s="185">
        <f>IFERROR(VLOOKUP($A94,'Прайс-лист общий'!$A:K,11,0),"")</f>
        <v>20</v>
      </c>
      <c r="O94" s="186" t="str">
        <f>IFERROR(VLOOKUP($A94,'Прайс-лист общий'!$A:L,12,0),"")</f>
        <v>165*115*60</v>
      </c>
      <c r="P94" s="186">
        <f>IFERROR(VLOOKUP($A94,'Прайс-лист общий'!$A:M,13,0),"")</f>
        <v>0.45300000000000001</v>
      </c>
      <c r="Q94" s="186" t="str">
        <f>IFERROR(VLOOKUP($A94,'Прайс-лист общий'!$A:O,14,0),"")</f>
        <v>345*245*325</v>
      </c>
      <c r="R94" s="186">
        <f>IFERROR(VLOOKUP($A94,'Прайс-лист общий'!$A:O,15,0),"")</f>
        <v>10</v>
      </c>
    </row>
    <row r="95" spans="1:18" s="208" customFormat="1" ht="15" customHeight="1">
      <c r="A95" s="205" t="s">
        <v>4137</v>
      </c>
      <c r="B95" s="206"/>
      <c r="C95" s="182" t="str">
        <f>HYPERLINK(VLOOKUP(A95,Фото!C:D,2,0),VLOOKUP(A95,'Прайс-лист общий'!A:B,2,0))</f>
        <v>Ручка дверная "Доллио", серия SLIM, матовый черный никель</v>
      </c>
      <c r="D95" s="183">
        <f>IFERROR(VLOOKUP($A95,'Прайс-лист общий'!A:C,3,0),"")</f>
        <v>4</v>
      </c>
      <c r="E95" s="184">
        <f>IFERROR(VLOOKUP($A95,'Прайс-лист общий'!$A:D,4,0),"")</f>
        <v>0</v>
      </c>
      <c r="F95" s="209">
        <f>IFERROR(VLOOKUP($A95,'Прайс-лист общий'!$A:E,5,0),"")</f>
        <v>1256</v>
      </c>
      <c r="G95" s="209">
        <f>IFERROR(VLOOKUP($A95,'Прайс-лист общий'!$A:F,6,0),"")</f>
        <v>758</v>
      </c>
      <c r="H95" s="209">
        <f>IFERROR(VLOOKUP($A95,'Прайс-лист общий'!$A:G,7,0),"")</f>
        <v>689</v>
      </c>
      <c r="I95" s="209">
        <f>IFERROR(VLOOKUP($A95,'Прайс-лист общий'!$A:H,8,0),"")</f>
        <v>626</v>
      </c>
      <c r="J95" s="209">
        <f>IFERROR(VLOOKUP($A95,'Прайс-лист общий'!$A:I,9,0),"")</f>
        <v>545</v>
      </c>
      <c r="K95" s="222">
        <f>IFERROR(VLOOKUP(A95,'Прайс-лист общий'!A:J,10,0),"")</f>
        <v>0</v>
      </c>
      <c r="L95" s="216"/>
      <c r="M95" s="212">
        <f t="shared" si="1"/>
        <v>0</v>
      </c>
      <c r="N95" s="185">
        <f>IFERROR(VLOOKUP($A95,'Прайс-лист общий'!$A:K,11,0),"")</f>
        <v>20</v>
      </c>
      <c r="O95" s="186" t="str">
        <f>IFERROR(VLOOKUP($A95,'Прайс-лист общий'!$A:L,12,0),"")</f>
        <v>165*115*60</v>
      </c>
      <c r="P95" s="186">
        <f>IFERROR(VLOOKUP($A95,'Прайс-лист общий'!$A:M,13,0),"")</f>
        <v>0.45300000000000001</v>
      </c>
      <c r="Q95" s="186" t="str">
        <f>IFERROR(VLOOKUP($A95,'Прайс-лист общий'!$A:O,14,0),"")</f>
        <v>345*245*325</v>
      </c>
      <c r="R95" s="186">
        <f>IFERROR(VLOOKUP($A95,'Прайс-лист общий'!$A:O,15,0),"")</f>
        <v>10</v>
      </c>
    </row>
    <row r="96" spans="1:18" s="208" customFormat="1" ht="15" customHeight="1">
      <c r="A96" s="205" t="s">
        <v>4138</v>
      </c>
      <c r="B96" s="206"/>
      <c r="C96" s="182" t="str">
        <f>HYPERLINK(VLOOKUP(A96,Фото!C:D,2,0),VLOOKUP(A96,'Прайс-лист общий'!A:B,2,0))</f>
        <v>Ручка дверная "Доллио", серия SLIM, никель матовый</v>
      </c>
      <c r="D96" s="183">
        <f>IFERROR(VLOOKUP($A96,'Прайс-лист общий'!A:C,3,0),"")</f>
        <v>4</v>
      </c>
      <c r="E96" s="184">
        <f>IFERROR(VLOOKUP($A96,'Прайс-лист общий'!$A:D,4,0),"")</f>
        <v>0</v>
      </c>
      <c r="F96" s="209">
        <f>IFERROR(VLOOKUP($A96,'Прайс-лист общий'!$A:E,5,0),"")</f>
        <v>1256</v>
      </c>
      <c r="G96" s="209">
        <f>IFERROR(VLOOKUP($A96,'Прайс-лист общий'!$A:F,6,0),"")</f>
        <v>758</v>
      </c>
      <c r="H96" s="209">
        <f>IFERROR(VLOOKUP($A96,'Прайс-лист общий'!$A:G,7,0),"")</f>
        <v>689</v>
      </c>
      <c r="I96" s="209">
        <f>IFERROR(VLOOKUP($A96,'Прайс-лист общий'!$A:H,8,0),"")</f>
        <v>626</v>
      </c>
      <c r="J96" s="209">
        <f>IFERROR(VLOOKUP($A96,'Прайс-лист общий'!$A:I,9,0),"")</f>
        <v>545</v>
      </c>
      <c r="K96" s="222">
        <f>IFERROR(VLOOKUP(A96,'Прайс-лист общий'!A:J,10,0),"")</f>
        <v>451</v>
      </c>
      <c r="L96" s="216"/>
      <c r="M96" s="212">
        <f t="shared" si="1"/>
        <v>0</v>
      </c>
      <c r="N96" s="185">
        <f>IFERROR(VLOOKUP($A96,'Прайс-лист общий'!$A:K,11,0),"")</f>
        <v>20</v>
      </c>
      <c r="O96" s="186" t="str">
        <f>IFERROR(VLOOKUP($A96,'Прайс-лист общий'!$A:L,12,0),"")</f>
        <v>165*115*60</v>
      </c>
      <c r="P96" s="186">
        <f>IFERROR(VLOOKUP($A96,'Прайс-лист общий'!$A:M,13,0),"")</f>
        <v>0.45300000000000001</v>
      </c>
      <c r="Q96" s="186" t="str">
        <f>IFERROR(VLOOKUP($A96,'Прайс-лист общий'!$A:O,14,0),"")</f>
        <v>345*245*325</v>
      </c>
      <c r="R96" s="186">
        <f>IFERROR(VLOOKUP($A96,'Прайс-лист общий'!$A:O,15,0),"")</f>
        <v>10</v>
      </c>
    </row>
    <row r="97" spans="1:18" s="208" customFormat="1" ht="15" customHeight="1">
      <c r="A97" s="205" t="s">
        <v>4139</v>
      </c>
      <c r="B97" s="206"/>
      <c r="C97" s="182" t="str">
        <f>HYPERLINK(VLOOKUP(A97,Фото!C:D,2,0),VLOOKUP(A97,'Прайс-лист общий'!A:B,2,0))</f>
        <v>Ручка дверная "Доллио", серия SLIM, хром блестящий</v>
      </c>
      <c r="D97" s="183">
        <f>IFERROR(VLOOKUP($A97,'Прайс-лист общий'!A:C,3,0),"")</f>
        <v>4</v>
      </c>
      <c r="E97" s="184">
        <f>IFERROR(VLOOKUP($A97,'Прайс-лист общий'!$A:D,4,0),"")</f>
        <v>0</v>
      </c>
      <c r="F97" s="209">
        <f>IFERROR(VLOOKUP($A97,'Прайс-лист общий'!$A:E,5,0),"")</f>
        <v>1256</v>
      </c>
      <c r="G97" s="209">
        <f>IFERROR(VLOOKUP($A97,'Прайс-лист общий'!$A:F,6,0),"")</f>
        <v>758</v>
      </c>
      <c r="H97" s="209">
        <f>IFERROR(VLOOKUP($A97,'Прайс-лист общий'!$A:G,7,0),"")</f>
        <v>689</v>
      </c>
      <c r="I97" s="209">
        <f>IFERROR(VLOOKUP($A97,'Прайс-лист общий'!$A:H,8,0),"")</f>
        <v>626</v>
      </c>
      <c r="J97" s="209">
        <f>IFERROR(VLOOKUP($A97,'Прайс-лист общий'!$A:I,9,0),"")</f>
        <v>545</v>
      </c>
      <c r="K97" s="222">
        <f>IFERROR(VLOOKUP(A97,'Прайс-лист общий'!A:J,10,0),"")</f>
        <v>451</v>
      </c>
      <c r="L97" s="216"/>
      <c r="M97" s="212">
        <f t="shared" si="1"/>
        <v>0</v>
      </c>
      <c r="N97" s="185">
        <f>IFERROR(VLOOKUP($A97,'Прайс-лист общий'!$A:K,11,0),"")</f>
        <v>20</v>
      </c>
      <c r="O97" s="186" t="str">
        <f>IFERROR(VLOOKUP($A97,'Прайс-лист общий'!$A:L,12,0),"")</f>
        <v>165*115*60</v>
      </c>
      <c r="P97" s="186">
        <f>IFERROR(VLOOKUP($A97,'Прайс-лист общий'!$A:M,13,0),"")</f>
        <v>0.45300000000000001</v>
      </c>
      <c r="Q97" s="186" t="str">
        <f>IFERROR(VLOOKUP($A97,'Прайс-лист общий'!$A:O,14,0),"")</f>
        <v>345*245*325</v>
      </c>
      <c r="R97" s="186">
        <f>IFERROR(VLOOKUP($A97,'Прайс-лист общий'!$A:O,15,0),"")</f>
        <v>10</v>
      </c>
    </row>
    <row r="98" spans="1:18" s="208" customFormat="1" ht="15" customHeight="1">
      <c r="A98" s="193" t="s">
        <v>4140</v>
      </c>
      <c r="B98" s="195"/>
      <c r="C98" s="187" t="str">
        <f>HYPERLINK(VLOOKUP(A98,Фото!C:D,2,0),VLOOKUP(A98,'Прайс-лист общий'!A:B,2,0))</f>
        <v>Ручка дверная "Доллио", серия SLIM, супер сатин хром</v>
      </c>
      <c r="D98" s="188">
        <f>IFERROR(VLOOKUP($A98,'Прайс-лист общий'!A:C,3,0),"")</f>
        <v>4</v>
      </c>
      <c r="E98" s="189">
        <f>IFERROR(VLOOKUP($A98,'Прайс-лист общий'!$A:D,4,0),"")</f>
        <v>0</v>
      </c>
      <c r="F98" s="210">
        <f>IFERROR(VLOOKUP($A98,'Прайс-лист общий'!$A:E,5,0),"")</f>
        <v>1256</v>
      </c>
      <c r="G98" s="210">
        <f>IFERROR(VLOOKUP($A98,'Прайс-лист общий'!$A:F,6,0),"")</f>
        <v>758</v>
      </c>
      <c r="H98" s="210">
        <f>IFERROR(VLOOKUP($A98,'Прайс-лист общий'!$A:G,7,0),"")</f>
        <v>689</v>
      </c>
      <c r="I98" s="210">
        <f>IFERROR(VLOOKUP($A98,'Прайс-лист общий'!$A:H,8,0),"")</f>
        <v>626</v>
      </c>
      <c r="J98" s="210">
        <f>IFERROR(VLOOKUP($A98,'Прайс-лист общий'!$A:I,9,0),"")</f>
        <v>545</v>
      </c>
      <c r="K98" s="220">
        <f>IFERROR(VLOOKUP(A98,'Прайс-лист общий'!A:J,10,0),"")</f>
        <v>0</v>
      </c>
      <c r="L98" s="217"/>
      <c r="M98" s="213">
        <f t="shared" si="1"/>
        <v>0</v>
      </c>
      <c r="N98" s="190">
        <f>IFERROR(VLOOKUP($A98,'Прайс-лист общий'!$A:K,11,0),"")</f>
        <v>20</v>
      </c>
      <c r="O98" s="191" t="str">
        <f>IFERROR(VLOOKUP($A98,'Прайс-лист общий'!$A:L,12,0),"")</f>
        <v>165*115*60</v>
      </c>
      <c r="P98" s="191">
        <f>IFERROR(VLOOKUP($A98,'Прайс-лист общий'!$A:M,13,0),"")</f>
        <v>0.45300000000000001</v>
      </c>
      <c r="Q98" s="191" t="str">
        <f>IFERROR(VLOOKUP($A98,'Прайс-лист общий'!$A:O,14,0),"")</f>
        <v>345*245*325</v>
      </c>
      <c r="R98" s="191">
        <f>IFERROR(VLOOKUP($A98,'Прайс-лист общий'!$A:O,15,0),"")</f>
        <v>10</v>
      </c>
    </row>
    <row r="99" spans="1:18" s="208" customFormat="1" ht="15" customHeight="1">
      <c r="A99" s="223" t="s">
        <v>4141</v>
      </c>
      <c r="B99" s="206"/>
      <c r="C99" s="224" t="str">
        <f>HYPERLINK(VLOOKUP(A99,Фото!C:D,2,0),VLOOKUP(A99,'Прайс-лист общий'!A:B,2,0))</f>
        <v>Ручка дверная "Гляссе", серия SLIM, черный</v>
      </c>
      <c r="D99" s="225">
        <f>IFERROR(VLOOKUP($A99,'Прайс-лист общий'!A:C,3,0),"")</f>
        <v>4</v>
      </c>
      <c r="E99" s="226">
        <f>IFERROR(VLOOKUP($A99,'Прайс-лист общий'!$A:D,4,0),"")</f>
        <v>0</v>
      </c>
      <c r="F99" s="227">
        <f>IFERROR(VLOOKUP($A99,'Прайс-лист общий'!$A:E,5,0),"")</f>
        <v>1181</v>
      </c>
      <c r="G99" s="227">
        <f>IFERROR(VLOOKUP($A99,'Прайс-лист общий'!$A:F,6,0),"")</f>
        <v>714</v>
      </c>
      <c r="H99" s="227">
        <f>IFERROR(VLOOKUP($A99,'Прайс-лист общий'!$A:G,7,0),"")</f>
        <v>649</v>
      </c>
      <c r="I99" s="227">
        <f>IFERROR(VLOOKUP($A99,'Прайс-лист общий'!$A:H,8,0),"")</f>
        <v>590</v>
      </c>
      <c r="J99" s="227">
        <f>IFERROR(VLOOKUP($A99,'Прайс-лист общий'!$A:I,9,0),"")</f>
        <v>512</v>
      </c>
      <c r="K99" s="228">
        <f>IFERROR(VLOOKUP(A99,'Прайс-лист общий'!A:J,10,0),"")</f>
        <v>0</v>
      </c>
      <c r="L99" s="229"/>
      <c r="M99" s="230">
        <f t="shared" si="1"/>
        <v>0</v>
      </c>
      <c r="N99" s="231">
        <f>IFERROR(VLOOKUP($A99,'Прайс-лист общий'!$A:K,11,0),"")</f>
        <v>20</v>
      </c>
      <c r="O99" s="232" t="str">
        <f>IFERROR(VLOOKUP($A99,'Прайс-лист общий'!$A:L,12,0),"")</f>
        <v>165*115*60</v>
      </c>
      <c r="P99" s="232">
        <f>IFERROR(VLOOKUP($A99,'Прайс-лист общий'!$A:M,13,0),"")</f>
        <v>0.45300000000000001</v>
      </c>
      <c r="Q99" s="232" t="str">
        <f>IFERROR(VLOOKUP($A99,'Прайс-лист общий'!$A:O,14,0),"")</f>
        <v>345*245*325</v>
      </c>
      <c r="R99" s="232">
        <f>IFERROR(VLOOKUP($A99,'Прайс-лист общий'!$A:O,15,0),"")</f>
        <v>10</v>
      </c>
    </row>
    <row r="100" spans="1:18" s="208" customFormat="1" ht="15" customHeight="1">
      <c r="A100" s="205" t="s">
        <v>4142</v>
      </c>
      <c r="B100" s="206"/>
      <c r="C100" s="182" t="str">
        <f>HYPERLINK(VLOOKUP(A100,Фото!C:D,2,0),VLOOKUP(A100,'Прайс-лист общий'!A:B,2,0))</f>
        <v>Ручка дверная "Гляссе", серия SLIM, никель супер матовый</v>
      </c>
      <c r="D100" s="183">
        <f>IFERROR(VLOOKUP($A100,'Прайс-лист общий'!A:C,3,0),"")</f>
        <v>4</v>
      </c>
      <c r="E100" s="184">
        <f>IFERROR(VLOOKUP($A100,'Прайс-лист общий'!$A:D,4,0),"")</f>
        <v>0</v>
      </c>
      <c r="F100" s="209">
        <f>IFERROR(VLOOKUP($A100,'Прайс-лист общий'!$A:E,5,0),"")</f>
        <v>1181</v>
      </c>
      <c r="G100" s="209">
        <f>IFERROR(VLOOKUP($A100,'Прайс-лист общий'!$A:F,6,0),"")</f>
        <v>714</v>
      </c>
      <c r="H100" s="209">
        <f>IFERROR(VLOOKUP($A100,'Прайс-лист общий'!$A:G,7,0),"")</f>
        <v>649</v>
      </c>
      <c r="I100" s="209">
        <f>IFERROR(VLOOKUP($A100,'Прайс-лист общий'!$A:H,8,0),"")</f>
        <v>590</v>
      </c>
      <c r="J100" s="209">
        <f>IFERROR(VLOOKUP($A100,'Прайс-лист общий'!$A:I,9,0),"")</f>
        <v>512</v>
      </c>
      <c r="K100" s="222">
        <f>IFERROR(VLOOKUP(A100,'Прайс-лист общий'!A:J,10,0),"")</f>
        <v>0</v>
      </c>
      <c r="L100" s="216"/>
      <c r="M100" s="212">
        <f t="shared" si="1"/>
        <v>0</v>
      </c>
      <c r="N100" s="185">
        <f>IFERROR(VLOOKUP($A100,'Прайс-лист общий'!$A:K,11,0),"")</f>
        <v>20</v>
      </c>
      <c r="O100" s="186" t="str">
        <f>IFERROR(VLOOKUP($A100,'Прайс-лист общий'!$A:L,12,0),"")</f>
        <v>165*115*60</v>
      </c>
      <c r="P100" s="186">
        <f>IFERROR(VLOOKUP($A100,'Прайс-лист общий'!$A:M,13,0),"")</f>
        <v>0.45300000000000001</v>
      </c>
      <c r="Q100" s="186" t="str">
        <f>IFERROR(VLOOKUP($A100,'Прайс-лист общий'!$A:O,14,0),"")</f>
        <v>345*245*325</v>
      </c>
      <c r="R100" s="186">
        <f>IFERROR(VLOOKUP($A100,'Прайс-лист общий'!$A:O,15,0),"")</f>
        <v>10</v>
      </c>
    </row>
    <row r="101" spans="1:18" s="208" customFormat="1" ht="15" customHeight="1">
      <c r="A101" s="205" t="s">
        <v>4143</v>
      </c>
      <c r="B101" s="206"/>
      <c r="C101" s="182" t="str">
        <f>HYPERLINK(VLOOKUP(A101,Фото!C:D,2,0),VLOOKUP(A101,'Прайс-лист общий'!A:B,2,0))</f>
        <v>Ручка дверная "Гляссе", серия SLIM, матовый черный никель</v>
      </c>
      <c r="D101" s="183">
        <f>IFERROR(VLOOKUP($A101,'Прайс-лист общий'!A:C,3,0),"")</f>
        <v>4</v>
      </c>
      <c r="E101" s="184">
        <f>IFERROR(VLOOKUP($A101,'Прайс-лист общий'!$A:D,4,0),"")</f>
        <v>0</v>
      </c>
      <c r="F101" s="209">
        <f>IFERROR(VLOOKUP($A101,'Прайс-лист общий'!$A:E,5,0),"")</f>
        <v>1181</v>
      </c>
      <c r="G101" s="209">
        <f>IFERROR(VLOOKUP($A101,'Прайс-лист общий'!$A:F,6,0),"")</f>
        <v>714</v>
      </c>
      <c r="H101" s="209">
        <f>IFERROR(VLOOKUP($A101,'Прайс-лист общий'!$A:G,7,0),"")</f>
        <v>649</v>
      </c>
      <c r="I101" s="209">
        <f>IFERROR(VLOOKUP($A101,'Прайс-лист общий'!$A:H,8,0),"")</f>
        <v>590</v>
      </c>
      <c r="J101" s="209">
        <f>IFERROR(VLOOKUP($A101,'Прайс-лист общий'!$A:I,9,0),"")</f>
        <v>512</v>
      </c>
      <c r="K101" s="222">
        <f>IFERROR(VLOOKUP(A101,'Прайс-лист общий'!A:J,10,0),"")</f>
        <v>0</v>
      </c>
      <c r="L101" s="216"/>
      <c r="M101" s="212">
        <f t="shared" si="1"/>
        <v>0</v>
      </c>
      <c r="N101" s="185">
        <f>IFERROR(VLOOKUP($A101,'Прайс-лист общий'!$A:K,11,0),"")</f>
        <v>20</v>
      </c>
      <c r="O101" s="186" t="str">
        <f>IFERROR(VLOOKUP($A101,'Прайс-лист общий'!$A:L,12,0),"")</f>
        <v>165*115*60</v>
      </c>
      <c r="P101" s="186">
        <f>IFERROR(VLOOKUP($A101,'Прайс-лист общий'!$A:M,13,0),"")</f>
        <v>0.45300000000000001</v>
      </c>
      <c r="Q101" s="186" t="str">
        <f>IFERROR(VLOOKUP($A101,'Прайс-лист общий'!$A:O,14,0),"")</f>
        <v>345*245*325</v>
      </c>
      <c r="R101" s="186">
        <f>IFERROR(VLOOKUP($A101,'Прайс-лист общий'!$A:O,15,0),"")</f>
        <v>10</v>
      </c>
    </row>
    <row r="102" spans="1:18" s="208" customFormat="1" ht="15" customHeight="1">
      <c r="A102" s="205" t="s">
        <v>4144</v>
      </c>
      <c r="B102" s="206"/>
      <c r="C102" s="182" t="str">
        <f>HYPERLINK(VLOOKUP(A102,Фото!C:D,2,0),VLOOKUP(A102,'Прайс-лист общий'!A:B,2,0))</f>
        <v>Ручка дверная "Гляссе", серия SLIM, никель матовый</v>
      </c>
      <c r="D102" s="183">
        <f>IFERROR(VLOOKUP($A102,'Прайс-лист общий'!A:C,3,0),"")</f>
        <v>4</v>
      </c>
      <c r="E102" s="184">
        <f>IFERROR(VLOOKUP($A102,'Прайс-лист общий'!$A:D,4,0),"")</f>
        <v>0</v>
      </c>
      <c r="F102" s="209">
        <f>IFERROR(VLOOKUP($A102,'Прайс-лист общий'!$A:E,5,0),"")</f>
        <v>1181</v>
      </c>
      <c r="G102" s="209">
        <f>IFERROR(VLOOKUP($A102,'Прайс-лист общий'!$A:F,6,0),"")</f>
        <v>714</v>
      </c>
      <c r="H102" s="209">
        <f>IFERROR(VLOOKUP($A102,'Прайс-лист общий'!$A:G,7,0),"")</f>
        <v>649</v>
      </c>
      <c r="I102" s="209">
        <f>IFERROR(VLOOKUP($A102,'Прайс-лист общий'!$A:H,8,0),"")</f>
        <v>590</v>
      </c>
      <c r="J102" s="209">
        <f>IFERROR(VLOOKUP($A102,'Прайс-лист общий'!$A:I,9,0),"")</f>
        <v>512</v>
      </c>
      <c r="K102" s="222">
        <f>IFERROR(VLOOKUP(A102,'Прайс-лист общий'!A:J,10,0),"")</f>
        <v>0</v>
      </c>
      <c r="L102" s="216"/>
      <c r="M102" s="212">
        <f t="shared" si="1"/>
        <v>0</v>
      </c>
      <c r="N102" s="185">
        <f>IFERROR(VLOOKUP($A102,'Прайс-лист общий'!$A:K,11,0),"")</f>
        <v>20</v>
      </c>
      <c r="O102" s="186" t="str">
        <f>IFERROR(VLOOKUP($A102,'Прайс-лист общий'!$A:L,12,0),"")</f>
        <v>165*115*60</v>
      </c>
      <c r="P102" s="186">
        <f>IFERROR(VLOOKUP($A102,'Прайс-лист общий'!$A:M,13,0),"")</f>
        <v>0.45300000000000001</v>
      </c>
      <c r="Q102" s="186" t="str">
        <f>IFERROR(VLOOKUP($A102,'Прайс-лист общий'!$A:O,14,0),"")</f>
        <v>345*245*325</v>
      </c>
      <c r="R102" s="186">
        <f>IFERROR(VLOOKUP($A102,'Прайс-лист общий'!$A:O,15,0),"")</f>
        <v>10</v>
      </c>
    </row>
    <row r="103" spans="1:18" s="208" customFormat="1" ht="15" customHeight="1">
      <c r="A103" s="205" t="s">
        <v>4145</v>
      </c>
      <c r="B103" s="206"/>
      <c r="C103" s="182" t="str">
        <f>HYPERLINK(VLOOKUP(A103,Фото!C:D,2,0),VLOOKUP(A103,'Прайс-лист общий'!A:B,2,0))</f>
        <v>Ручка дверная "Гляссе", серия SLIM, хром блестящий</v>
      </c>
      <c r="D103" s="183">
        <f>IFERROR(VLOOKUP($A103,'Прайс-лист общий'!A:C,3,0),"")</f>
        <v>4</v>
      </c>
      <c r="E103" s="184">
        <f>IFERROR(VLOOKUP($A103,'Прайс-лист общий'!$A:D,4,0),"")</f>
        <v>0</v>
      </c>
      <c r="F103" s="209">
        <f>IFERROR(VLOOKUP($A103,'Прайс-лист общий'!$A:E,5,0),"")</f>
        <v>1181</v>
      </c>
      <c r="G103" s="209">
        <f>IFERROR(VLOOKUP($A103,'Прайс-лист общий'!$A:F,6,0),"")</f>
        <v>714</v>
      </c>
      <c r="H103" s="209">
        <f>IFERROR(VLOOKUP($A103,'Прайс-лист общий'!$A:G,7,0),"")</f>
        <v>649</v>
      </c>
      <c r="I103" s="209">
        <f>IFERROR(VLOOKUP($A103,'Прайс-лист общий'!$A:H,8,0),"")</f>
        <v>590</v>
      </c>
      <c r="J103" s="209">
        <f>IFERROR(VLOOKUP($A103,'Прайс-лист общий'!$A:I,9,0),"")</f>
        <v>512</v>
      </c>
      <c r="K103" s="222">
        <f>IFERROR(VLOOKUP(A103,'Прайс-лист общий'!A:J,10,0),"")</f>
        <v>332</v>
      </c>
      <c r="L103" s="216"/>
      <c r="M103" s="212">
        <f t="shared" si="1"/>
        <v>0</v>
      </c>
      <c r="N103" s="185">
        <f>IFERROR(VLOOKUP($A103,'Прайс-лист общий'!$A:K,11,0),"")</f>
        <v>20</v>
      </c>
      <c r="O103" s="186" t="str">
        <f>IFERROR(VLOOKUP($A103,'Прайс-лист общий'!$A:L,12,0),"")</f>
        <v>165*115*60</v>
      </c>
      <c r="P103" s="186">
        <f>IFERROR(VLOOKUP($A103,'Прайс-лист общий'!$A:M,13,0),"")</f>
        <v>0.45300000000000001</v>
      </c>
      <c r="Q103" s="186" t="str">
        <f>IFERROR(VLOOKUP($A103,'Прайс-лист общий'!$A:O,14,0),"")</f>
        <v>345*245*325</v>
      </c>
      <c r="R103" s="186">
        <f>IFERROR(VLOOKUP($A103,'Прайс-лист общий'!$A:O,15,0),"")</f>
        <v>10</v>
      </c>
    </row>
    <row r="104" spans="1:18" s="208" customFormat="1" ht="15" customHeight="1">
      <c r="A104" s="205" t="s">
        <v>4146</v>
      </c>
      <c r="B104" s="206"/>
      <c r="C104" s="182" t="str">
        <f>HYPERLINK(VLOOKUP(A104,Фото!C:D,2,0),VLOOKUP(A104,'Прайс-лист общий'!A:B,2,0))</f>
        <v>Ручка дверная "Гляссе", серия SLIM, супер сатин хром</v>
      </c>
      <c r="D104" s="183">
        <f>IFERROR(VLOOKUP($A104,'Прайс-лист общий'!A:C,3,0),"")</f>
        <v>4</v>
      </c>
      <c r="E104" s="184">
        <f>IFERROR(VLOOKUP($A104,'Прайс-лист общий'!$A:D,4,0),"")</f>
        <v>0</v>
      </c>
      <c r="F104" s="209">
        <f>IFERROR(VLOOKUP($A104,'Прайс-лист общий'!$A:E,5,0),"")</f>
        <v>1181</v>
      </c>
      <c r="G104" s="209">
        <f>IFERROR(VLOOKUP($A104,'Прайс-лист общий'!$A:F,6,0),"")</f>
        <v>714</v>
      </c>
      <c r="H104" s="209">
        <f>IFERROR(VLOOKUP($A104,'Прайс-лист общий'!$A:G,7,0),"")</f>
        <v>649</v>
      </c>
      <c r="I104" s="209">
        <f>IFERROR(VLOOKUP($A104,'Прайс-лист общий'!$A:H,8,0),"")</f>
        <v>590</v>
      </c>
      <c r="J104" s="209">
        <f>IFERROR(VLOOKUP($A104,'Прайс-лист общий'!$A:I,9,0),"")</f>
        <v>512</v>
      </c>
      <c r="K104" s="222">
        <f>IFERROR(VLOOKUP(A104,'Прайс-лист общий'!A:J,10,0),"")</f>
        <v>0</v>
      </c>
      <c r="L104" s="216"/>
      <c r="M104" s="212">
        <f t="shared" si="1"/>
        <v>0</v>
      </c>
      <c r="N104" s="185">
        <f>IFERROR(VLOOKUP($A104,'Прайс-лист общий'!$A:K,11,0),"")</f>
        <v>20</v>
      </c>
      <c r="O104" s="186" t="str">
        <f>IFERROR(VLOOKUP($A104,'Прайс-лист общий'!$A:L,12,0),"")</f>
        <v>165*115*60</v>
      </c>
      <c r="P104" s="186">
        <f>IFERROR(VLOOKUP($A104,'Прайс-лист общий'!$A:M,13,0),"")</f>
        <v>0.45300000000000001</v>
      </c>
      <c r="Q104" s="186" t="str">
        <f>IFERROR(VLOOKUP($A104,'Прайс-лист общий'!$A:O,14,0),"")</f>
        <v>345*245*325</v>
      </c>
      <c r="R104" s="186">
        <f>IFERROR(VLOOKUP($A104,'Прайс-лист общий'!$A:O,15,0),"")</f>
        <v>10</v>
      </c>
    </row>
    <row r="105" spans="1:18" s="208" customFormat="1" ht="15" customHeight="1">
      <c r="A105" s="193" t="s">
        <v>4147</v>
      </c>
      <c r="B105" s="195"/>
      <c r="C105" s="187" t="str">
        <f>HYPERLINK(VLOOKUP(A105,Фото!C:D,2,0),VLOOKUP(A105,'Прайс-лист общий'!A:B,2,0))</f>
        <v>Ручка дверная "Гляссе", серия SLIM, золото матовое сатинированное</v>
      </c>
      <c r="D105" s="188">
        <f>IFERROR(VLOOKUP($A105,'Прайс-лист общий'!A:C,3,0),"")</f>
        <v>4</v>
      </c>
      <c r="E105" s="189">
        <f>IFERROR(VLOOKUP($A105,'Прайс-лист общий'!$A:D,4,0),"")</f>
        <v>0</v>
      </c>
      <c r="F105" s="210">
        <f>IFERROR(VLOOKUP($A105,'Прайс-лист общий'!$A:E,5,0),"")</f>
        <v>1181</v>
      </c>
      <c r="G105" s="210">
        <f>IFERROR(VLOOKUP($A105,'Прайс-лист общий'!$A:F,6,0),"")</f>
        <v>714</v>
      </c>
      <c r="H105" s="210">
        <f>IFERROR(VLOOKUP($A105,'Прайс-лист общий'!$A:G,7,0),"")</f>
        <v>649</v>
      </c>
      <c r="I105" s="210">
        <f>IFERROR(VLOOKUP($A105,'Прайс-лист общий'!$A:H,8,0),"")</f>
        <v>590</v>
      </c>
      <c r="J105" s="210">
        <f>IFERROR(VLOOKUP($A105,'Прайс-лист общий'!$A:I,9,0),"")</f>
        <v>512</v>
      </c>
      <c r="K105" s="220">
        <f>IFERROR(VLOOKUP(A105,'Прайс-лист общий'!A:J,10,0),"")</f>
        <v>0</v>
      </c>
      <c r="L105" s="217"/>
      <c r="M105" s="213">
        <f t="shared" si="1"/>
        <v>0</v>
      </c>
      <c r="N105" s="190">
        <f>IFERROR(VLOOKUP($A105,'Прайс-лист общий'!$A:K,11,0),"")</f>
        <v>20</v>
      </c>
      <c r="O105" s="191" t="str">
        <f>IFERROR(VLOOKUP($A105,'Прайс-лист общий'!$A:L,12,0),"")</f>
        <v>165*115*60</v>
      </c>
      <c r="P105" s="191">
        <f>IFERROR(VLOOKUP($A105,'Прайс-лист общий'!$A:M,13,0),"")</f>
        <v>0.45300000000000001</v>
      </c>
      <c r="Q105" s="191" t="str">
        <f>IFERROR(VLOOKUP($A105,'Прайс-лист общий'!$A:O,14,0),"")</f>
        <v>345*245*325</v>
      </c>
      <c r="R105" s="191">
        <f>IFERROR(VLOOKUP($A105,'Прайс-лист общий'!$A:O,15,0),"")</f>
        <v>10</v>
      </c>
    </row>
    <row r="106" spans="1:18" s="208" customFormat="1" ht="15" customHeight="1">
      <c r="A106" s="223" t="s">
        <v>4148</v>
      </c>
      <c r="B106" s="206"/>
      <c r="C106" s="224" t="str">
        <f>HYPERLINK(VLOOKUP(A106,Фото!C:D,2,0),VLOOKUP(A106,'Прайс-лист общий'!A:B,2,0))</f>
        <v>Ручка дверная "Романо", серия SLIM, черный - черный</v>
      </c>
      <c r="D106" s="225">
        <f>IFERROR(VLOOKUP($A106,'Прайс-лист общий'!A:C,3,0),"")</f>
        <v>4</v>
      </c>
      <c r="E106" s="226">
        <f>IFERROR(VLOOKUP($A106,'Прайс-лист общий'!$A:D,4,0),"")</f>
        <v>0</v>
      </c>
      <c r="F106" s="227">
        <f>IFERROR(VLOOKUP($A106,'Прайс-лист общий'!$A:E,5,0),"")</f>
        <v>1239</v>
      </c>
      <c r="G106" s="227">
        <f>IFERROR(VLOOKUP($A106,'Прайс-лист общий'!$A:F,6,0),"")</f>
        <v>748</v>
      </c>
      <c r="H106" s="227">
        <f>IFERROR(VLOOKUP($A106,'Прайс-лист общий'!$A:G,7,0),"")</f>
        <v>680</v>
      </c>
      <c r="I106" s="227">
        <f>IFERROR(VLOOKUP($A106,'Прайс-лист общий'!$A:H,8,0),"")</f>
        <v>618</v>
      </c>
      <c r="J106" s="227">
        <f>IFERROR(VLOOKUP($A106,'Прайс-лист общий'!$A:I,9,0),"")</f>
        <v>538</v>
      </c>
      <c r="K106" s="228">
        <f>IFERROR(VLOOKUP(A106,'Прайс-лист общий'!A:J,10,0),"")</f>
        <v>0</v>
      </c>
      <c r="L106" s="229"/>
      <c r="M106" s="230">
        <f t="shared" si="1"/>
        <v>0</v>
      </c>
      <c r="N106" s="231">
        <f>IFERROR(VLOOKUP($A106,'Прайс-лист общий'!$A:K,11,0),"")</f>
        <v>20</v>
      </c>
      <c r="O106" s="232" t="str">
        <f>IFERROR(VLOOKUP($A106,'Прайс-лист общий'!$A:L,12,0),"")</f>
        <v>165*115*60</v>
      </c>
      <c r="P106" s="232">
        <f>IFERROR(VLOOKUP($A106,'Прайс-лист общий'!$A:M,13,0),"")</f>
        <v>0.45300000000000001</v>
      </c>
      <c r="Q106" s="232" t="str">
        <f>IFERROR(VLOOKUP($A106,'Прайс-лист общий'!$A:O,14,0),"")</f>
        <v>345*245*325</v>
      </c>
      <c r="R106" s="232">
        <f>IFERROR(VLOOKUP($A106,'Прайс-лист общий'!$A:O,15,0),"")</f>
        <v>10</v>
      </c>
    </row>
    <row r="107" spans="1:18" s="208" customFormat="1" ht="15" customHeight="1">
      <c r="A107" s="205" t="s">
        <v>5394</v>
      </c>
      <c r="B107" s="206"/>
      <c r="C107" s="182" t="str">
        <f>HYPERLINK(VLOOKUP(A107,Фото!C:D,2,0),VLOOKUP(A107,'Прайс-лист общий'!A:B,2,0))</f>
        <v>Ручка дверная "Романо", серия SLIM, черный - черный, подложка DIY</v>
      </c>
      <c r="D107" s="183">
        <f>IFERROR(VLOOKUP($A107,'Прайс-лист общий'!A:C,3,0),"")</f>
        <v>0</v>
      </c>
      <c r="E107" s="184">
        <f>IFERROR(VLOOKUP($A107,'Прайс-лист общий'!$A:D,4,0),"")</f>
        <v>0</v>
      </c>
      <c r="F107" s="209">
        <f>IFERROR(VLOOKUP($A107,'Прайс-лист общий'!$A:E,5,0),"")</f>
        <v>0</v>
      </c>
      <c r="G107" s="209">
        <f>IFERROR(VLOOKUP($A107,'Прайс-лист общий'!$A:F,6,0),"")</f>
        <v>0</v>
      </c>
      <c r="H107" s="209">
        <f>IFERROR(VLOOKUP($A107,'Прайс-лист общий'!$A:G,7,0),"")</f>
        <v>0</v>
      </c>
      <c r="I107" s="209">
        <f>IFERROR(VLOOKUP($A107,'Прайс-лист общий'!$A:H,8,0),"")</f>
        <v>0</v>
      </c>
      <c r="J107" s="209">
        <f>IFERROR(VLOOKUP($A107,'Прайс-лист общий'!$A:I,9,0),"")</f>
        <v>0</v>
      </c>
      <c r="K107" s="222">
        <f>IFERROR(VLOOKUP(A107,'Прайс-лист общий'!A:J,10,0),"")</f>
        <v>332</v>
      </c>
      <c r="L107" s="216"/>
      <c r="M107" s="212">
        <f t="shared" ref="M107" si="2">IF(K107&lt;&gt;$K$1,K107*L107,IF($J$1=$G$2,G107*L107,IF($J$1=$H$2,H107*L107,IF($J$1=$I$2,I107*L107,IF($J$1=$J$2,J107*L107,"Выберите колонку")))))</f>
        <v>0</v>
      </c>
      <c r="N107" s="185" t="str">
        <f>IFERROR(VLOOKUP($A107,'Прайс-лист общий'!$A:K,11,0),"")</f>
        <v>6/24</v>
      </c>
      <c r="O107" s="186" t="str">
        <f>IFERROR(VLOOKUP($A107,'Прайс-лист общий'!$A:L,12,0),"")</f>
        <v>165*150*60</v>
      </c>
      <c r="P107" s="186">
        <f>IFERROR(VLOOKUP($A107,'Прайс-лист общий'!$A:M,13,0),"")</f>
        <v>0.45300000000000001</v>
      </c>
      <c r="Q107" s="186" t="str">
        <f>IFERROR(VLOOKUP($A107,'Прайс-лист общий'!$A:O,14,0),"")</f>
        <v>345*245*325</v>
      </c>
      <c r="R107" s="186">
        <f>IFERROR(VLOOKUP($A107,'Прайс-лист общий'!$A:O,15,0),"")</f>
        <v>10</v>
      </c>
    </row>
    <row r="108" spans="1:18" s="208" customFormat="1" ht="15" customHeight="1">
      <c r="A108" s="205" t="s">
        <v>4149</v>
      </c>
      <c r="B108" s="206"/>
      <c r="C108" s="182" t="str">
        <f>HYPERLINK(VLOOKUP(A108,Фото!C:D,2,0),VLOOKUP(A108,'Прайс-лист общий'!A:B,2,0))</f>
        <v>Ручка дверная "Романо", серия SLIM, черный - белый</v>
      </c>
      <c r="D108" s="183">
        <f>IFERROR(VLOOKUP($A108,'Прайс-лист общий'!A:C,3,0),"")</f>
        <v>4</v>
      </c>
      <c r="E108" s="184">
        <f>IFERROR(VLOOKUP($A108,'Прайс-лист общий'!$A:D,4,0),"")</f>
        <v>0</v>
      </c>
      <c r="F108" s="209">
        <f>IFERROR(VLOOKUP($A108,'Прайс-лист общий'!$A:E,5,0),"")</f>
        <v>1239</v>
      </c>
      <c r="G108" s="209">
        <f>IFERROR(VLOOKUP($A108,'Прайс-лист общий'!$A:F,6,0),"")</f>
        <v>748</v>
      </c>
      <c r="H108" s="209">
        <f>IFERROR(VLOOKUP($A108,'Прайс-лист общий'!$A:G,7,0),"")</f>
        <v>680</v>
      </c>
      <c r="I108" s="209">
        <f>IFERROR(VLOOKUP($A108,'Прайс-лист общий'!$A:H,8,0),"")</f>
        <v>618</v>
      </c>
      <c r="J108" s="209">
        <f>IFERROR(VLOOKUP($A108,'Прайс-лист общий'!$A:I,9,0),"")</f>
        <v>538</v>
      </c>
      <c r="K108" s="222">
        <f>IFERROR(VLOOKUP(A108,'Прайс-лист общий'!A:J,10,0),"")</f>
        <v>0</v>
      </c>
      <c r="L108" s="216"/>
      <c r="M108" s="212">
        <f t="shared" si="1"/>
        <v>0</v>
      </c>
      <c r="N108" s="185">
        <f>IFERROR(VLOOKUP($A108,'Прайс-лист общий'!$A:K,11,0),"")</f>
        <v>20</v>
      </c>
      <c r="O108" s="186" t="str">
        <f>IFERROR(VLOOKUP($A108,'Прайс-лист общий'!$A:L,12,0),"")</f>
        <v>165*115*60</v>
      </c>
      <c r="P108" s="186">
        <f>IFERROR(VLOOKUP($A108,'Прайс-лист общий'!$A:M,13,0),"")</f>
        <v>0.45300000000000001</v>
      </c>
      <c r="Q108" s="186" t="str">
        <f>IFERROR(VLOOKUP($A108,'Прайс-лист общий'!$A:O,14,0),"")</f>
        <v>345*245*325</v>
      </c>
      <c r="R108" s="186">
        <f>IFERROR(VLOOKUP($A108,'Прайс-лист общий'!$A:O,15,0),"")</f>
        <v>10</v>
      </c>
    </row>
    <row r="109" spans="1:18" s="208" customFormat="1" ht="15" customHeight="1">
      <c r="A109" s="205" t="s">
        <v>5395</v>
      </c>
      <c r="B109" s="206"/>
      <c r="C109" s="182" t="str">
        <f>HYPERLINK(VLOOKUP(A109,Фото!C:D,2,0),VLOOKUP(A109,'Прайс-лист общий'!A:B,2,0))</f>
        <v>Ручка дверная "Романо", серия SLIM, черный - белый, подложка DIY</v>
      </c>
      <c r="D109" s="183">
        <f>IFERROR(VLOOKUP($A109,'Прайс-лист общий'!A:C,3,0),"")</f>
        <v>4</v>
      </c>
      <c r="E109" s="184">
        <f>IFERROR(VLOOKUP($A109,'Прайс-лист общий'!$A:D,4,0),"")</f>
        <v>0</v>
      </c>
      <c r="F109" s="209">
        <f>IFERROR(VLOOKUP($A109,'Прайс-лист общий'!$A:E,5,0),"")</f>
        <v>0</v>
      </c>
      <c r="G109" s="209">
        <f>IFERROR(VLOOKUP($A109,'Прайс-лист общий'!$A:F,6,0),"")</f>
        <v>0</v>
      </c>
      <c r="H109" s="209">
        <f>IFERROR(VLOOKUP($A109,'Прайс-лист общий'!$A:G,7,0),"")</f>
        <v>0</v>
      </c>
      <c r="I109" s="209">
        <f>IFERROR(VLOOKUP($A109,'Прайс-лист общий'!$A:H,8,0),"")</f>
        <v>0</v>
      </c>
      <c r="J109" s="209">
        <f>IFERROR(VLOOKUP($A109,'Прайс-лист общий'!$A:I,9,0),"")</f>
        <v>0</v>
      </c>
      <c r="K109" s="222">
        <f>IFERROR(VLOOKUP(A109,'Прайс-лист общий'!A:J,10,0),"")</f>
        <v>332</v>
      </c>
      <c r="L109" s="216"/>
      <c r="M109" s="212">
        <f t="shared" ref="M109" si="3">IF(K109&lt;&gt;$K$1,K109*L109,IF($J$1=$G$2,G109*L109,IF($J$1=$H$2,H109*L109,IF($J$1=$I$2,I109*L109,IF($J$1=$J$2,J109*L109,"Выберите колонку")))))</f>
        <v>0</v>
      </c>
      <c r="N109" s="185" t="str">
        <f>IFERROR(VLOOKUP($A109,'Прайс-лист общий'!$A:K,11,0),"")</f>
        <v>6/24</v>
      </c>
      <c r="O109" s="186" t="str">
        <f>IFERROR(VLOOKUP($A109,'Прайс-лист общий'!$A:L,12,0),"")</f>
        <v>165*150*60</v>
      </c>
      <c r="P109" s="186">
        <f>IFERROR(VLOOKUP($A109,'Прайс-лист общий'!$A:M,13,0),"")</f>
        <v>0.45300000000000001</v>
      </c>
      <c r="Q109" s="186" t="str">
        <f>IFERROR(VLOOKUP($A109,'Прайс-лист общий'!$A:O,14,0),"")</f>
        <v>345*245*325</v>
      </c>
      <c r="R109" s="186">
        <f>IFERROR(VLOOKUP($A109,'Прайс-лист общий'!$A:O,15,0),"")</f>
        <v>10</v>
      </c>
    </row>
    <row r="110" spans="1:18" s="208" customFormat="1" ht="15" customHeight="1">
      <c r="A110" s="205" t="s">
        <v>4150</v>
      </c>
      <c r="B110" s="206"/>
      <c r="C110" s="182" t="str">
        <f>HYPERLINK(VLOOKUP(A110,Фото!C:D,2,0),VLOOKUP(A110,'Прайс-лист общий'!A:B,2,0))</f>
        <v>Ручка дверная "Романо", серия SLIM, супер сатин хром - черный</v>
      </c>
      <c r="D110" s="183">
        <f>IFERROR(VLOOKUP($A110,'Прайс-лист общий'!A:C,3,0),"")</f>
        <v>4</v>
      </c>
      <c r="E110" s="184">
        <f>IFERROR(VLOOKUP($A110,'Прайс-лист общий'!$A:D,4,0),"")</f>
        <v>0</v>
      </c>
      <c r="F110" s="209">
        <f>IFERROR(VLOOKUP($A110,'Прайс-лист общий'!$A:E,5,0),"")</f>
        <v>1239</v>
      </c>
      <c r="G110" s="209">
        <f>IFERROR(VLOOKUP($A110,'Прайс-лист общий'!$A:F,6,0),"")</f>
        <v>748</v>
      </c>
      <c r="H110" s="209">
        <f>IFERROR(VLOOKUP($A110,'Прайс-лист общий'!$A:G,7,0),"")</f>
        <v>680</v>
      </c>
      <c r="I110" s="209">
        <f>IFERROR(VLOOKUP($A110,'Прайс-лист общий'!$A:H,8,0),"")</f>
        <v>618</v>
      </c>
      <c r="J110" s="209">
        <f>IFERROR(VLOOKUP($A110,'Прайс-лист общий'!$A:I,9,0),"")</f>
        <v>538</v>
      </c>
      <c r="K110" s="222">
        <f>IFERROR(VLOOKUP(A110,'Прайс-лист общий'!A:J,10,0),"")</f>
        <v>0</v>
      </c>
      <c r="L110" s="216"/>
      <c r="M110" s="212">
        <f t="shared" si="1"/>
        <v>0</v>
      </c>
      <c r="N110" s="185">
        <f>IFERROR(VLOOKUP($A110,'Прайс-лист общий'!$A:K,11,0),"")</f>
        <v>20</v>
      </c>
      <c r="O110" s="186" t="str">
        <f>IFERROR(VLOOKUP($A110,'Прайс-лист общий'!$A:L,12,0),"")</f>
        <v>165*115*60</v>
      </c>
      <c r="P110" s="186">
        <f>IFERROR(VLOOKUP($A110,'Прайс-лист общий'!$A:M,13,0),"")</f>
        <v>0.45300000000000001</v>
      </c>
      <c r="Q110" s="186" t="str">
        <f>IFERROR(VLOOKUP($A110,'Прайс-лист общий'!$A:O,14,0),"")</f>
        <v>345*245*325</v>
      </c>
      <c r="R110" s="186">
        <f>IFERROR(VLOOKUP($A110,'Прайс-лист общий'!$A:O,15,0),"")</f>
        <v>10</v>
      </c>
    </row>
    <row r="111" spans="1:18" s="208" customFormat="1" ht="15" customHeight="1">
      <c r="A111" s="193" t="s">
        <v>4865</v>
      </c>
      <c r="B111" s="195"/>
      <c r="C111" s="187" t="str">
        <f>HYPERLINK(VLOOKUP(A111,Фото!C:D,2,0),VLOOKUP(A111,'Прайс-лист общий'!A:B,2,0))</f>
        <v>Ручка дверная "Романо", серия SLIM, золото матовое сатинированное - черный</v>
      </c>
      <c r="D111" s="188">
        <f>IFERROR(VLOOKUP($A111,'Прайс-лист общий'!A:C,3,0),"")</f>
        <v>4</v>
      </c>
      <c r="E111" s="189">
        <f>IFERROR(VLOOKUP($A111,'Прайс-лист общий'!$A:D,4,0),"")</f>
        <v>0</v>
      </c>
      <c r="F111" s="210">
        <f>IFERROR(VLOOKUP($A111,'Прайс-лист общий'!$A:E,5,0),"")</f>
        <v>1239</v>
      </c>
      <c r="G111" s="210">
        <f>IFERROR(VLOOKUP($A111,'Прайс-лист общий'!$A:F,6,0),"")</f>
        <v>748</v>
      </c>
      <c r="H111" s="210">
        <f>IFERROR(VLOOKUP($A111,'Прайс-лист общий'!$A:G,7,0),"")</f>
        <v>680</v>
      </c>
      <c r="I111" s="210">
        <f>IFERROR(VLOOKUP($A111,'Прайс-лист общий'!$A:H,8,0),"")</f>
        <v>618</v>
      </c>
      <c r="J111" s="210">
        <f>IFERROR(VLOOKUP($A111,'Прайс-лист общий'!$A:I,9,0),"")</f>
        <v>538</v>
      </c>
      <c r="K111" s="220">
        <f>IFERROR(VLOOKUP(A111,'Прайс-лист общий'!A:J,10,0),"")</f>
        <v>0</v>
      </c>
      <c r="L111" s="217"/>
      <c r="M111" s="213">
        <f t="shared" si="1"/>
        <v>0</v>
      </c>
      <c r="N111" s="190">
        <f>IFERROR(VLOOKUP($A111,'Прайс-лист общий'!$A:K,11,0),"")</f>
        <v>20</v>
      </c>
      <c r="O111" s="191" t="str">
        <f>IFERROR(VLOOKUP($A111,'Прайс-лист общий'!$A:L,12,0),"")</f>
        <v>165*115*60</v>
      </c>
      <c r="P111" s="191">
        <f>IFERROR(VLOOKUP($A111,'Прайс-лист общий'!$A:M,13,0),"")</f>
        <v>0.45300000000000001</v>
      </c>
      <c r="Q111" s="191" t="str">
        <f>IFERROR(VLOOKUP($A111,'Прайс-лист общий'!$A:O,14,0),"")</f>
        <v>345*245*325</v>
      </c>
      <c r="R111" s="191">
        <f>IFERROR(VLOOKUP($A111,'Прайс-лист общий'!$A:O,15,0),"")</f>
        <v>10</v>
      </c>
    </row>
    <row r="112" spans="1:18" s="208" customFormat="1" ht="15" customHeight="1">
      <c r="A112" s="223" t="s">
        <v>3378</v>
      </c>
      <c r="B112"/>
      <c r="C112" s="224" t="str">
        <f>HYPERLINK(VLOOKUP(A112,Фото!C:D,2,0),VLOOKUP(A112,'Прайс-лист общий'!A:B,2,0))</f>
        <v>Завертка к ручкам PUERTO, серия SLIM, черный</v>
      </c>
      <c r="D112" s="225">
        <f>IFERROR(VLOOKUP($A112,'Прайс-лист общий'!A:C,3,0),"")</f>
        <v>4</v>
      </c>
      <c r="E112" s="226">
        <f>IFERROR(VLOOKUP($A112,'Прайс-лист общий'!$A:D,4,0),"")</f>
        <v>0</v>
      </c>
      <c r="F112" s="227">
        <f>IFERROR(VLOOKUP($A112,'Прайс-лист общий'!$A:E,5,0),"")</f>
        <v>748</v>
      </c>
      <c r="G112" s="227">
        <f>IFERROR(VLOOKUP($A112,'Прайс-лист общий'!$A:F,6,0),"")</f>
        <v>451</v>
      </c>
      <c r="H112" s="227">
        <f>IFERROR(VLOOKUP($A112,'Прайс-лист общий'!$A:G,7,0),"")</f>
        <v>411</v>
      </c>
      <c r="I112" s="227">
        <f>IFERROR(VLOOKUP($A112,'Прайс-лист общий'!$A:H,8,0),"")</f>
        <v>373</v>
      </c>
      <c r="J112" s="227">
        <f>IFERROR(VLOOKUP($A112,'Прайс-лист общий'!$A:I,9,0),"")</f>
        <v>324</v>
      </c>
      <c r="K112" s="228">
        <f>IFERROR(VLOOKUP(A112,'Прайс-лист общий'!A:J,10,0),"")</f>
        <v>0</v>
      </c>
      <c r="L112" s="229"/>
      <c r="M112" s="230">
        <f t="shared" si="1"/>
        <v>0</v>
      </c>
      <c r="N112" s="231">
        <f>IFERROR(VLOOKUP($A112,'Прайс-лист общий'!$A:K,11,0),"")</f>
        <v>100</v>
      </c>
      <c r="O112" s="232" t="str">
        <f>IFERROR(VLOOKUP($A112,'Прайс-лист общий'!$A:L,12,0),"")</f>
        <v>70*80*60</v>
      </c>
      <c r="P112" s="232">
        <f>IFERROR(VLOOKUP($A112,'Прайс-лист общий'!$A:M,13,0),"")</f>
        <v>0.17</v>
      </c>
      <c r="Q112" s="232" t="str">
        <f>IFERROR(VLOOKUP($A112,'Прайс-лист общий'!$A:O,14,0),"")</f>
        <v>375*252*420</v>
      </c>
      <c r="R112" s="232">
        <f>IFERROR(VLOOKUP($A112,'Прайс-лист общий'!$A:O,15,0),"")</f>
        <v>20</v>
      </c>
    </row>
    <row r="113" spans="1:18" s="208" customFormat="1" ht="15" customHeight="1">
      <c r="A113" s="205" t="s">
        <v>4152</v>
      </c>
      <c r="B113" s="206"/>
      <c r="C113" s="182" t="str">
        <f>HYPERLINK(VLOOKUP(A113,Фото!C:D,2,0),VLOOKUP(A113,'Прайс-лист общий'!A:B,2,0))</f>
        <v>Завертка к ручкам PUERTO, серия SLIM, хром блестящий</v>
      </c>
      <c r="D113" s="183">
        <f>IFERROR(VLOOKUP($A113,'Прайс-лист общий'!A:C,3,0),"")</f>
        <v>4</v>
      </c>
      <c r="E113" s="184">
        <f>IFERROR(VLOOKUP($A113,'Прайс-лист общий'!$A:D,4,0),"")</f>
        <v>0</v>
      </c>
      <c r="F113" s="209">
        <f>IFERROR(VLOOKUP($A113,'Прайс-лист общий'!$A:E,5,0),"")</f>
        <v>748</v>
      </c>
      <c r="G113" s="209">
        <f>IFERROR(VLOOKUP($A113,'Прайс-лист общий'!$A:F,6,0),"")</f>
        <v>451</v>
      </c>
      <c r="H113" s="209">
        <f>IFERROR(VLOOKUP($A113,'Прайс-лист общий'!$A:G,7,0),"")</f>
        <v>411</v>
      </c>
      <c r="I113" s="209">
        <f>IFERROR(VLOOKUP($A113,'Прайс-лист общий'!$A:H,8,0),"")</f>
        <v>373</v>
      </c>
      <c r="J113" s="209">
        <f>IFERROR(VLOOKUP($A113,'Прайс-лист общий'!$A:I,9,0),"")</f>
        <v>324</v>
      </c>
      <c r="K113" s="222">
        <f>IFERROR(VLOOKUP(A113,'Прайс-лист общий'!A:J,10,0),"")</f>
        <v>0</v>
      </c>
      <c r="L113" s="216"/>
      <c r="M113" s="212">
        <f t="shared" si="1"/>
        <v>0</v>
      </c>
      <c r="N113" s="185">
        <f>IFERROR(VLOOKUP($A113,'Прайс-лист общий'!$A:K,11,0),"")</f>
        <v>100</v>
      </c>
      <c r="O113" s="186" t="str">
        <f>IFERROR(VLOOKUP($A113,'Прайс-лист общий'!$A:L,12,0),"")</f>
        <v>70*80*60</v>
      </c>
      <c r="P113" s="186">
        <f>IFERROR(VLOOKUP($A113,'Прайс-лист общий'!$A:M,13,0),"")</f>
        <v>0.17</v>
      </c>
      <c r="Q113" s="186" t="str">
        <f>IFERROR(VLOOKUP($A113,'Прайс-лист общий'!$A:O,14,0),"")</f>
        <v>375*252*420</v>
      </c>
      <c r="R113" s="186">
        <f>IFERROR(VLOOKUP($A113,'Прайс-лист общий'!$A:O,15,0),"")</f>
        <v>20</v>
      </c>
    </row>
    <row r="114" spans="1:18" s="208" customFormat="1" ht="15" customHeight="1">
      <c r="A114" s="205" t="s">
        <v>3377</v>
      </c>
      <c r="B114" s="206"/>
      <c r="C114" s="182" t="str">
        <f>HYPERLINK(VLOOKUP(A114,Фото!C:D,2,0),VLOOKUP(A114,'Прайс-лист общий'!A:B,2,0))</f>
        <v>Завертка к ручкам PUERTO, серия SLIM, матовый черный никель</v>
      </c>
      <c r="D114" s="183">
        <f>IFERROR(VLOOKUP($A114,'Прайс-лист общий'!A:C,3,0),"")</f>
        <v>4</v>
      </c>
      <c r="E114" s="184">
        <f>IFERROR(VLOOKUP($A114,'Прайс-лист общий'!$A:D,4,0),"")</f>
        <v>0</v>
      </c>
      <c r="F114" s="209">
        <f>IFERROR(VLOOKUP($A114,'Прайс-лист общий'!$A:E,5,0),"")</f>
        <v>748</v>
      </c>
      <c r="G114" s="209">
        <f>IFERROR(VLOOKUP($A114,'Прайс-лист общий'!$A:F,6,0),"")</f>
        <v>451</v>
      </c>
      <c r="H114" s="209">
        <f>IFERROR(VLOOKUP($A114,'Прайс-лист общий'!$A:G,7,0),"")</f>
        <v>411</v>
      </c>
      <c r="I114" s="209">
        <f>IFERROR(VLOOKUP($A114,'Прайс-лист общий'!$A:H,8,0),"")</f>
        <v>373</v>
      </c>
      <c r="J114" s="209">
        <f>IFERROR(VLOOKUP($A114,'Прайс-лист общий'!$A:I,9,0),"")</f>
        <v>324</v>
      </c>
      <c r="K114" s="222">
        <f>IFERROR(VLOOKUP(A114,'Прайс-лист общий'!A:J,10,0),"")</f>
        <v>0</v>
      </c>
      <c r="L114" s="216"/>
      <c r="M114" s="212">
        <f t="shared" si="1"/>
        <v>0</v>
      </c>
      <c r="N114" s="185">
        <f>IFERROR(VLOOKUP($A114,'Прайс-лист общий'!$A:K,11,0),"")</f>
        <v>100</v>
      </c>
      <c r="O114" s="186" t="str">
        <f>IFERROR(VLOOKUP($A114,'Прайс-лист общий'!$A:L,12,0),"")</f>
        <v>70*80*60</v>
      </c>
      <c r="P114" s="186">
        <f>IFERROR(VLOOKUP($A114,'Прайс-лист общий'!$A:M,13,0),"")</f>
        <v>0.17</v>
      </c>
      <c r="Q114" s="186" t="str">
        <f>IFERROR(VLOOKUP($A114,'Прайс-лист общий'!$A:O,14,0),"")</f>
        <v>375*252*420</v>
      </c>
      <c r="R114" s="186">
        <f>IFERROR(VLOOKUP($A114,'Прайс-лист общий'!$A:O,15,0),"")</f>
        <v>20</v>
      </c>
    </row>
    <row r="115" spans="1:18" s="208" customFormat="1" ht="15" customHeight="1">
      <c r="A115" s="205" t="s">
        <v>3376</v>
      </c>
      <c r="B115" s="206"/>
      <c r="C115" s="182" t="str">
        <f>HYPERLINK(VLOOKUP(A115,Фото!C:D,2,0),VLOOKUP(A115,'Прайс-лист общий'!A:B,2,0))</f>
        <v>Завертка к ручкам PUERTO, серия SLIM, никель супер матовый</v>
      </c>
      <c r="D115" s="183">
        <f>IFERROR(VLOOKUP($A115,'Прайс-лист общий'!A:C,3,0),"")</f>
        <v>4</v>
      </c>
      <c r="E115" s="184">
        <f>IFERROR(VLOOKUP($A115,'Прайс-лист общий'!$A:D,4,0),"")</f>
        <v>0</v>
      </c>
      <c r="F115" s="209">
        <f>IFERROR(VLOOKUP($A115,'Прайс-лист общий'!$A:E,5,0),"")</f>
        <v>748</v>
      </c>
      <c r="G115" s="209">
        <f>IFERROR(VLOOKUP($A115,'Прайс-лист общий'!$A:F,6,0),"")</f>
        <v>451</v>
      </c>
      <c r="H115" s="209">
        <f>IFERROR(VLOOKUP($A115,'Прайс-лист общий'!$A:G,7,0),"")</f>
        <v>411</v>
      </c>
      <c r="I115" s="209">
        <f>IFERROR(VLOOKUP($A115,'Прайс-лист общий'!$A:H,8,0),"")</f>
        <v>373</v>
      </c>
      <c r="J115" s="209">
        <f>IFERROR(VLOOKUP($A115,'Прайс-лист общий'!$A:I,9,0),"")</f>
        <v>324</v>
      </c>
      <c r="K115" s="222">
        <f>IFERROR(VLOOKUP(A115,'Прайс-лист общий'!A:J,10,0),"")</f>
        <v>0</v>
      </c>
      <c r="L115" s="216"/>
      <c r="M115" s="212">
        <f t="shared" si="1"/>
        <v>0</v>
      </c>
      <c r="N115" s="185">
        <f>IFERROR(VLOOKUP($A115,'Прайс-лист общий'!$A:K,11,0),"")</f>
        <v>100</v>
      </c>
      <c r="O115" s="186" t="str">
        <f>IFERROR(VLOOKUP($A115,'Прайс-лист общий'!$A:L,12,0),"")</f>
        <v>70*80*60</v>
      </c>
      <c r="P115" s="186">
        <f>IFERROR(VLOOKUP($A115,'Прайс-лист общий'!$A:M,13,0),"")</f>
        <v>0.17</v>
      </c>
      <c r="Q115" s="186" t="str">
        <f>IFERROR(VLOOKUP($A115,'Прайс-лист общий'!$A:O,14,0),"")</f>
        <v>375*252*420</v>
      </c>
      <c r="R115" s="186">
        <f>IFERROR(VLOOKUP($A115,'Прайс-лист общий'!$A:O,15,0),"")</f>
        <v>20</v>
      </c>
    </row>
    <row r="116" spans="1:18" s="208" customFormat="1" ht="15" customHeight="1">
      <c r="A116" s="205" t="s">
        <v>3375</v>
      </c>
      <c r="B116" s="206"/>
      <c r="C116" s="182" t="str">
        <f>HYPERLINK(VLOOKUP(A116,Фото!C:D,2,0),VLOOKUP(A116,'Прайс-лист общий'!A:B,2,0))</f>
        <v>Завертка к ручкам PUERTO, серия SLIM, матовый супер белый</v>
      </c>
      <c r="D116" s="183">
        <f>IFERROR(VLOOKUP($A116,'Прайс-лист общий'!A:C,3,0),"")</f>
        <v>4</v>
      </c>
      <c r="E116" s="184">
        <f>IFERROR(VLOOKUP($A116,'Прайс-лист общий'!$A:D,4,0),"")</f>
        <v>0</v>
      </c>
      <c r="F116" s="209">
        <f>IFERROR(VLOOKUP($A116,'Прайс-лист общий'!$A:E,5,0),"")</f>
        <v>748</v>
      </c>
      <c r="G116" s="209">
        <f>IFERROR(VLOOKUP($A116,'Прайс-лист общий'!$A:F,6,0),"")</f>
        <v>451</v>
      </c>
      <c r="H116" s="209">
        <f>IFERROR(VLOOKUP($A116,'Прайс-лист общий'!$A:G,7,0),"")</f>
        <v>411</v>
      </c>
      <c r="I116" s="209">
        <f>IFERROR(VLOOKUP($A116,'Прайс-лист общий'!$A:H,8,0),"")</f>
        <v>373</v>
      </c>
      <c r="J116" s="209">
        <f>IFERROR(VLOOKUP($A116,'Прайс-лист общий'!$A:I,9,0),"")</f>
        <v>324</v>
      </c>
      <c r="K116" s="222">
        <f>IFERROR(VLOOKUP(A116,'Прайс-лист общий'!A:J,10,0),"")</f>
        <v>0</v>
      </c>
      <c r="L116" s="216"/>
      <c r="M116" s="212">
        <f t="shared" si="1"/>
        <v>0</v>
      </c>
      <c r="N116" s="185">
        <f>IFERROR(VLOOKUP($A116,'Прайс-лист общий'!$A:K,11,0),"")</f>
        <v>100</v>
      </c>
      <c r="O116" s="186" t="str">
        <f>IFERROR(VLOOKUP($A116,'Прайс-лист общий'!$A:L,12,0),"")</f>
        <v>70*80*60</v>
      </c>
      <c r="P116" s="186">
        <f>IFERROR(VLOOKUP($A116,'Прайс-лист общий'!$A:M,13,0),"")</f>
        <v>0.17</v>
      </c>
      <c r="Q116" s="186" t="str">
        <f>IFERROR(VLOOKUP($A116,'Прайс-лист общий'!$A:O,14,0),"")</f>
        <v>375*252*420</v>
      </c>
      <c r="R116" s="186">
        <f>IFERROR(VLOOKUP($A116,'Прайс-лист общий'!$A:O,15,0),"")</f>
        <v>20</v>
      </c>
    </row>
    <row r="117" spans="1:18" s="208" customFormat="1" ht="15" customHeight="1">
      <c r="A117" s="205" t="s">
        <v>3374</v>
      </c>
      <c r="B117" s="206"/>
      <c r="C117" s="182" t="str">
        <f>HYPERLINK(VLOOKUP(A117,Фото!C:D,2,0),VLOOKUP(A117,'Прайс-лист общий'!A:B,2,0))</f>
        <v>Завертка к ручкам PUERTO, серия SLIM, никель матовый</v>
      </c>
      <c r="D117" s="183">
        <f>IFERROR(VLOOKUP($A117,'Прайс-лист общий'!A:C,3,0),"")</f>
        <v>4</v>
      </c>
      <c r="E117" s="184">
        <f>IFERROR(VLOOKUP($A117,'Прайс-лист общий'!$A:D,4,0),"")</f>
        <v>0</v>
      </c>
      <c r="F117" s="209">
        <f>IFERROR(VLOOKUP($A117,'Прайс-лист общий'!$A:E,5,0),"")</f>
        <v>748</v>
      </c>
      <c r="G117" s="209">
        <f>IFERROR(VLOOKUP($A117,'Прайс-лист общий'!$A:F,6,0),"")</f>
        <v>451</v>
      </c>
      <c r="H117" s="209">
        <f>IFERROR(VLOOKUP($A117,'Прайс-лист общий'!$A:G,7,0),"")</f>
        <v>411</v>
      </c>
      <c r="I117" s="209">
        <f>IFERROR(VLOOKUP($A117,'Прайс-лист общий'!$A:H,8,0),"")</f>
        <v>373</v>
      </c>
      <c r="J117" s="209">
        <f>IFERROR(VLOOKUP($A117,'Прайс-лист общий'!$A:I,9,0),"")</f>
        <v>324</v>
      </c>
      <c r="K117" s="222">
        <f>IFERROR(VLOOKUP(A117,'Прайс-лист общий'!A:J,10,0),"")</f>
        <v>0</v>
      </c>
      <c r="L117" s="216"/>
      <c r="M117" s="212">
        <f t="shared" si="1"/>
        <v>0</v>
      </c>
      <c r="N117" s="185">
        <f>IFERROR(VLOOKUP($A117,'Прайс-лист общий'!$A:K,11,0),"")</f>
        <v>100</v>
      </c>
      <c r="O117" s="186" t="str">
        <f>IFERROR(VLOOKUP($A117,'Прайс-лист общий'!$A:L,12,0),"")</f>
        <v>70*80*60</v>
      </c>
      <c r="P117" s="186">
        <f>IFERROR(VLOOKUP($A117,'Прайс-лист общий'!$A:M,13,0),"")</f>
        <v>0.17</v>
      </c>
      <c r="Q117" s="186" t="str">
        <f>IFERROR(VLOOKUP($A117,'Прайс-лист общий'!$A:O,14,0),"")</f>
        <v>375*252*420</v>
      </c>
      <c r="R117" s="186">
        <f>IFERROR(VLOOKUP($A117,'Прайс-лист общий'!$A:O,15,0),"")</f>
        <v>20</v>
      </c>
    </row>
    <row r="118" spans="1:18" s="208" customFormat="1" ht="15" customHeight="1">
      <c r="A118" s="205" t="s">
        <v>3373</v>
      </c>
      <c r="B118" s="206"/>
      <c r="C118" s="182" t="str">
        <f>HYPERLINK(VLOOKUP(A118,Фото!C:D,2,0),VLOOKUP(A118,'Прайс-лист общий'!A:B,2,0))</f>
        <v>Завертка к ручкам PUERTO, серия SLIM, супер сатин хром</v>
      </c>
      <c r="D118" s="183">
        <f>IFERROR(VLOOKUP($A118,'Прайс-лист общий'!A:C,3,0),"")</f>
        <v>4</v>
      </c>
      <c r="E118" s="184">
        <f>IFERROR(VLOOKUP($A118,'Прайс-лист общий'!$A:D,4,0),"")</f>
        <v>0</v>
      </c>
      <c r="F118" s="209">
        <f>IFERROR(VLOOKUP($A118,'Прайс-лист общий'!$A:E,5,0),"")</f>
        <v>748</v>
      </c>
      <c r="G118" s="209">
        <f>IFERROR(VLOOKUP($A118,'Прайс-лист общий'!$A:F,6,0),"")</f>
        <v>451</v>
      </c>
      <c r="H118" s="209">
        <f>IFERROR(VLOOKUP($A118,'Прайс-лист общий'!$A:G,7,0),"")</f>
        <v>411</v>
      </c>
      <c r="I118" s="209">
        <f>IFERROR(VLOOKUP($A118,'Прайс-лист общий'!$A:H,8,0),"")</f>
        <v>373</v>
      </c>
      <c r="J118" s="209">
        <f>IFERROR(VLOOKUP($A118,'Прайс-лист общий'!$A:I,9,0),"")</f>
        <v>324</v>
      </c>
      <c r="K118" s="222">
        <f>IFERROR(VLOOKUP(A118,'Прайс-лист общий'!A:J,10,0),"")</f>
        <v>0</v>
      </c>
      <c r="L118" s="216"/>
      <c r="M118" s="212">
        <f t="shared" si="1"/>
        <v>0</v>
      </c>
      <c r="N118" s="185">
        <f>IFERROR(VLOOKUP($A118,'Прайс-лист общий'!$A:K,11,0),"")</f>
        <v>100</v>
      </c>
      <c r="O118" s="186" t="str">
        <f>IFERROR(VLOOKUP($A118,'Прайс-лист общий'!$A:L,12,0),"")</f>
        <v>70*80*60</v>
      </c>
      <c r="P118" s="186">
        <f>IFERROR(VLOOKUP($A118,'Прайс-лист общий'!$A:M,13,0),"")</f>
        <v>0.17</v>
      </c>
      <c r="Q118" s="186" t="str">
        <f>IFERROR(VLOOKUP($A118,'Прайс-лист общий'!$A:O,14,0),"")</f>
        <v>375*252*420</v>
      </c>
      <c r="R118" s="186">
        <f>IFERROR(VLOOKUP($A118,'Прайс-лист общий'!$A:O,15,0),"")</f>
        <v>20</v>
      </c>
    </row>
    <row r="119" spans="1:18" s="208" customFormat="1" ht="15" customHeight="1">
      <c r="A119" s="193" t="s">
        <v>4153</v>
      </c>
      <c r="B119" s="195"/>
      <c r="C119" s="187" t="str">
        <f>HYPERLINK(VLOOKUP(A119,Фото!C:D,2,0),VLOOKUP(A119,'Прайс-лист общий'!A:B,2,0))</f>
        <v>Завертка к ручкам PUERTO, серия SLIM, золото матовое сатинированное</v>
      </c>
      <c r="D119" s="188">
        <f>IFERROR(VLOOKUP($A119,'Прайс-лист общий'!A:C,3,0),"")</f>
        <v>4</v>
      </c>
      <c r="E119" s="189">
        <f>IFERROR(VLOOKUP($A119,'Прайс-лист общий'!$A:D,4,0),"")</f>
        <v>0</v>
      </c>
      <c r="F119" s="210">
        <f>IFERROR(VLOOKUP($A119,'Прайс-лист общий'!$A:E,5,0),"")</f>
        <v>748</v>
      </c>
      <c r="G119" s="210">
        <f>IFERROR(VLOOKUP($A119,'Прайс-лист общий'!$A:F,6,0),"")</f>
        <v>451</v>
      </c>
      <c r="H119" s="210">
        <f>IFERROR(VLOOKUP($A119,'Прайс-лист общий'!$A:G,7,0),"")</f>
        <v>411</v>
      </c>
      <c r="I119" s="210">
        <f>IFERROR(VLOOKUP($A119,'Прайс-лист общий'!$A:H,8,0),"")</f>
        <v>373</v>
      </c>
      <c r="J119" s="210">
        <f>IFERROR(VLOOKUP($A119,'Прайс-лист общий'!$A:I,9,0),"")</f>
        <v>324</v>
      </c>
      <c r="K119" s="220">
        <f>IFERROR(VLOOKUP(A119,'Прайс-лист общий'!A:J,10,0),"")</f>
        <v>0</v>
      </c>
      <c r="L119" s="217"/>
      <c r="M119" s="213">
        <f t="shared" si="1"/>
        <v>0</v>
      </c>
      <c r="N119" s="190">
        <f>IFERROR(VLOOKUP($A119,'Прайс-лист общий'!$A:K,11,0),"")</f>
        <v>100</v>
      </c>
      <c r="O119" s="191" t="str">
        <f>IFERROR(VLOOKUP($A119,'Прайс-лист общий'!$A:L,12,0),"")</f>
        <v>70*80*60</v>
      </c>
      <c r="P119" s="191">
        <f>IFERROR(VLOOKUP($A119,'Прайс-лист общий'!$A:M,13,0),"")</f>
        <v>0.17</v>
      </c>
      <c r="Q119" s="191" t="str">
        <f>IFERROR(VLOOKUP($A119,'Прайс-лист общий'!$A:O,14,0),"")</f>
        <v>375*252*420</v>
      </c>
      <c r="R119" s="191">
        <f>IFERROR(VLOOKUP($A119,'Прайс-лист общий'!$A:O,15,0),"")</f>
        <v>20</v>
      </c>
    </row>
    <row r="120" spans="1:18" s="208" customFormat="1" ht="15" customHeight="1">
      <c r="A120" s="223" t="s">
        <v>3220</v>
      </c>
      <c r="B120"/>
      <c r="C120" s="224" t="str">
        <f>HYPERLINK(VLOOKUP(A120,Фото!C:D,2,0),VLOOKUP(A120,'Прайс-лист общий'!A:B,2,0))</f>
        <v>Накладка на цилиндр PUERTO, серия SLIM, черный</v>
      </c>
      <c r="D120" s="225">
        <f>IFERROR(VLOOKUP($A120,'Прайс-лист общий'!A:C,3,0),"")</f>
        <v>4</v>
      </c>
      <c r="E120" s="226">
        <f>IFERROR(VLOOKUP($A120,'Прайс-лист общий'!$A:D,4,0),"")</f>
        <v>0</v>
      </c>
      <c r="F120" s="227">
        <f>IFERROR(VLOOKUP($A120,'Прайс-лист общий'!$A:E,5,0),"")</f>
        <v>604</v>
      </c>
      <c r="G120" s="227">
        <f>IFERROR(VLOOKUP($A120,'Прайс-лист общий'!$A:F,6,0),"")</f>
        <v>365</v>
      </c>
      <c r="H120" s="227">
        <f>IFERROR(VLOOKUP($A120,'Прайс-лист общий'!$A:G,7,0),"")</f>
        <v>331</v>
      </c>
      <c r="I120" s="227">
        <f>IFERROR(VLOOKUP($A120,'Прайс-лист общий'!$A:H,8,0),"")</f>
        <v>301</v>
      </c>
      <c r="J120" s="227">
        <f>IFERROR(VLOOKUP($A120,'Прайс-лист общий'!$A:I,9,0),"")</f>
        <v>261</v>
      </c>
      <c r="K120" s="228">
        <f>IFERROR(VLOOKUP(A120,'Прайс-лист общий'!A:J,10,0),"")</f>
        <v>0</v>
      </c>
      <c r="L120" s="229"/>
      <c r="M120" s="230">
        <f t="shared" si="1"/>
        <v>0</v>
      </c>
      <c r="N120" s="231">
        <f>IFERROR(VLOOKUP($A120,'Прайс-лист общий'!$A:K,11,0),"")</f>
        <v>100</v>
      </c>
      <c r="O120" s="232" t="str">
        <f>IFERROR(VLOOKUP($A120,'Прайс-лист общий'!$A:L,12,0),"")</f>
        <v>70*80*30</v>
      </c>
      <c r="P120" s="232">
        <f>IFERROR(VLOOKUP($A120,'Прайс-лист общий'!$A:M,13,0),"")</f>
        <v>0.12</v>
      </c>
      <c r="Q120" s="232" t="str">
        <f>IFERROR(VLOOKUP($A120,'Прайс-лист общий'!$A:O,14,0),"")</f>
        <v>190*252*420</v>
      </c>
      <c r="R120" s="232">
        <f>IFERROR(VLOOKUP($A120,'Прайс-лист общий'!$A:O,15,0),"")</f>
        <v>13</v>
      </c>
    </row>
    <row r="121" spans="1:18" s="208" customFormat="1" ht="15" customHeight="1">
      <c r="A121" s="205" t="s">
        <v>4154</v>
      </c>
      <c r="B121" s="206"/>
      <c r="C121" s="182" t="str">
        <f>HYPERLINK(VLOOKUP(A121,Фото!C:D,2,0),VLOOKUP(A121,'Прайс-лист общий'!A:B,2,0))</f>
        <v>Накладка на цилиндр PUERTO, серия SLIM, хром блестящий</v>
      </c>
      <c r="D121" s="183">
        <f>IFERROR(VLOOKUP($A121,'Прайс-лист общий'!A:C,3,0),"")</f>
        <v>4</v>
      </c>
      <c r="E121" s="184">
        <f>IFERROR(VLOOKUP($A121,'Прайс-лист общий'!$A:D,4,0),"")</f>
        <v>0</v>
      </c>
      <c r="F121" s="209">
        <f>IFERROR(VLOOKUP($A121,'Прайс-лист общий'!$A:E,5,0),"")</f>
        <v>604</v>
      </c>
      <c r="G121" s="209">
        <f>IFERROR(VLOOKUP($A121,'Прайс-лист общий'!$A:F,6,0),"")</f>
        <v>365</v>
      </c>
      <c r="H121" s="209">
        <f>IFERROR(VLOOKUP($A121,'Прайс-лист общий'!$A:G,7,0),"")</f>
        <v>331</v>
      </c>
      <c r="I121" s="209">
        <f>IFERROR(VLOOKUP($A121,'Прайс-лист общий'!$A:H,8,0),"")</f>
        <v>301</v>
      </c>
      <c r="J121" s="209">
        <f>IFERROR(VLOOKUP($A121,'Прайс-лист общий'!$A:I,9,0),"")</f>
        <v>261</v>
      </c>
      <c r="K121" s="222">
        <f>IFERROR(VLOOKUP(A121,'Прайс-лист общий'!A:J,10,0),"")</f>
        <v>0</v>
      </c>
      <c r="L121" s="216"/>
      <c r="M121" s="212">
        <f t="shared" si="1"/>
        <v>0</v>
      </c>
      <c r="N121" s="185">
        <f>IFERROR(VLOOKUP($A121,'Прайс-лист общий'!$A:K,11,0),"")</f>
        <v>100</v>
      </c>
      <c r="O121" s="186" t="str">
        <f>IFERROR(VLOOKUP($A121,'Прайс-лист общий'!$A:L,12,0),"")</f>
        <v>70*80*30</v>
      </c>
      <c r="P121" s="186">
        <f>IFERROR(VLOOKUP($A121,'Прайс-лист общий'!$A:M,13,0),"")</f>
        <v>0.12</v>
      </c>
      <c r="Q121" s="186" t="str">
        <f>IFERROR(VLOOKUP($A121,'Прайс-лист общий'!$A:O,14,0),"")</f>
        <v>190*252*420</v>
      </c>
      <c r="R121" s="186">
        <f>IFERROR(VLOOKUP($A121,'Прайс-лист общий'!$A:O,15,0),"")</f>
        <v>13</v>
      </c>
    </row>
    <row r="122" spans="1:18" s="208" customFormat="1" ht="15" customHeight="1">
      <c r="A122" s="205" t="s">
        <v>3219</v>
      </c>
      <c r="B122" s="206"/>
      <c r="C122" s="182" t="str">
        <f>HYPERLINK(VLOOKUP(A122,Фото!C:D,2,0),VLOOKUP(A122,'Прайс-лист общий'!A:B,2,0))</f>
        <v>Накладка на цилиндр PUERTO, серия SLIM, матовый черный никель</v>
      </c>
      <c r="D122" s="183">
        <f>IFERROR(VLOOKUP($A122,'Прайс-лист общий'!A:C,3,0),"")</f>
        <v>4</v>
      </c>
      <c r="E122" s="184">
        <f>IFERROR(VLOOKUP($A122,'Прайс-лист общий'!$A:D,4,0),"")</f>
        <v>0</v>
      </c>
      <c r="F122" s="209">
        <f>IFERROR(VLOOKUP($A122,'Прайс-лист общий'!$A:E,5,0),"")</f>
        <v>604</v>
      </c>
      <c r="G122" s="209">
        <f>IFERROR(VLOOKUP($A122,'Прайс-лист общий'!$A:F,6,0),"")</f>
        <v>365</v>
      </c>
      <c r="H122" s="209">
        <f>IFERROR(VLOOKUP($A122,'Прайс-лист общий'!$A:G,7,0),"")</f>
        <v>331</v>
      </c>
      <c r="I122" s="209">
        <f>IFERROR(VLOOKUP($A122,'Прайс-лист общий'!$A:H,8,0),"")</f>
        <v>301</v>
      </c>
      <c r="J122" s="209">
        <f>IFERROR(VLOOKUP($A122,'Прайс-лист общий'!$A:I,9,0),"")</f>
        <v>261</v>
      </c>
      <c r="K122" s="222">
        <f>IFERROR(VLOOKUP(A122,'Прайс-лист общий'!A:J,10,0),"")</f>
        <v>0</v>
      </c>
      <c r="L122" s="216"/>
      <c r="M122" s="212">
        <f t="shared" si="1"/>
        <v>0</v>
      </c>
      <c r="N122" s="185">
        <f>IFERROR(VLOOKUP($A122,'Прайс-лист общий'!$A:K,11,0),"")</f>
        <v>100</v>
      </c>
      <c r="O122" s="186" t="str">
        <f>IFERROR(VLOOKUP($A122,'Прайс-лист общий'!$A:L,12,0),"")</f>
        <v>70*80*30</v>
      </c>
      <c r="P122" s="186">
        <f>IFERROR(VLOOKUP($A122,'Прайс-лист общий'!$A:M,13,0),"")</f>
        <v>0.12</v>
      </c>
      <c r="Q122" s="186" t="str">
        <f>IFERROR(VLOOKUP($A122,'Прайс-лист общий'!$A:O,14,0),"")</f>
        <v>190*252*420</v>
      </c>
      <c r="R122" s="186">
        <f>IFERROR(VLOOKUP($A122,'Прайс-лист общий'!$A:O,15,0),"")</f>
        <v>13</v>
      </c>
    </row>
    <row r="123" spans="1:18" s="208" customFormat="1" ht="15" customHeight="1">
      <c r="A123" s="205" t="s">
        <v>3218</v>
      </c>
      <c r="B123" s="206"/>
      <c r="C123" s="182" t="str">
        <f>HYPERLINK(VLOOKUP(A123,Фото!C:D,2,0),VLOOKUP(A123,'Прайс-лист общий'!A:B,2,0))</f>
        <v>Накладка на цилиндр PUERTO, серия SLIM, никель супер матовый</v>
      </c>
      <c r="D123" s="183">
        <f>IFERROR(VLOOKUP($A123,'Прайс-лист общий'!A:C,3,0),"")</f>
        <v>4</v>
      </c>
      <c r="E123" s="184">
        <f>IFERROR(VLOOKUP($A123,'Прайс-лист общий'!$A:D,4,0),"")</f>
        <v>0</v>
      </c>
      <c r="F123" s="209">
        <f>IFERROR(VLOOKUP($A123,'Прайс-лист общий'!$A:E,5,0),"")</f>
        <v>604</v>
      </c>
      <c r="G123" s="209">
        <f>IFERROR(VLOOKUP($A123,'Прайс-лист общий'!$A:F,6,0),"")</f>
        <v>365</v>
      </c>
      <c r="H123" s="209">
        <f>IFERROR(VLOOKUP($A123,'Прайс-лист общий'!$A:G,7,0),"")</f>
        <v>331</v>
      </c>
      <c r="I123" s="209">
        <f>IFERROR(VLOOKUP($A123,'Прайс-лист общий'!$A:H,8,0),"")</f>
        <v>301</v>
      </c>
      <c r="J123" s="209">
        <f>IFERROR(VLOOKUP($A123,'Прайс-лист общий'!$A:I,9,0),"")</f>
        <v>261</v>
      </c>
      <c r="K123" s="222">
        <f>IFERROR(VLOOKUP(A123,'Прайс-лист общий'!A:J,10,0),"")</f>
        <v>0</v>
      </c>
      <c r="L123" s="216"/>
      <c r="M123" s="212">
        <f t="shared" si="1"/>
        <v>0</v>
      </c>
      <c r="N123" s="185">
        <f>IFERROR(VLOOKUP($A123,'Прайс-лист общий'!$A:K,11,0),"")</f>
        <v>100</v>
      </c>
      <c r="O123" s="186" t="str">
        <f>IFERROR(VLOOKUP($A123,'Прайс-лист общий'!$A:L,12,0),"")</f>
        <v>70*80*30</v>
      </c>
      <c r="P123" s="186">
        <f>IFERROR(VLOOKUP($A123,'Прайс-лист общий'!$A:M,13,0),"")</f>
        <v>0.12</v>
      </c>
      <c r="Q123" s="186" t="str">
        <f>IFERROR(VLOOKUP($A123,'Прайс-лист общий'!$A:O,14,0),"")</f>
        <v>190*252*420</v>
      </c>
      <c r="R123" s="186">
        <f>IFERROR(VLOOKUP($A123,'Прайс-лист общий'!$A:O,15,0),"")</f>
        <v>13</v>
      </c>
    </row>
    <row r="124" spans="1:18" s="208" customFormat="1" ht="15" customHeight="1">
      <c r="A124" s="205" t="s">
        <v>3217</v>
      </c>
      <c r="B124" s="206"/>
      <c r="C124" s="182" t="str">
        <f>HYPERLINK(VLOOKUP(A124,Фото!C:D,2,0),VLOOKUP(A124,'Прайс-лист общий'!A:B,2,0))</f>
        <v>Накладка на цилиндр PUERTO, серия SLIM, матовый супер белый</v>
      </c>
      <c r="D124" s="183">
        <f>IFERROR(VLOOKUP($A124,'Прайс-лист общий'!A:C,3,0),"")</f>
        <v>0</v>
      </c>
      <c r="E124" s="184">
        <f>IFERROR(VLOOKUP($A124,'Прайс-лист общий'!$A:D,4,0),"")</f>
        <v>0</v>
      </c>
      <c r="F124" s="209">
        <f>IFERROR(VLOOKUP($A124,'Прайс-лист общий'!$A:E,5,0),"")</f>
        <v>604</v>
      </c>
      <c r="G124" s="209">
        <f>IFERROR(VLOOKUP($A124,'Прайс-лист общий'!$A:F,6,0),"")</f>
        <v>365</v>
      </c>
      <c r="H124" s="209">
        <f>IFERROR(VLOOKUP($A124,'Прайс-лист общий'!$A:G,7,0),"")</f>
        <v>331</v>
      </c>
      <c r="I124" s="209">
        <f>IFERROR(VLOOKUP($A124,'Прайс-лист общий'!$A:H,8,0),"")</f>
        <v>301</v>
      </c>
      <c r="J124" s="209">
        <f>IFERROR(VLOOKUP($A124,'Прайс-лист общий'!$A:I,9,0),"")</f>
        <v>261</v>
      </c>
      <c r="K124" s="222">
        <f>IFERROR(VLOOKUP(A124,'Прайс-лист общий'!A:J,10,0),"")</f>
        <v>0</v>
      </c>
      <c r="L124" s="216"/>
      <c r="M124" s="212">
        <f t="shared" si="1"/>
        <v>0</v>
      </c>
      <c r="N124" s="185">
        <f>IFERROR(VLOOKUP($A124,'Прайс-лист общий'!$A:K,11,0),"")</f>
        <v>100</v>
      </c>
      <c r="O124" s="186" t="str">
        <f>IFERROR(VLOOKUP($A124,'Прайс-лист общий'!$A:L,12,0),"")</f>
        <v>70*80*30</v>
      </c>
      <c r="P124" s="186">
        <f>IFERROR(VLOOKUP($A124,'Прайс-лист общий'!$A:M,13,0),"")</f>
        <v>0.12</v>
      </c>
      <c r="Q124" s="186" t="str">
        <f>IFERROR(VLOOKUP($A124,'Прайс-лист общий'!$A:O,14,0),"")</f>
        <v>190*252*420</v>
      </c>
      <c r="R124" s="186">
        <f>IFERROR(VLOOKUP($A124,'Прайс-лист общий'!$A:O,15,0),"")</f>
        <v>13</v>
      </c>
    </row>
    <row r="125" spans="1:18" s="208" customFormat="1" ht="15" customHeight="1">
      <c r="A125" s="205" t="s">
        <v>3216</v>
      </c>
      <c r="B125" s="206"/>
      <c r="C125" s="182" t="str">
        <f>HYPERLINK(VLOOKUP(A125,Фото!C:D,2,0),VLOOKUP(A125,'Прайс-лист общий'!A:B,2,0))</f>
        <v>Накладка на цилиндр PUERTO, серия SLIM, никель матовый</v>
      </c>
      <c r="D125" s="183">
        <f>IFERROR(VLOOKUP($A125,'Прайс-лист общий'!A:C,3,0),"")</f>
        <v>4</v>
      </c>
      <c r="E125" s="184">
        <f>IFERROR(VLOOKUP($A125,'Прайс-лист общий'!$A:D,4,0),"")</f>
        <v>0</v>
      </c>
      <c r="F125" s="209">
        <f>IFERROR(VLOOKUP($A125,'Прайс-лист общий'!$A:E,5,0),"")</f>
        <v>604</v>
      </c>
      <c r="G125" s="209">
        <f>IFERROR(VLOOKUP($A125,'Прайс-лист общий'!$A:F,6,0),"")</f>
        <v>365</v>
      </c>
      <c r="H125" s="209">
        <f>IFERROR(VLOOKUP($A125,'Прайс-лист общий'!$A:G,7,0),"")</f>
        <v>331</v>
      </c>
      <c r="I125" s="209">
        <f>IFERROR(VLOOKUP($A125,'Прайс-лист общий'!$A:H,8,0),"")</f>
        <v>301</v>
      </c>
      <c r="J125" s="209">
        <f>IFERROR(VLOOKUP($A125,'Прайс-лист общий'!$A:I,9,0),"")</f>
        <v>261</v>
      </c>
      <c r="K125" s="222">
        <f>IFERROR(VLOOKUP(A125,'Прайс-лист общий'!A:J,10,0),"")</f>
        <v>0</v>
      </c>
      <c r="L125" s="216"/>
      <c r="M125" s="212">
        <f t="shared" si="1"/>
        <v>0</v>
      </c>
      <c r="N125" s="185">
        <f>IFERROR(VLOOKUP($A125,'Прайс-лист общий'!$A:K,11,0),"")</f>
        <v>100</v>
      </c>
      <c r="O125" s="186" t="str">
        <f>IFERROR(VLOOKUP($A125,'Прайс-лист общий'!$A:L,12,0),"")</f>
        <v>70*80*30</v>
      </c>
      <c r="P125" s="186">
        <f>IFERROR(VLOOKUP($A125,'Прайс-лист общий'!$A:M,13,0),"")</f>
        <v>0.12</v>
      </c>
      <c r="Q125" s="186" t="str">
        <f>IFERROR(VLOOKUP($A125,'Прайс-лист общий'!$A:O,14,0),"")</f>
        <v>190*252*420</v>
      </c>
      <c r="R125" s="186">
        <f>IFERROR(VLOOKUP($A125,'Прайс-лист общий'!$A:O,15,0),"")</f>
        <v>13</v>
      </c>
    </row>
    <row r="126" spans="1:18" s="208" customFormat="1" ht="15" customHeight="1">
      <c r="A126" s="205" t="s">
        <v>3215</v>
      </c>
      <c r="B126" s="206"/>
      <c r="C126" s="182" t="str">
        <f>HYPERLINK(VLOOKUP(A126,Фото!C:D,2,0),VLOOKUP(A126,'Прайс-лист общий'!A:B,2,0))</f>
        <v>Накладка на цилиндр PUERTO, серия SLIM, супер сатин хром</v>
      </c>
      <c r="D126" s="183">
        <f>IFERROR(VLOOKUP($A126,'Прайс-лист общий'!A:C,3,0),"")</f>
        <v>4</v>
      </c>
      <c r="E126" s="184">
        <f>IFERROR(VLOOKUP($A126,'Прайс-лист общий'!$A:D,4,0),"")</f>
        <v>0</v>
      </c>
      <c r="F126" s="209">
        <f>IFERROR(VLOOKUP($A126,'Прайс-лист общий'!$A:E,5,0),"")</f>
        <v>604</v>
      </c>
      <c r="G126" s="209">
        <f>IFERROR(VLOOKUP($A126,'Прайс-лист общий'!$A:F,6,0),"")</f>
        <v>365</v>
      </c>
      <c r="H126" s="209">
        <f>IFERROR(VLOOKUP($A126,'Прайс-лист общий'!$A:G,7,0),"")</f>
        <v>331</v>
      </c>
      <c r="I126" s="209">
        <f>IFERROR(VLOOKUP($A126,'Прайс-лист общий'!$A:H,8,0),"")</f>
        <v>301</v>
      </c>
      <c r="J126" s="209">
        <f>IFERROR(VLOOKUP($A126,'Прайс-лист общий'!$A:I,9,0),"")</f>
        <v>261</v>
      </c>
      <c r="K126" s="222">
        <f>IFERROR(VLOOKUP(A126,'Прайс-лист общий'!A:J,10,0),"")</f>
        <v>0</v>
      </c>
      <c r="L126" s="216"/>
      <c r="M126" s="212">
        <f t="shared" si="1"/>
        <v>0</v>
      </c>
      <c r="N126" s="185">
        <f>IFERROR(VLOOKUP($A126,'Прайс-лист общий'!$A:K,11,0),"")</f>
        <v>100</v>
      </c>
      <c r="O126" s="186" t="str">
        <f>IFERROR(VLOOKUP($A126,'Прайс-лист общий'!$A:L,12,0),"")</f>
        <v>70*80*30</v>
      </c>
      <c r="P126" s="186">
        <f>IFERROR(VLOOKUP($A126,'Прайс-лист общий'!$A:M,13,0),"")</f>
        <v>0.12</v>
      </c>
      <c r="Q126" s="186" t="str">
        <f>IFERROR(VLOOKUP($A126,'Прайс-лист общий'!$A:O,14,0),"")</f>
        <v>190*252*420</v>
      </c>
      <c r="R126" s="186">
        <f>IFERROR(VLOOKUP($A126,'Прайс-лист общий'!$A:O,15,0),"")</f>
        <v>13</v>
      </c>
    </row>
    <row r="127" spans="1:18" s="208" customFormat="1" ht="15" customHeight="1">
      <c r="A127" s="193" t="s">
        <v>4155</v>
      </c>
      <c r="B127" s="195"/>
      <c r="C127" s="187" t="str">
        <f>HYPERLINK(VLOOKUP(A127,Фото!C:D,2,0),VLOOKUP(A127,'Прайс-лист общий'!A:B,2,0))</f>
        <v>Накладка на цилиндр PUERTO, серия SLIM, золото матовое сатинированное</v>
      </c>
      <c r="D127" s="188">
        <f>IFERROR(VLOOKUP($A127,'Прайс-лист общий'!A:C,3,0),"")</f>
        <v>4</v>
      </c>
      <c r="E127" s="189">
        <f>IFERROR(VLOOKUP($A127,'Прайс-лист общий'!$A:D,4,0),"")</f>
        <v>0</v>
      </c>
      <c r="F127" s="210">
        <f>IFERROR(VLOOKUP($A127,'Прайс-лист общий'!$A:E,5,0),"")</f>
        <v>604</v>
      </c>
      <c r="G127" s="210">
        <f>IFERROR(VLOOKUP($A127,'Прайс-лист общий'!$A:F,6,0),"")</f>
        <v>365</v>
      </c>
      <c r="H127" s="210">
        <f>IFERROR(VLOOKUP($A127,'Прайс-лист общий'!$A:G,7,0),"")</f>
        <v>331</v>
      </c>
      <c r="I127" s="210">
        <f>IFERROR(VLOOKUP($A127,'Прайс-лист общий'!$A:H,8,0),"")</f>
        <v>301</v>
      </c>
      <c r="J127" s="210">
        <f>IFERROR(VLOOKUP($A127,'Прайс-лист общий'!$A:I,9,0),"")</f>
        <v>261</v>
      </c>
      <c r="K127" s="220">
        <f>IFERROR(VLOOKUP(A127,'Прайс-лист общий'!A:J,10,0),"")</f>
        <v>0</v>
      </c>
      <c r="L127" s="217"/>
      <c r="M127" s="213">
        <f t="shared" si="1"/>
        <v>0</v>
      </c>
      <c r="N127" s="190">
        <f>IFERROR(VLOOKUP($A127,'Прайс-лист общий'!$A:K,11,0),"")</f>
        <v>100</v>
      </c>
      <c r="O127" s="191" t="str">
        <f>IFERROR(VLOOKUP($A127,'Прайс-лист общий'!$A:L,12,0),"")</f>
        <v>70*80*30</v>
      </c>
      <c r="P127" s="191">
        <f>IFERROR(VLOOKUP($A127,'Прайс-лист общий'!$A:M,13,0),"")</f>
        <v>0.12</v>
      </c>
      <c r="Q127" s="191" t="str">
        <f>IFERROR(VLOOKUP($A127,'Прайс-лист общий'!$A:O,14,0),"")</f>
        <v>190*252*420</v>
      </c>
      <c r="R127" s="191">
        <f>IFERROR(VLOOKUP($A127,'Прайс-лист общий'!$A:O,15,0),"")</f>
        <v>13</v>
      </c>
    </row>
    <row r="128" spans="1:18" s="2" customFormat="1" ht="18" customHeight="1">
      <c r="A128" s="202" t="s">
        <v>4978</v>
      </c>
      <c r="B128" s="196"/>
      <c r="C128" s="233"/>
      <c r="D128" s="198"/>
      <c r="E128" s="199"/>
      <c r="F128" s="200"/>
      <c r="G128" s="200"/>
      <c r="H128" s="200"/>
      <c r="I128" s="200"/>
      <c r="J128" s="200"/>
      <c r="K128" s="200"/>
      <c r="L128" s="200"/>
      <c r="M128" s="200">
        <f t="shared" si="1"/>
        <v>0</v>
      </c>
      <c r="N128" s="201"/>
      <c r="O128" s="196"/>
      <c r="P128" s="196"/>
      <c r="Q128" s="196"/>
      <c r="R128" s="196"/>
    </row>
    <row r="129" spans="1:18" s="208" customFormat="1" ht="15" customHeight="1">
      <c r="A129" s="223" t="s">
        <v>3446</v>
      </c>
      <c r="B129" s="206"/>
      <c r="C129" s="224" t="str">
        <f>HYPERLINK(VLOOKUP(A129,Фото!C:D,2,0),VLOOKUP(A129,'Прайс-лист общий'!A:B,2,0))</f>
        <v>Ручка дверная "Макиато", серия SLIM, черный</v>
      </c>
      <c r="D129" s="225">
        <f>IFERROR(VLOOKUP($A129,'Прайс-лист общий'!A:C,3,0),"")</f>
        <v>4</v>
      </c>
      <c r="E129" s="226">
        <f>IFERROR(VLOOKUP($A129,'Прайс-лист общий'!$A:D,4,0),"")</f>
        <v>0</v>
      </c>
      <c r="F129" s="227">
        <f>IFERROR(VLOOKUP($A129,'Прайс-лист общий'!$A:E,5,0),"")</f>
        <v>1132</v>
      </c>
      <c r="G129" s="227">
        <f>IFERROR(VLOOKUP($A129,'Прайс-лист общий'!$A:F,6,0),"")</f>
        <v>683</v>
      </c>
      <c r="H129" s="227">
        <f>IFERROR(VLOOKUP($A129,'Прайс-лист общий'!$A:G,7,0),"")</f>
        <v>621</v>
      </c>
      <c r="I129" s="227">
        <f>IFERROR(VLOOKUP($A129,'Прайс-лист общий'!$A:H,8,0),"")</f>
        <v>564</v>
      </c>
      <c r="J129" s="227">
        <f>IFERROR(VLOOKUP($A129,'Прайс-лист общий'!$A:I,9,0),"")</f>
        <v>491</v>
      </c>
      <c r="K129" s="228">
        <f>IFERROR(VLOOKUP(A129,'Прайс-лист общий'!A:J,10,0),"")</f>
        <v>451</v>
      </c>
      <c r="L129" s="229"/>
      <c r="M129" s="230">
        <f t="shared" si="1"/>
        <v>0</v>
      </c>
      <c r="N129" s="231">
        <f>IFERROR(VLOOKUP($A129,'Прайс-лист общий'!$A:K,11,0),"")</f>
        <v>20</v>
      </c>
      <c r="O129" s="232" t="str">
        <f>IFERROR(VLOOKUP($A129,'Прайс-лист общий'!$A:L,12,0),"")</f>
        <v>165*115*60</v>
      </c>
      <c r="P129" s="232">
        <f>IFERROR(VLOOKUP($A129,'Прайс-лист общий'!$A:M,13,0),"")</f>
        <v>0.45300000000000001</v>
      </c>
      <c r="Q129" s="232" t="str">
        <f>IFERROR(VLOOKUP($A129,'Прайс-лист общий'!$A:O,14,0),"")</f>
        <v>345*245*325</v>
      </c>
      <c r="R129" s="232">
        <f>IFERROR(VLOOKUP($A129,'Прайс-лист общий'!$A:O,15,0),"")</f>
        <v>10</v>
      </c>
    </row>
    <row r="130" spans="1:18" s="208" customFormat="1" ht="15" customHeight="1">
      <c r="A130" s="223" t="s">
        <v>4776</v>
      </c>
      <c r="B130" s="206"/>
      <c r="C130" s="224" t="str">
        <f>HYPERLINK(VLOOKUP(A130,Фото!C:D,2,0),VLOOKUP(A130,'Прайс-лист общий'!A:B,2,0))</f>
        <v>Ручка дверная "Макиато", серия SLIM, черный, подложка DIY</v>
      </c>
      <c r="D130" s="225">
        <f>IFERROR(VLOOKUP($A130,'Прайс-лист общий'!A:C,3,0),"")</f>
        <v>4</v>
      </c>
      <c r="E130" s="226">
        <f>IFERROR(VLOOKUP($A130,'Прайс-лист общий'!$A:D,4,0),"")</f>
        <v>0</v>
      </c>
      <c r="F130" s="227">
        <f>IFERROR(VLOOKUP($A130,'Прайс-лист общий'!$A:E,5,0),"")</f>
        <v>1108</v>
      </c>
      <c r="G130" s="227">
        <f>IFERROR(VLOOKUP($A130,'Прайс-лист общий'!$A:F,6,0),"")</f>
        <v>669</v>
      </c>
      <c r="H130" s="227">
        <f>IFERROR(VLOOKUP($A130,'Прайс-лист общий'!$A:G,7,0),"")</f>
        <v>608</v>
      </c>
      <c r="I130" s="227">
        <f>IFERROR(VLOOKUP($A130,'Прайс-лист общий'!$A:H,8,0),"")</f>
        <v>553</v>
      </c>
      <c r="J130" s="227">
        <f>IFERROR(VLOOKUP($A130,'Прайс-лист общий'!$A:I,9,0),"")</f>
        <v>481</v>
      </c>
      <c r="K130" s="228">
        <f>IFERROR(VLOOKUP(A130,'Прайс-лист общий'!A:J,10,0),"")</f>
        <v>0</v>
      </c>
      <c r="L130" s="229"/>
      <c r="M130" s="230">
        <f t="shared" si="1"/>
        <v>0</v>
      </c>
      <c r="N130" s="231" t="str">
        <f>IFERROR(VLOOKUP($A130,'Прайс-лист общий'!$A:K,11,0),"")</f>
        <v>6/24</v>
      </c>
      <c r="O130" s="232" t="str">
        <f>IFERROR(VLOOKUP($A130,'Прайс-лист общий'!$A:L,12,0),"")</f>
        <v>165*150*60</v>
      </c>
      <c r="P130" s="232">
        <f>IFERROR(VLOOKUP($A130,'Прайс-лист общий'!$A:M,13,0),"")</f>
        <v>0.45300000000000001</v>
      </c>
      <c r="Q130" s="232" t="str">
        <f>IFERROR(VLOOKUP($A130,'Прайс-лист общий'!$A:O,14,0),"")</f>
        <v>345*245*325</v>
      </c>
      <c r="R130" s="232">
        <f>IFERROR(VLOOKUP($A130,'Прайс-лист общий'!$A:O,15,0),"")</f>
        <v>10</v>
      </c>
    </row>
    <row r="131" spans="1:18" s="208" customFormat="1" ht="15" customHeight="1">
      <c r="A131" s="205" t="s">
        <v>3445</v>
      </c>
      <c r="B131" s="206"/>
      <c r="C131" s="224" t="str">
        <f>HYPERLINK(VLOOKUP(A131,Фото!C:D,2,0),VLOOKUP(A131,'Прайс-лист общий'!A:B,2,0))</f>
        <v>Ручка дверная "Макиато", серия SLIM, матовый черный никель</v>
      </c>
      <c r="D131" s="225">
        <f>IFERROR(VLOOKUP($A131,'Прайс-лист общий'!A:C,3,0),"")</f>
        <v>4</v>
      </c>
      <c r="E131" s="226">
        <f>IFERROR(VLOOKUP($A131,'Прайс-лист общий'!$A:D,4,0),"")</f>
        <v>0</v>
      </c>
      <c r="F131" s="227">
        <f>IFERROR(VLOOKUP($A131,'Прайс-лист общий'!$A:E,5,0),"")</f>
        <v>1132</v>
      </c>
      <c r="G131" s="227">
        <f>IFERROR(VLOOKUP($A131,'Прайс-лист общий'!$A:F,6,0),"")</f>
        <v>683</v>
      </c>
      <c r="H131" s="227">
        <f>IFERROR(VLOOKUP($A131,'Прайс-лист общий'!$A:G,7,0),"")</f>
        <v>621</v>
      </c>
      <c r="I131" s="227">
        <f>IFERROR(VLOOKUP($A131,'Прайс-лист общий'!$A:H,8,0),"")</f>
        <v>564</v>
      </c>
      <c r="J131" s="227">
        <f>IFERROR(VLOOKUP($A131,'Прайс-лист общий'!$A:I,9,0),"")</f>
        <v>491</v>
      </c>
      <c r="K131" s="228">
        <f>IFERROR(VLOOKUP(A131,'Прайс-лист общий'!A:J,10,0),"")</f>
        <v>451</v>
      </c>
      <c r="L131" s="229"/>
      <c r="M131" s="230">
        <f t="shared" si="1"/>
        <v>0</v>
      </c>
      <c r="N131" s="231">
        <f>IFERROR(VLOOKUP($A131,'Прайс-лист общий'!$A:K,11,0),"")</f>
        <v>20</v>
      </c>
      <c r="O131" s="232" t="str">
        <f>IFERROR(VLOOKUP($A131,'Прайс-лист общий'!$A:L,12,0),"")</f>
        <v>165*115*60</v>
      </c>
      <c r="P131" s="232">
        <f>IFERROR(VLOOKUP($A131,'Прайс-лист общий'!$A:M,13,0),"")</f>
        <v>0.45300000000000001</v>
      </c>
      <c r="Q131" s="232" t="str">
        <f>IFERROR(VLOOKUP($A131,'Прайс-лист общий'!$A:O,14,0),"")</f>
        <v>345*245*325</v>
      </c>
      <c r="R131" s="232">
        <f>IFERROR(VLOOKUP($A131,'Прайс-лист общий'!$A:O,15,0),"")</f>
        <v>10</v>
      </c>
    </row>
    <row r="132" spans="1:18" s="208" customFormat="1" ht="15" customHeight="1">
      <c r="A132" s="205" t="s">
        <v>4777</v>
      </c>
      <c r="B132" s="206"/>
      <c r="C132" s="224" t="str">
        <f>HYPERLINK(VLOOKUP(A132,Фото!C:D,2,0),VLOOKUP(A132,'Прайс-лист общий'!A:B,2,0))</f>
        <v>Ручка дверная "Макиато", серия SLIM, матовый черный никель, подложка DIY</v>
      </c>
      <c r="D132" s="225">
        <f>IFERROR(VLOOKUP($A132,'Прайс-лист общий'!A:C,3,0),"")</f>
        <v>4</v>
      </c>
      <c r="E132" s="226">
        <f>IFERROR(VLOOKUP($A132,'Прайс-лист общий'!$A:D,4,0),"")</f>
        <v>0</v>
      </c>
      <c r="F132" s="227">
        <f>IFERROR(VLOOKUP($A132,'Прайс-лист общий'!$A:E,5,0),"")</f>
        <v>1108</v>
      </c>
      <c r="G132" s="227">
        <f>IFERROR(VLOOKUP($A132,'Прайс-лист общий'!$A:F,6,0),"")</f>
        <v>669</v>
      </c>
      <c r="H132" s="227">
        <f>IFERROR(VLOOKUP($A132,'Прайс-лист общий'!$A:G,7,0),"")</f>
        <v>608</v>
      </c>
      <c r="I132" s="227">
        <f>IFERROR(VLOOKUP($A132,'Прайс-лист общий'!$A:H,8,0),"")</f>
        <v>553</v>
      </c>
      <c r="J132" s="227">
        <f>IFERROR(VLOOKUP($A132,'Прайс-лист общий'!$A:I,9,0),"")</f>
        <v>481</v>
      </c>
      <c r="K132" s="228">
        <f>IFERROR(VLOOKUP(A132,'Прайс-лист общий'!A:J,10,0),"")</f>
        <v>332</v>
      </c>
      <c r="L132" s="229"/>
      <c r="M132" s="230">
        <f t="shared" si="1"/>
        <v>0</v>
      </c>
      <c r="N132" s="231" t="str">
        <f>IFERROR(VLOOKUP($A132,'Прайс-лист общий'!$A:K,11,0),"")</f>
        <v>6/24</v>
      </c>
      <c r="O132" s="232" t="str">
        <f>IFERROR(VLOOKUP($A132,'Прайс-лист общий'!$A:L,12,0),"")</f>
        <v>165*150*60</v>
      </c>
      <c r="P132" s="232">
        <f>IFERROR(VLOOKUP($A132,'Прайс-лист общий'!$A:M,13,0),"")</f>
        <v>0.45300000000000001</v>
      </c>
      <c r="Q132" s="232" t="str">
        <f>IFERROR(VLOOKUP($A132,'Прайс-лист общий'!$A:O,14,0),"")</f>
        <v>345*245*325</v>
      </c>
      <c r="R132" s="232">
        <f>IFERROR(VLOOKUP($A132,'Прайс-лист общий'!$A:O,15,0),"")</f>
        <v>10</v>
      </c>
    </row>
    <row r="133" spans="1:18" s="208" customFormat="1" ht="15" customHeight="1">
      <c r="A133" s="205" t="s">
        <v>3444</v>
      </c>
      <c r="B133" s="206"/>
      <c r="C133" s="224" t="str">
        <f>HYPERLINK(VLOOKUP(A133,Фото!C:D,2,0),VLOOKUP(A133,'Прайс-лист общий'!A:B,2,0))</f>
        <v>Ручка дверная "Макиато", серия SLIM, никель супер матовый</v>
      </c>
      <c r="D133" s="225">
        <f>IFERROR(VLOOKUP($A133,'Прайс-лист общий'!A:C,3,0),"")</f>
        <v>2</v>
      </c>
      <c r="E133" s="226">
        <f>IFERROR(VLOOKUP($A133,'Прайс-лист общий'!$A:D,4,0),"")</f>
        <v>0</v>
      </c>
      <c r="F133" s="227">
        <f>IFERROR(VLOOKUP($A133,'Прайс-лист общий'!$A:E,5,0),"")</f>
        <v>1132</v>
      </c>
      <c r="G133" s="227">
        <f>IFERROR(VLOOKUP($A133,'Прайс-лист общий'!$A:F,6,0),"")</f>
        <v>683</v>
      </c>
      <c r="H133" s="227">
        <f>IFERROR(VLOOKUP($A133,'Прайс-лист общий'!$A:G,7,0),"")</f>
        <v>621</v>
      </c>
      <c r="I133" s="227">
        <f>IFERROR(VLOOKUP($A133,'Прайс-лист общий'!$A:H,8,0),"")</f>
        <v>564</v>
      </c>
      <c r="J133" s="227">
        <f>IFERROR(VLOOKUP($A133,'Прайс-лист общий'!$A:I,9,0),"")</f>
        <v>491</v>
      </c>
      <c r="K133" s="228">
        <f>IFERROR(VLOOKUP(A133,'Прайс-лист общий'!A:J,10,0),"")</f>
        <v>0</v>
      </c>
      <c r="L133" s="229"/>
      <c r="M133" s="230">
        <f t="shared" si="1"/>
        <v>0</v>
      </c>
      <c r="N133" s="231">
        <f>IFERROR(VLOOKUP($A133,'Прайс-лист общий'!$A:K,11,0),"")</f>
        <v>20</v>
      </c>
      <c r="O133" s="232" t="str">
        <f>IFERROR(VLOOKUP($A133,'Прайс-лист общий'!$A:L,12,0),"")</f>
        <v>165*115*60</v>
      </c>
      <c r="P133" s="232">
        <f>IFERROR(VLOOKUP($A133,'Прайс-лист общий'!$A:M,13,0),"")</f>
        <v>0.45300000000000001</v>
      </c>
      <c r="Q133" s="232" t="str">
        <f>IFERROR(VLOOKUP($A133,'Прайс-лист общий'!$A:O,14,0),"")</f>
        <v>345*245*325</v>
      </c>
      <c r="R133" s="232">
        <f>IFERROR(VLOOKUP($A133,'Прайс-лист общий'!$A:O,15,0),"")</f>
        <v>10</v>
      </c>
    </row>
    <row r="134" spans="1:18" s="208" customFormat="1" ht="15" customHeight="1">
      <c r="A134" s="205" t="s">
        <v>3443</v>
      </c>
      <c r="B134" s="206"/>
      <c r="C134" s="224" t="str">
        <f>HYPERLINK(VLOOKUP(A134,Фото!C:D,2,0),VLOOKUP(A134,'Прайс-лист общий'!A:B,2,0))</f>
        <v>Ручка дверная "Макиато", серия SLIM, никель матовый</v>
      </c>
      <c r="D134" s="225">
        <f>IFERROR(VLOOKUP($A134,'Прайс-лист общий'!A:C,3,0),"")</f>
        <v>4</v>
      </c>
      <c r="E134" s="226">
        <f>IFERROR(VLOOKUP($A134,'Прайс-лист общий'!$A:D,4,0),"")</f>
        <v>0</v>
      </c>
      <c r="F134" s="227">
        <f>IFERROR(VLOOKUP($A134,'Прайс-лист общий'!$A:E,5,0),"")</f>
        <v>1132</v>
      </c>
      <c r="G134" s="227">
        <f>IFERROR(VLOOKUP($A134,'Прайс-лист общий'!$A:F,6,0),"")</f>
        <v>683</v>
      </c>
      <c r="H134" s="227">
        <f>IFERROR(VLOOKUP($A134,'Прайс-лист общий'!$A:G,7,0),"")</f>
        <v>621</v>
      </c>
      <c r="I134" s="227">
        <f>IFERROR(VLOOKUP($A134,'Прайс-лист общий'!$A:H,8,0),"")</f>
        <v>564</v>
      </c>
      <c r="J134" s="227">
        <f>IFERROR(VLOOKUP($A134,'Прайс-лист общий'!$A:I,9,0),"")</f>
        <v>491</v>
      </c>
      <c r="K134" s="228">
        <f>IFERROR(VLOOKUP(A134,'Прайс-лист общий'!A:J,10,0),"")</f>
        <v>0</v>
      </c>
      <c r="L134" s="229"/>
      <c r="M134" s="230">
        <f t="shared" ref="M134" si="4">IF(K134&lt;&gt;$K$1,K134*L134,IF($J$1=$G$2,G134*L134,IF($J$1=$H$2,H134*L134,IF($J$1=$I$2,I134*L134,IF($J$1=$J$2,J134*L134,"Выберите колонку")))))</f>
        <v>0</v>
      </c>
      <c r="N134" s="231">
        <f>IFERROR(VLOOKUP($A134,'Прайс-лист общий'!$A:K,11,0),"")</f>
        <v>20</v>
      </c>
      <c r="O134" s="232" t="str">
        <f>IFERROR(VLOOKUP($A134,'Прайс-лист общий'!$A:L,12,0),"")</f>
        <v>165*115*60</v>
      </c>
      <c r="P134" s="232">
        <f>IFERROR(VLOOKUP($A134,'Прайс-лист общий'!$A:M,13,0),"")</f>
        <v>0.45300000000000001</v>
      </c>
      <c r="Q134" s="232" t="str">
        <f>IFERROR(VLOOKUP($A134,'Прайс-лист общий'!$A:O,14,0),"")</f>
        <v>345*245*325</v>
      </c>
      <c r="R134" s="232">
        <f>IFERROR(VLOOKUP($A134,'Прайс-лист общий'!$A:O,15,0),"")</f>
        <v>10</v>
      </c>
    </row>
    <row r="135" spans="1:18" s="208" customFormat="1" ht="15" customHeight="1">
      <c r="A135" s="299" t="s">
        <v>3442</v>
      </c>
      <c r="B135" s="206"/>
      <c r="C135" s="224" t="str">
        <f>HYPERLINK(VLOOKUP(A135,Фото!C:D,2,0),VLOOKUP(A135,'Прайс-лист общий'!A:B,2,0))</f>
        <v>Ручка дверная "Макиато", серия SLIM, супер сатин хром</v>
      </c>
      <c r="D135" s="225">
        <f>IFERROR(VLOOKUP($A135,'Прайс-лист общий'!A:C,3,0),"")</f>
        <v>4</v>
      </c>
      <c r="E135" s="226">
        <f>IFERROR(VLOOKUP($A135,'Прайс-лист общий'!$A:D,4,0),"")</f>
        <v>0</v>
      </c>
      <c r="F135" s="227">
        <f>IFERROR(VLOOKUP($A135,'Прайс-лист общий'!$A:E,5,0),"")</f>
        <v>1132</v>
      </c>
      <c r="G135" s="227">
        <f>IFERROR(VLOOKUP($A135,'Прайс-лист общий'!$A:F,6,0),"")</f>
        <v>683</v>
      </c>
      <c r="H135" s="227">
        <f>IFERROR(VLOOKUP($A135,'Прайс-лист общий'!$A:G,7,0),"")</f>
        <v>621</v>
      </c>
      <c r="I135" s="227">
        <f>IFERROR(VLOOKUP($A135,'Прайс-лист общий'!$A:H,8,0),"")</f>
        <v>564</v>
      </c>
      <c r="J135" s="227">
        <f>IFERROR(VLOOKUP($A135,'Прайс-лист общий'!$A:I,9,0),"")</f>
        <v>491</v>
      </c>
      <c r="K135" s="228">
        <f>IFERROR(VLOOKUP(A135,'Прайс-лист общий'!A:J,10,0),"")</f>
        <v>451</v>
      </c>
      <c r="L135" s="229"/>
      <c r="M135" s="230">
        <f t="shared" ref="M135:M194" si="5">IF(K135&lt;&gt;$K$1,K135*L135,IF($J$1=$G$2,G135*L135,IF($J$1=$H$2,H135*L135,IF($J$1=$I$2,I135*L135,IF($J$1=$J$2,J135*L135,"Выберите колонку")))))</f>
        <v>0</v>
      </c>
      <c r="N135" s="231">
        <f>IFERROR(VLOOKUP($A135,'Прайс-лист общий'!$A:K,11,0),"")</f>
        <v>20</v>
      </c>
      <c r="O135" s="232" t="str">
        <f>IFERROR(VLOOKUP($A135,'Прайс-лист общий'!$A:L,12,0),"")</f>
        <v>165*115*60</v>
      </c>
      <c r="P135" s="232">
        <f>IFERROR(VLOOKUP($A135,'Прайс-лист общий'!$A:M,13,0),"")</f>
        <v>0.45300000000000001</v>
      </c>
      <c r="Q135" s="232" t="str">
        <f>IFERROR(VLOOKUP($A135,'Прайс-лист общий'!$A:O,14,0),"")</f>
        <v>345*245*325</v>
      </c>
      <c r="R135" s="232">
        <f>IFERROR(VLOOKUP($A135,'Прайс-лист общий'!$A:O,15,0),"")</f>
        <v>10</v>
      </c>
    </row>
    <row r="136" spans="1:18" s="208" customFormat="1" ht="15" customHeight="1">
      <c r="A136" s="193" t="s">
        <v>4780</v>
      </c>
      <c r="B136" s="195"/>
      <c r="C136" s="234" t="str">
        <f>HYPERLINK(VLOOKUP(A136,Фото!C:D,2,0),VLOOKUP(A136,'Прайс-лист общий'!A:B,2,0))</f>
        <v>Ручка дверная "Макиато", серия SLIM, супер сатин хром, подложка DIY</v>
      </c>
      <c r="D136" s="239">
        <f>IFERROR(VLOOKUP($A136,'Прайс-лист общий'!A:C,3,0),"")</f>
        <v>4</v>
      </c>
      <c r="E136" s="240">
        <f>IFERROR(VLOOKUP($A136,'Прайс-лист общий'!$A:D,4,0),"")</f>
        <v>0</v>
      </c>
      <c r="F136" s="241">
        <f>IFERROR(VLOOKUP($A136,'Прайс-лист общий'!$A:E,5,0),"")</f>
        <v>1108</v>
      </c>
      <c r="G136" s="241">
        <f>IFERROR(VLOOKUP($A136,'Прайс-лист общий'!$A:F,6,0),"")</f>
        <v>669</v>
      </c>
      <c r="H136" s="241">
        <f>IFERROR(VLOOKUP($A136,'Прайс-лист общий'!$A:G,7,0),"")</f>
        <v>608</v>
      </c>
      <c r="I136" s="241">
        <f>IFERROR(VLOOKUP($A136,'Прайс-лист общий'!$A:H,8,0),"")</f>
        <v>553</v>
      </c>
      <c r="J136" s="241">
        <f>IFERROR(VLOOKUP($A136,'Прайс-лист общий'!$A:I,9,0),"")</f>
        <v>481</v>
      </c>
      <c r="K136" s="242">
        <f>IFERROR(VLOOKUP(A136,'Прайс-лист общий'!A:J,10,0),"")</f>
        <v>332</v>
      </c>
      <c r="L136" s="243"/>
      <c r="M136" s="244">
        <f t="shared" si="5"/>
        <v>0</v>
      </c>
      <c r="N136" s="245" t="str">
        <f>IFERROR(VLOOKUP($A136,'Прайс-лист общий'!$A:K,11,0),"")</f>
        <v>6/24</v>
      </c>
      <c r="O136" s="246" t="str">
        <f>IFERROR(VLOOKUP($A136,'Прайс-лист общий'!$A:L,12,0),"")</f>
        <v>165*150*60</v>
      </c>
      <c r="P136" s="246">
        <f>IFERROR(VLOOKUP($A136,'Прайс-лист общий'!$A:M,13,0),"")</f>
        <v>0.45300000000000001</v>
      </c>
      <c r="Q136" s="246" t="str">
        <f>IFERROR(VLOOKUP($A136,'Прайс-лист общий'!$A:O,14,0),"")</f>
        <v>345*245*325</v>
      </c>
      <c r="R136" s="246">
        <f>IFERROR(VLOOKUP($A136,'Прайс-лист общий'!$A:O,15,0),"")</f>
        <v>10</v>
      </c>
    </row>
    <row r="137" spans="1:18" s="208" customFormat="1" ht="15" customHeight="1">
      <c r="A137" s="300" t="s">
        <v>3441</v>
      </c>
      <c r="B137" s="270"/>
      <c r="C137" s="301" t="str">
        <f>HYPERLINK(VLOOKUP(A137,Фото!C:D,2,0),VLOOKUP(A137,'Прайс-лист общий'!A:B,2,0))</f>
        <v>Ручка дверная "Фрапе", серия SLIM, черный</v>
      </c>
      <c r="D137" s="302">
        <f>IFERROR(VLOOKUP($A137,'Прайс-лист общий'!A:C,3,0),"")</f>
        <v>4</v>
      </c>
      <c r="E137" s="303">
        <f>IFERROR(VLOOKUP($A137,'Прайс-лист общий'!$A:D,4,0),"")</f>
        <v>0</v>
      </c>
      <c r="F137" s="304">
        <f>IFERROR(VLOOKUP($A137,'Прайс-лист общий'!$A:E,5,0),"")</f>
        <v>1050</v>
      </c>
      <c r="G137" s="304">
        <f>IFERROR(VLOOKUP($A137,'Прайс-лист общий'!$A:F,6,0),"")</f>
        <v>634</v>
      </c>
      <c r="H137" s="304">
        <f>IFERROR(VLOOKUP($A137,'Прайс-лист общий'!$A:G,7,0),"")</f>
        <v>576</v>
      </c>
      <c r="I137" s="304">
        <f>IFERROR(VLOOKUP($A137,'Прайс-лист общий'!$A:H,8,0),"")</f>
        <v>524</v>
      </c>
      <c r="J137" s="304">
        <f>IFERROR(VLOOKUP($A137,'Прайс-лист общий'!$A:I,9,0),"")</f>
        <v>455</v>
      </c>
      <c r="K137" s="305">
        <f>IFERROR(VLOOKUP(A137,'Прайс-лист общий'!A:J,10,0),"")</f>
        <v>0</v>
      </c>
      <c r="L137" s="306"/>
      <c r="M137" s="307">
        <f t="shared" si="5"/>
        <v>0</v>
      </c>
      <c r="N137" s="308">
        <f>IFERROR(VLOOKUP($A137,'Прайс-лист общий'!$A:K,11,0),"")</f>
        <v>20</v>
      </c>
      <c r="O137" s="298" t="str">
        <f>IFERROR(VLOOKUP($A137,'Прайс-лист общий'!$A:L,12,0),"")</f>
        <v>165*115*60</v>
      </c>
      <c r="P137" s="298">
        <f>IFERROR(VLOOKUP($A137,'Прайс-лист общий'!$A:M,13,0),"")</f>
        <v>0.4</v>
      </c>
      <c r="Q137" s="298" t="str">
        <f>IFERROR(VLOOKUP($A137,'Прайс-лист общий'!$A:O,14,0),"")</f>
        <v>345*245*325</v>
      </c>
      <c r="R137" s="298">
        <f>IFERROR(VLOOKUP($A137,'Прайс-лист общий'!$A:O,15,0),"")</f>
        <v>9</v>
      </c>
    </row>
    <row r="138" spans="1:18" s="208" customFormat="1" ht="15" customHeight="1">
      <c r="A138" s="205" t="s">
        <v>3440</v>
      </c>
      <c r="B138" s="206"/>
      <c r="C138" s="182" t="str">
        <f>HYPERLINK(VLOOKUP(A138,Фото!C:D,2,0),VLOOKUP(A138,'Прайс-лист общий'!A:B,2,0))</f>
        <v>Ручка дверная "Фрапе", серия SLIM, матовый черный никель</v>
      </c>
      <c r="D138" s="183">
        <f>IFERROR(VLOOKUP($A138,'Прайс-лист общий'!A:C,3,0),"")</f>
        <v>4</v>
      </c>
      <c r="E138" s="184">
        <f>IFERROR(VLOOKUP($A138,'Прайс-лист общий'!$A:D,4,0),"")</f>
        <v>0</v>
      </c>
      <c r="F138" s="209">
        <f>IFERROR(VLOOKUP($A138,'Прайс-лист общий'!$A:E,5,0),"")</f>
        <v>1050</v>
      </c>
      <c r="G138" s="209">
        <f>IFERROR(VLOOKUP($A138,'Прайс-лист общий'!$A:F,6,0),"")</f>
        <v>634</v>
      </c>
      <c r="H138" s="209">
        <f>IFERROR(VLOOKUP($A138,'Прайс-лист общий'!$A:G,7,0),"")</f>
        <v>576</v>
      </c>
      <c r="I138" s="209">
        <f>IFERROR(VLOOKUP($A138,'Прайс-лист общий'!$A:H,8,0),"")</f>
        <v>524</v>
      </c>
      <c r="J138" s="209">
        <f>IFERROR(VLOOKUP($A138,'Прайс-лист общий'!$A:I,9,0),"")</f>
        <v>455</v>
      </c>
      <c r="K138" s="222">
        <f>IFERROR(VLOOKUP(A138,'Прайс-лист общий'!A:J,10,0),"")</f>
        <v>0</v>
      </c>
      <c r="L138" s="216"/>
      <c r="M138" s="212">
        <f t="shared" si="5"/>
        <v>0</v>
      </c>
      <c r="N138" s="185">
        <f>IFERROR(VLOOKUP($A138,'Прайс-лист общий'!$A:K,11,0),"")</f>
        <v>20</v>
      </c>
      <c r="O138" s="186" t="str">
        <f>IFERROR(VLOOKUP($A138,'Прайс-лист общий'!$A:L,12,0),"")</f>
        <v>165*115*60</v>
      </c>
      <c r="P138" s="186">
        <f>IFERROR(VLOOKUP($A138,'Прайс-лист общий'!$A:M,13,0),"")</f>
        <v>0.4</v>
      </c>
      <c r="Q138" s="186" t="str">
        <f>IFERROR(VLOOKUP($A138,'Прайс-лист общий'!$A:O,14,0),"")</f>
        <v>345*245*325</v>
      </c>
      <c r="R138" s="186">
        <f>IFERROR(VLOOKUP($A138,'Прайс-лист общий'!$A:O,15,0),"")</f>
        <v>9</v>
      </c>
    </row>
    <row r="139" spans="1:18" s="208" customFormat="1" ht="15" customHeight="1">
      <c r="A139" s="205" t="s">
        <v>3439</v>
      </c>
      <c r="B139" s="206"/>
      <c r="C139" s="182" t="str">
        <f>HYPERLINK(VLOOKUP(A139,Фото!C:D,2,0),VLOOKUP(A139,'Прайс-лист общий'!A:B,2,0))</f>
        <v>Ручка дверная "Фрапе", серия SLIM, никель супер матовый</v>
      </c>
      <c r="D139" s="183">
        <f>IFERROR(VLOOKUP($A139,'Прайс-лист общий'!A:C,3,0),"")</f>
        <v>4</v>
      </c>
      <c r="E139" s="184">
        <f>IFERROR(VLOOKUP($A139,'Прайс-лист общий'!$A:D,4,0),"")</f>
        <v>0</v>
      </c>
      <c r="F139" s="209">
        <f>IFERROR(VLOOKUP($A139,'Прайс-лист общий'!$A:E,5,0),"")</f>
        <v>1050</v>
      </c>
      <c r="G139" s="209">
        <f>IFERROR(VLOOKUP($A139,'Прайс-лист общий'!$A:F,6,0),"")</f>
        <v>634</v>
      </c>
      <c r="H139" s="209">
        <f>IFERROR(VLOOKUP($A139,'Прайс-лист общий'!$A:G,7,0),"")</f>
        <v>576</v>
      </c>
      <c r="I139" s="209">
        <f>IFERROR(VLOOKUP($A139,'Прайс-лист общий'!$A:H,8,0),"")</f>
        <v>524</v>
      </c>
      <c r="J139" s="209">
        <f>IFERROR(VLOOKUP($A139,'Прайс-лист общий'!$A:I,9,0),"")</f>
        <v>455</v>
      </c>
      <c r="K139" s="222">
        <f>IFERROR(VLOOKUP(A139,'Прайс-лист общий'!A:J,10,0),"")</f>
        <v>0</v>
      </c>
      <c r="L139" s="216"/>
      <c r="M139" s="212">
        <f t="shared" si="5"/>
        <v>0</v>
      </c>
      <c r="N139" s="185">
        <f>IFERROR(VLOOKUP($A139,'Прайс-лист общий'!$A:K,11,0),"")</f>
        <v>20</v>
      </c>
      <c r="O139" s="186" t="str">
        <f>IFERROR(VLOOKUP($A139,'Прайс-лист общий'!$A:L,12,0),"")</f>
        <v>165*115*60</v>
      </c>
      <c r="P139" s="186">
        <f>IFERROR(VLOOKUP($A139,'Прайс-лист общий'!$A:M,13,0),"")</f>
        <v>0.4</v>
      </c>
      <c r="Q139" s="186" t="str">
        <f>IFERROR(VLOOKUP($A139,'Прайс-лист общий'!$A:O,14,0),"")</f>
        <v>345*245*325</v>
      </c>
      <c r="R139" s="186">
        <f>IFERROR(VLOOKUP($A139,'Прайс-лист общий'!$A:O,15,0),"")</f>
        <v>9</v>
      </c>
    </row>
    <row r="140" spans="1:18" s="208" customFormat="1" ht="15" customHeight="1">
      <c r="A140" s="205" t="s">
        <v>3438</v>
      </c>
      <c r="B140" s="206"/>
      <c r="C140" s="182" t="str">
        <f>HYPERLINK(VLOOKUP(A140,Фото!C:D,2,0),VLOOKUP(A140,'Прайс-лист общий'!A:B,2,0))</f>
        <v>Ручка дверная "Фрапе", серия SLIM, матовый супер белый</v>
      </c>
      <c r="D140" s="183">
        <f>IFERROR(VLOOKUP($A140,'Прайс-лист общий'!A:C,3,0),"")</f>
        <v>4</v>
      </c>
      <c r="E140" s="184">
        <f>IFERROR(VLOOKUP($A140,'Прайс-лист общий'!$A:D,4,0),"")</f>
        <v>0</v>
      </c>
      <c r="F140" s="209">
        <f>IFERROR(VLOOKUP($A140,'Прайс-лист общий'!$A:E,5,0),"")</f>
        <v>1050</v>
      </c>
      <c r="G140" s="209">
        <f>IFERROR(VLOOKUP($A140,'Прайс-лист общий'!$A:F,6,0),"")</f>
        <v>634</v>
      </c>
      <c r="H140" s="209">
        <f>IFERROR(VLOOKUP($A140,'Прайс-лист общий'!$A:G,7,0),"")</f>
        <v>576</v>
      </c>
      <c r="I140" s="209">
        <f>IFERROR(VLOOKUP($A140,'Прайс-лист общий'!$A:H,8,0),"")</f>
        <v>524</v>
      </c>
      <c r="J140" s="209">
        <f>IFERROR(VLOOKUP($A140,'Прайс-лист общий'!$A:I,9,0),"")</f>
        <v>455</v>
      </c>
      <c r="K140" s="222">
        <f>IFERROR(VLOOKUP(A140,'Прайс-лист общий'!A:J,10,0),"")</f>
        <v>0</v>
      </c>
      <c r="L140" s="216"/>
      <c r="M140" s="212">
        <f t="shared" si="5"/>
        <v>0</v>
      </c>
      <c r="N140" s="185">
        <f>IFERROR(VLOOKUP($A140,'Прайс-лист общий'!$A:K,11,0),"")</f>
        <v>20</v>
      </c>
      <c r="O140" s="186" t="str">
        <f>IFERROR(VLOOKUP($A140,'Прайс-лист общий'!$A:L,12,0),"")</f>
        <v>165*115*60</v>
      </c>
      <c r="P140" s="186">
        <f>IFERROR(VLOOKUP($A140,'Прайс-лист общий'!$A:M,13,0),"")</f>
        <v>0.4</v>
      </c>
      <c r="Q140" s="186" t="str">
        <f>IFERROR(VLOOKUP($A140,'Прайс-лист общий'!$A:O,14,0),"")</f>
        <v>345*245*325</v>
      </c>
      <c r="R140" s="186">
        <f>IFERROR(VLOOKUP($A140,'Прайс-лист общий'!$A:O,15,0),"")</f>
        <v>9</v>
      </c>
    </row>
    <row r="141" spans="1:18" s="208" customFormat="1" ht="15" customHeight="1">
      <c r="A141" s="193" t="s">
        <v>3437</v>
      </c>
      <c r="B141" s="195"/>
      <c r="C141" s="187" t="str">
        <f>HYPERLINK(VLOOKUP(A141,Фото!C:D,2,0),VLOOKUP(A141,'Прайс-лист общий'!A:B,2,0))</f>
        <v>Ручка дверная "Фрапе", серия SLIM, супер сатин хром</v>
      </c>
      <c r="D141" s="188">
        <f>IFERROR(VLOOKUP($A141,'Прайс-лист общий'!A:C,3,0),"")</f>
        <v>4</v>
      </c>
      <c r="E141" s="189">
        <f>IFERROR(VLOOKUP($A141,'Прайс-лист общий'!$A:D,4,0),"")</f>
        <v>0</v>
      </c>
      <c r="F141" s="210">
        <f>IFERROR(VLOOKUP($A141,'Прайс-лист общий'!$A:E,5,0),"")</f>
        <v>1050</v>
      </c>
      <c r="G141" s="210">
        <f>IFERROR(VLOOKUP($A141,'Прайс-лист общий'!$A:F,6,0),"")</f>
        <v>634</v>
      </c>
      <c r="H141" s="210">
        <f>IFERROR(VLOOKUP($A141,'Прайс-лист общий'!$A:G,7,0),"")</f>
        <v>576</v>
      </c>
      <c r="I141" s="210">
        <f>IFERROR(VLOOKUP($A141,'Прайс-лист общий'!$A:H,8,0),"")</f>
        <v>524</v>
      </c>
      <c r="J141" s="210">
        <f>IFERROR(VLOOKUP($A141,'Прайс-лист общий'!$A:I,9,0),"")</f>
        <v>455</v>
      </c>
      <c r="K141" s="220">
        <f>IFERROR(VLOOKUP(A141,'Прайс-лист общий'!A:J,10,0),"")</f>
        <v>0</v>
      </c>
      <c r="L141" s="217"/>
      <c r="M141" s="213">
        <f t="shared" si="5"/>
        <v>0</v>
      </c>
      <c r="N141" s="190">
        <f>IFERROR(VLOOKUP($A141,'Прайс-лист общий'!$A:K,11,0),"")</f>
        <v>20</v>
      </c>
      <c r="O141" s="191" t="str">
        <f>IFERROR(VLOOKUP($A141,'Прайс-лист общий'!$A:L,12,0),"")</f>
        <v>165*115*60</v>
      </c>
      <c r="P141" s="191">
        <f>IFERROR(VLOOKUP($A141,'Прайс-лист общий'!$A:M,13,0),"")</f>
        <v>0.4</v>
      </c>
      <c r="Q141" s="191" t="str">
        <f>IFERROR(VLOOKUP($A141,'Прайс-лист общий'!$A:O,14,0),"")</f>
        <v>345*245*325</v>
      </c>
      <c r="R141" s="191">
        <f>IFERROR(VLOOKUP($A141,'Прайс-лист общий'!$A:O,15,0),"")</f>
        <v>9</v>
      </c>
    </row>
    <row r="142" spans="1:18" s="208" customFormat="1" ht="15" customHeight="1">
      <c r="A142" s="205" t="s">
        <v>3436</v>
      </c>
      <c r="B142"/>
      <c r="C142" s="224" t="str">
        <f>HYPERLINK(VLOOKUP(A142,Фото!C:D,2,0),VLOOKUP(A142,'Прайс-лист общий'!A:B,2,0))</f>
        <v>Ручка дверная "Ристретто", серия SLIM, черный</v>
      </c>
      <c r="D142" s="178">
        <f>IFERROR(VLOOKUP($A142,'Прайс-лист общий'!A:C,3,0),"")</f>
        <v>3</v>
      </c>
      <c r="E142" s="179">
        <f>IFERROR(VLOOKUP($A142,'Прайс-лист общий'!$A:D,4,0),"")</f>
        <v>0</v>
      </c>
      <c r="F142" s="211">
        <f>IFERROR(VLOOKUP($A142,'Прайс-лист общий'!$A:E,5,0),"")</f>
        <v>1112</v>
      </c>
      <c r="G142" s="211">
        <f>IFERROR(VLOOKUP($A142,'Прайс-лист общий'!$A:F,6,0),"")</f>
        <v>672</v>
      </c>
      <c r="H142" s="211">
        <f>IFERROR(VLOOKUP($A142,'Прайс-лист общий'!$A:G,7,0),"")</f>
        <v>611</v>
      </c>
      <c r="I142" s="211">
        <f>IFERROR(VLOOKUP($A142,'Прайс-лист общий'!$A:H,8,0),"")</f>
        <v>555</v>
      </c>
      <c r="J142" s="211">
        <f>IFERROR(VLOOKUP($A142,'Прайс-лист общий'!$A:I,9,0),"")</f>
        <v>483</v>
      </c>
      <c r="K142" s="221">
        <f>IFERROR(VLOOKUP(A142,'Прайс-лист общий'!A:J,10,0),"")</f>
        <v>0</v>
      </c>
      <c r="L142" s="215"/>
      <c r="M142" s="212">
        <f t="shared" si="5"/>
        <v>0</v>
      </c>
      <c r="N142" s="185">
        <f>IFERROR(VLOOKUP($A142,'Прайс-лист общий'!$A:K,11,0),"")</f>
        <v>20</v>
      </c>
      <c r="O142" s="186" t="str">
        <f>IFERROR(VLOOKUP($A142,'Прайс-лист общий'!$A:L,12,0),"")</f>
        <v>165*115*60</v>
      </c>
      <c r="P142" s="186">
        <f>IFERROR(VLOOKUP($A142,'Прайс-лист общий'!$A:M,13,0),"")</f>
        <v>0.45300000000000001</v>
      </c>
      <c r="Q142" s="186" t="str">
        <f>IFERROR(VLOOKUP($A142,'Прайс-лист общий'!$A:O,14,0),"")</f>
        <v>345*245*325</v>
      </c>
      <c r="R142" s="186">
        <f>IFERROR(VLOOKUP($A142,'Прайс-лист общий'!$A:O,15,0),"")</f>
        <v>10</v>
      </c>
    </row>
    <row r="143" spans="1:18" s="208" customFormat="1" ht="15" customHeight="1">
      <c r="A143" s="205" t="s">
        <v>3435</v>
      </c>
      <c r="B143" s="206"/>
      <c r="C143" s="182" t="str">
        <f>HYPERLINK(VLOOKUP(A143,Фото!C:D,2,0),VLOOKUP(A143,'Прайс-лист общий'!A:B,2,0))</f>
        <v>Ручка дверная "Ристретто", серия SLIM, матовый черный никель</v>
      </c>
      <c r="D143" s="183">
        <f>IFERROR(VLOOKUP($A143,'Прайс-лист общий'!A:C,3,0),"")</f>
        <v>4</v>
      </c>
      <c r="E143" s="184">
        <f>IFERROR(VLOOKUP($A143,'Прайс-лист общий'!$A:D,4,0),"")</f>
        <v>0</v>
      </c>
      <c r="F143" s="209">
        <f>IFERROR(VLOOKUP($A143,'Прайс-лист общий'!$A:E,5,0),"")</f>
        <v>1112</v>
      </c>
      <c r="G143" s="209">
        <f>IFERROR(VLOOKUP($A143,'Прайс-лист общий'!$A:F,6,0),"")</f>
        <v>672</v>
      </c>
      <c r="H143" s="209">
        <f>IFERROR(VLOOKUP($A143,'Прайс-лист общий'!$A:G,7,0),"")</f>
        <v>611</v>
      </c>
      <c r="I143" s="209">
        <f>IFERROR(VLOOKUP($A143,'Прайс-лист общий'!$A:H,8,0),"")</f>
        <v>555</v>
      </c>
      <c r="J143" s="209">
        <f>IFERROR(VLOOKUP($A143,'Прайс-лист общий'!$A:I,9,0),"")</f>
        <v>483</v>
      </c>
      <c r="K143" s="222">
        <f>IFERROR(VLOOKUP(A143,'Прайс-лист общий'!A:J,10,0),"")</f>
        <v>0</v>
      </c>
      <c r="L143" s="216"/>
      <c r="M143" s="212">
        <f t="shared" si="5"/>
        <v>0</v>
      </c>
      <c r="N143" s="185">
        <f>IFERROR(VLOOKUP($A143,'Прайс-лист общий'!$A:K,11,0),"")</f>
        <v>20</v>
      </c>
      <c r="O143" s="186" t="str">
        <f>IFERROR(VLOOKUP($A143,'Прайс-лист общий'!$A:L,12,0),"")</f>
        <v>165*115*60</v>
      </c>
      <c r="P143" s="186">
        <f>IFERROR(VLOOKUP($A143,'Прайс-лист общий'!$A:M,13,0),"")</f>
        <v>0.45300000000000001</v>
      </c>
      <c r="Q143" s="186" t="str">
        <f>IFERROR(VLOOKUP($A143,'Прайс-лист общий'!$A:O,14,0),"")</f>
        <v>345*245*325</v>
      </c>
      <c r="R143" s="186">
        <f>IFERROR(VLOOKUP($A143,'Прайс-лист общий'!$A:O,15,0),"")</f>
        <v>10</v>
      </c>
    </row>
    <row r="144" spans="1:18" s="208" customFormat="1" ht="15" customHeight="1">
      <c r="A144" s="205" t="s">
        <v>3434</v>
      </c>
      <c r="B144" s="206"/>
      <c r="C144" s="182" t="str">
        <f>HYPERLINK(VLOOKUP(A144,Фото!C:D,2,0),VLOOKUP(A144,'Прайс-лист общий'!A:B,2,0))</f>
        <v>Ручка дверная "Ристретто", серия SLIM, никель супер матовый</v>
      </c>
      <c r="D144" s="183">
        <f>IFERROR(VLOOKUP($A144,'Прайс-лист общий'!A:C,3,0),"")</f>
        <v>2</v>
      </c>
      <c r="E144" s="184">
        <f>IFERROR(VLOOKUP($A144,'Прайс-лист общий'!$A:D,4,0),"")</f>
        <v>0</v>
      </c>
      <c r="F144" s="209">
        <f>IFERROR(VLOOKUP($A144,'Прайс-лист общий'!$A:E,5,0),"")</f>
        <v>1112</v>
      </c>
      <c r="G144" s="209">
        <f>IFERROR(VLOOKUP($A144,'Прайс-лист общий'!$A:F,6,0),"")</f>
        <v>672</v>
      </c>
      <c r="H144" s="209">
        <f>IFERROR(VLOOKUP($A144,'Прайс-лист общий'!$A:G,7,0),"")</f>
        <v>611</v>
      </c>
      <c r="I144" s="209">
        <f>IFERROR(VLOOKUP($A144,'Прайс-лист общий'!$A:H,8,0),"")</f>
        <v>555</v>
      </c>
      <c r="J144" s="209">
        <f>IFERROR(VLOOKUP($A144,'Прайс-лист общий'!$A:I,9,0),"")</f>
        <v>483</v>
      </c>
      <c r="K144" s="222">
        <f>IFERROR(VLOOKUP(A144,'Прайс-лист общий'!A:J,10,0),"")</f>
        <v>0</v>
      </c>
      <c r="L144" s="216"/>
      <c r="M144" s="212">
        <f t="shared" si="5"/>
        <v>0</v>
      </c>
      <c r="N144" s="185">
        <f>IFERROR(VLOOKUP($A144,'Прайс-лист общий'!$A:K,11,0),"")</f>
        <v>20</v>
      </c>
      <c r="O144" s="186" t="str">
        <f>IFERROR(VLOOKUP($A144,'Прайс-лист общий'!$A:L,12,0),"")</f>
        <v>165*115*60</v>
      </c>
      <c r="P144" s="186">
        <f>IFERROR(VLOOKUP($A144,'Прайс-лист общий'!$A:M,13,0),"")</f>
        <v>0.45300000000000001</v>
      </c>
      <c r="Q144" s="186" t="str">
        <f>IFERROR(VLOOKUP($A144,'Прайс-лист общий'!$A:O,14,0),"")</f>
        <v>345*245*325</v>
      </c>
      <c r="R144" s="186">
        <f>IFERROR(VLOOKUP($A144,'Прайс-лист общий'!$A:O,15,0),"")</f>
        <v>10</v>
      </c>
    </row>
    <row r="145" spans="1:18" s="208" customFormat="1" ht="15" customHeight="1">
      <c r="A145" s="205" t="s">
        <v>3433</v>
      </c>
      <c r="B145" s="206"/>
      <c r="C145" s="182" t="str">
        <f>HYPERLINK(VLOOKUP(A145,Фото!C:D,2,0),VLOOKUP(A145,'Прайс-лист общий'!A:B,2,0))</f>
        <v>Ручка дверная "Ристретто", серия SLIM, матовый супер белый</v>
      </c>
      <c r="D145" s="183">
        <f>IFERROR(VLOOKUP($A145,'Прайс-лист общий'!A:C,3,0),"")</f>
        <v>4</v>
      </c>
      <c r="E145" s="184">
        <f>IFERROR(VLOOKUP($A145,'Прайс-лист общий'!$A:D,4,0),"")</f>
        <v>0</v>
      </c>
      <c r="F145" s="209">
        <f>IFERROR(VLOOKUP($A145,'Прайс-лист общий'!$A:E,5,0),"")</f>
        <v>1112</v>
      </c>
      <c r="G145" s="209">
        <f>IFERROR(VLOOKUP($A145,'Прайс-лист общий'!$A:F,6,0),"")</f>
        <v>672</v>
      </c>
      <c r="H145" s="209">
        <f>IFERROR(VLOOKUP($A145,'Прайс-лист общий'!$A:G,7,0),"")</f>
        <v>611</v>
      </c>
      <c r="I145" s="209">
        <f>IFERROR(VLOOKUP($A145,'Прайс-лист общий'!$A:H,8,0),"")</f>
        <v>555</v>
      </c>
      <c r="J145" s="209">
        <f>IFERROR(VLOOKUP($A145,'Прайс-лист общий'!$A:I,9,0),"")</f>
        <v>483</v>
      </c>
      <c r="K145" s="222">
        <f>IFERROR(VLOOKUP(A145,'Прайс-лист общий'!A:J,10,0),"")</f>
        <v>0</v>
      </c>
      <c r="L145" s="216"/>
      <c r="M145" s="212">
        <f t="shared" si="5"/>
        <v>0</v>
      </c>
      <c r="N145" s="185">
        <f>IFERROR(VLOOKUP($A145,'Прайс-лист общий'!$A:K,11,0),"")</f>
        <v>20</v>
      </c>
      <c r="O145" s="186" t="str">
        <f>IFERROR(VLOOKUP($A145,'Прайс-лист общий'!$A:L,12,0),"")</f>
        <v>165*115*60</v>
      </c>
      <c r="P145" s="186">
        <f>IFERROR(VLOOKUP($A145,'Прайс-лист общий'!$A:M,13,0),"")</f>
        <v>0.45300000000000001</v>
      </c>
      <c r="Q145" s="186" t="str">
        <f>IFERROR(VLOOKUP($A145,'Прайс-лист общий'!$A:O,14,0),"")</f>
        <v>345*245*325</v>
      </c>
      <c r="R145" s="186">
        <f>IFERROR(VLOOKUP($A145,'Прайс-лист общий'!$A:O,15,0),"")</f>
        <v>10</v>
      </c>
    </row>
    <row r="146" spans="1:18" s="208" customFormat="1" ht="15" customHeight="1">
      <c r="A146" s="193" t="s">
        <v>4866</v>
      </c>
      <c r="B146" s="195"/>
      <c r="C146" s="187" t="str">
        <f>HYPERLINK(VLOOKUP(A146,Фото!C:D,2,0),VLOOKUP(A146,'Прайс-лист общий'!A:B,2,0))</f>
        <v>Ручка дверная "Ристретто", серия SLIM, золото матовое сатинированное</v>
      </c>
      <c r="D146" s="188">
        <f>IFERROR(VLOOKUP($A146,'Прайс-лист общий'!A:C,3,0),"")</f>
        <v>4</v>
      </c>
      <c r="E146" s="189">
        <f>IFERROR(VLOOKUP($A146,'Прайс-лист общий'!$A:D,4,0),"")</f>
        <v>0</v>
      </c>
      <c r="F146" s="210">
        <f>IFERROR(VLOOKUP($A146,'Прайс-лист общий'!$A:E,5,0),"")</f>
        <v>1112</v>
      </c>
      <c r="G146" s="210">
        <f>IFERROR(VLOOKUP($A146,'Прайс-лист общий'!$A:F,6,0),"")</f>
        <v>672</v>
      </c>
      <c r="H146" s="210">
        <f>IFERROR(VLOOKUP($A146,'Прайс-лист общий'!$A:G,7,0),"")</f>
        <v>611</v>
      </c>
      <c r="I146" s="210">
        <f>IFERROR(VLOOKUP($A146,'Прайс-лист общий'!$A:H,8,0),"")</f>
        <v>555</v>
      </c>
      <c r="J146" s="210">
        <f>IFERROR(VLOOKUP($A146,'Прайс-лист общий'!$A:I,9,0),"")</f>
        <v>483</v>
      </c>
      <c r="K146" s="220">
        <f>IFERROR(VLOOKUP(A146,'Прайс-лист общий'!A:J,10,0),"")</f>
        <v>0</v>
      </c>
      <c r="L146" s="217"/>
      <c r="M146" s="213">
        <f t="shared" si="5"/>
        <v>0</v>
      </c>
      <c r="N146" s="190">
        <f>IFERROR(VLOOKUP($A146,'Прайс-лист общий'!$A:K,11,0),"")</f>
        <v>20</v>
      </c>
      <c r="O146" s="191" t="str">
        <f>IFERROR(VLOOKUP($A146,'Прайс-лист общий'!$A:L,12,0),"")</f>
        <v>165*115*60</v>
      </c>
      <c r="P146" s="191">
        <f>IFERROR(VLOOKUP($A146,'Прайс-лист общий'!$A:M,13,0),"")</f>
        <v>0.45300000000000001</v>
      </c>
      <c r="Q146" s="191" t="str">
        <f>IFERROR(VLOOKUP($A146,'Прайс-лист общий'!$A:O,14,0),"")</f>
        <v>345*245*325</v>
      </c>
      <c r="R146" s="191">
        <f>IFERROR(VLOOKUP($A146,'Прайс-лист общий'!$A:O,15,0),"")</f>
        <v>10</v>
      </c>
    </row>
    <row r="147" spans="1:18" s="208" customFormat="1" ht="15" customHeight="1">
      <c r="A147" s="205" t="s">
        <v>3432</v>
      </c>
      <c r="B147"/>
      <c r="C147" s="224" t="str">
        <f>HYPERLINK(VLOOKUP(A147,Фото!C:D,2,0),VLOOKUP(A147,'Прайс-лист общий'!A:B,2,0))</f>
        <v>Ручка дверная "Соффиони", серия SLIM, черный</v>
      </c>
      <c r="D147" s="178">
        <f>IFERROR(VLOOKUP($A147,'Прайс-лист общий'!A:C,3,0),"")</f>
        <v>0</v>
      </c>
      <c r="E147" s="179">
        <f>IFERROR(VLOOKUP($A147,'Прайс-лист общий'!$A:D,4,0),"")</f>
        <v>0</v>
      </c>
      <c r="F147" s="211">
        <f>IFERROR(VLOOKUP($A147,'Прайс-лист общий'!$A:E,5,0),"")</f>
        <v>1158</v>
      </c>
      <c r="G147" s="211">
        <f>IFERROR(VLOOKUP($A147,'Прайс-лист общий'!$A:F,6,0),"")</f>
        <v>699</v>
      </c>
      <c r="H147" s="211">
        <f>IFERROR(VLOOKUP($A147,'Прайс-лист общий'!$A:G,7,0),"")</f>
        <v>635</v>
      </c>
      <c r="I147" s="211">
        <f>IFERROR(VLOOKUP($A147,'Прайс-лист общий'!$A:H,8,0),"")</f>
        <v>577</v>
      </c>
      <c r="J147" s="211">
        <f>IFERROR(VLOOKUP($A147,'Прайс-лист общий'!$A:I,9,0),"")</f>
        <v>502</v>
      </c>
      <c r="K147" s="221">
        <f>IFERROR(VLOOKUP(A147,'Прайс-лист общий'!A:J,10,0),"")</f>
        <v>0</v>
      </c>
      <c r="L147" s="215"/>
      <c r="M147" s="212">
        <f t="shared" si="5"/>
        <v>0</v>
      </c>
      <c r="N147" s="185">
        <f>IFERROR(VLOOKUP($A147,'Прайс-лист общий'!$A:K,11,0),"")</f>
        <v>20</v>
      </c>
      <c r="O147" s="186" t="str">
        <f>IFERROR(VLOOKUP($A147,'Прайс-лист общий'!$A:L,12,0),"")</f>
        <v>165*115*60</v>
      </c>
      <c r="P147" s="186">
        <f>IFERROR(VLOOKUP($A147,'Прайс-лист общий'!$A:M,13,0),"")</f>
        <v>0.45300000000000001</v>
      </c>
      <c r="Q147" s="186" t="str">
        <f>IFERROR(VLOOKUP($A147,'Прайс-лист общий'!$A:O,14,0),"")</f>
        <v>345*245*325</v>
      </c>
      <c r="R147" s="186">
        <f>IFERROR(VLOOKUP($A147,'Прайс-лист общий'!$A:O,15,0),"")</f>
        <v>10</v>
      </c>
    </row>
    <row r="148" spans="1:18" s="208" customFormat="1" ht="15" customHeight="1">
      <c r="A148" s="205" t="s">
        <v>3431</v>
      </c>
      <c r="B148" s="206"/>
      <c r="C148" s="182" t="str">
        <f>HYPERLINK(VLOOKUP(A148,Фото!C:D,2,0),VLOOKUP(A148,'Прайс-лист общий'!A:B,2,0))</f>
        <v>Ручка дверная "Соффиони", серия SLIM, матовый черный никель</v>
      </c>
      <c r="D148" s="183">
        <f>IFERROR(VLOOKUP($A148,'Прайс-лист общий'!A:C,3,0),"")</f>
        <v>4</v>
      </c>
      <c r="E148" s="184">
        <f>IFERROR(VLOOKUP($A148,'Прайс-лист общий'!$A:D,4,0),"")</f>
        <v>0</v>
      </c>
      <c r="F148" s="209">
        <f>IFERROR(VLOOKUP($A148,'Прайс-лист общий'!$A:E,5,0),"")</f>
        <v>1158</v>
      </c>
      <c r="G148" s="209">
        <f>IFERROR(VLOOKUP($A148,'Прайс-лист общий'!$A:F,6,0),"")</f>
        <v>699</v>
      </c>
      <c r="H148" s="209">
        <f>IFERROR(VLOOKUP($A148,'Прайс-лист общий'!$A:G,7,0),"")</f>
        <v>635</v>
      </c>
      <c r="I148" s="209">
        <f>IFERROR(VLOOKUP($A148,'Прайс-лист общий'!$A:H,8,0),"")</f>
        <v>577</v>
      </c>
      <c r="J148" s="209">
        <f>IFERROR(VLOOKUP($A148,'Прайс-лист общий'!$A:I,9,0),"")</f>
        <v>502</v>
      </c>
      <c r="K148" s="222">
        <f>IFERROR(VLOOKUP(A148,'Прайс-лист общий'!A:J,10,0),"")</f>
        <v>0</v>
      </c>
      <c r="L148" s="216"/>
      <c r="M148" s="212">
        <f t="shared" si="5"/>
        <v>0</v>
      </c>
      <c r="N148" s="185">
        <f>IFERROR(VLOOKUP($A148,'Прайс-лист общий'!$A:K,11,0),"")</f>
        <v>20</v>
      </c>
      <c r="O148" s="186" t="str">
        <f>IFERROR(VLOOKUP($A148,'Прайс-лист общий'!$A:L,12,0),"")</f>
        <v>165*115*60</v>
      </c>
      <c r="P148" s="186">
        <f>IFERROR(VLOOKUP($A148,'Прайс-лист общий'!$A:M,13,0),"")</f>
        <v>0.45300000000000001</v>
      </c>
      <c r="Q148" s="186" t="str">
        <f>IFERROR(VLOOKUP($A148,'Прайс-лист общий'!$A:O,14,0),"")</f>
        <v>345*245*325</v>
      </c>
      <c r="R148" s="186">
        <f>IFERROR(VLOOKUP($A148,'Прайс-лист общий'!$A:O,15,0),"")</f>
        <v>10</v>
      </c>
    </row>
    <row r="149" spans="1:18" s="208" customFormat="1" ht="15" customHeight="1">
      <c r="A149" s="205" t="s">
        <v>3430</v>
      </c>
      <c r="B149" s="206"/>
      <c r="C149" s="182" t="str">
        <f>HYPERLINK(VLOOKUP(A149,Фото!C:D,2,0),VLOOKUP(A149,'Прайс-лист общий'!A:B,2,0))</f>
        <v>Ручка дверная "Соффиони", серия SLIM, никель супер матовый</v>
      </c>
      <c r="D149" s="183">
        <f>IFERROR(VLOOKUP($A149,'Прайс-лист общий'!A:C,3,0),"")</f>
        <v>4</v>
      </c>
      <c r="E149" s="184">
        <f>IFERROR(VLOOKUP($A149,'Прайс-лист общий'!$A:D,4,0),"")</f>
        <v>0</v>
      </c>
      <c r="F149" s="209">
        <f>IFERROR(VLOOKUP($A149,'Прайс-лист общий'!$A:E,5,0),"")</f>
        <v>1158</v>
      </c>
      <c r="G149" s="209">
        <f>IFERROR(VLOOKUP($A149,'Прайс-лист общий'!$A:F,6,0),"")</f>
        <v>699</v>
      </c>
      <c r="H149" s="209">
        <f>IFERROR(VLOOKUP($A149,'Прайс-лист общий'!$A:G,7,0),"")</f>
        <v>635</v>
      </c>
      <c r="I149" s="209">
        <f>IFERROR(VLOOKUP($A149,'Прайс-лист общий'!$A:H,8,0),"")</f>
        <v>577</v>
      </c>
      <c r="J149" s="209">
        <f>IFERROR(VLOOKUP($A149,'Прайс-лист общий'!$A:I,9,0),"")</f>
        <v>502</v>
      </c>
      <c r="K149" s="222">
        <f>IFERROR(VLOOKUP(A149,'Прайс-лист общий'!A:J,10,0),"")</f>
        <v>0</v>
      </c>
      <c r="L149" s="216"/>
      <c r="M149" s="212">
        <f t="shared" si="5"/>
        <v>0</v>
      </c>
      <c r="N149" s="185">
        <f>IFERROR(VLOOKUP($A149,'Прайс-лист общий'!$A:K,11,0),"")</f>
        <v>20</v>
      </c>
      <c r="O149" s="186" t="str">
        <f>IFERROR(VLOOKUP($A149,'Прайс-лист общий'!$A:L,12,0),"")</f>
        <v>165*115*60</v>
      </c>
      <c r="P149" s="186">
        <f>IFERROR(VLOOKUP($A149,'Прайс-лист общий'!$A:M,13,0),"")</f>
        <v>0.45300000000000001</v>
      </c>
      <c r="Q149" s="186" t="str">
        <f>IFERROR(VLOOKUP($A149,'Прайс-лист общий'!$A:O,14,0),"")</f>
        <v>345*245*325</v>
      </c>
      <c r="R149" s="186">
        <f>IFERROR(VLOOKUP($A149,'Прайс-лист общий'!$A:O,15,0),"")</f>
        <v>10</v>
      </c>
    </row>
    <row r="150" spans="1:18" s="208" customFormat="1" ht="15" customHeight="1">
      <c r="A150" s="205" t="s">
        <v>3429</v>
      </c>
      <c r="B150" s="206"/>
      <c r="C150" s="182" t="str">
        <f>HYPERLINK(VLOOKUP(A150,Фото!C:D,2,0),VLOOKUP(A150,'Прайс-лист общий'!A:B,2,0))</f>
        <v>Ручка дверная "Соффиони", серия SLIM, никель матовый</v>
      </c>
      <c r="D150" s="183">
        <f>IFERROR(VLOOKUP($A150,'Прайс-лист общий'!A:C,3,0),"")</f>
        <v>4</v>
      </c>
      <c r="E150" s="184">
        <f>IFERROR(VLOOKUP($A150,'Прайс-лист общий'!$A:D,4,0),"")</f>
        <v>0</v>
      </c>
      <c r="F150" s="209">
        <f>IFERROR(VLOOKUP($A150,'Прайс-лист общий'!$A:E,5,0),"")</f>
        <v>1158</v>
      </c>
      <c r="G150" s="209">
        <f>IFERROR(VLOOKUP($A150,'Прайс-лист общий'!$A:F,6,0),"")</f>
        <v>699</v>
      </c>
      <c r="H150" s="209">
        <f>IFERROR(VLOOKUP($A150,'Прайс-лист общий'!$A:G,7,0),"")</f>
        <v>635</v>
      </c>
      <c r="I150" s="209">
        <f>IFERROR(VLOOKUP($A150,'Прайс-лист общий'!$A:H,8,0),"")</f>
        <v>577</v>
      </c>
      <c r="J150" s="209">
        <f>IFERROR(VLOOKUP($A150,'Прайс-лист общий'!$A:I,9,0),"")</f>
        <v>502</v>
      </c>
      <c r="K150" s="222">
        <f>IFERROR(VLOOKUP(A150,'Прайс-лист общий'!A:J,10,0),"")</f>
        <v>0</v>
      </c>
      <c r="L150" s="216"/>
      <c r="M150" s="212">
        <f t="shared" si="5"/>
        <v>0</v>
      </c>
      <c r="N150" s="185">
        <f>IFERROR(VLOOKUP($A150,'Прайс-лист общий'!$A:K,11,0),"")</f>
        <v>20</v>
      </c>
      <c r="O150" s="186" t="str">
        <f>IFERROR(VLOOKUP($A150,'Прайс-лист общий'!$A:L,12,0),"")</f>
        <v>165*115*60</v>
      </c>
      <c r="P150" s="186">
        <f>IFERROR(VLOOKUP($A150,'Прайс-лист общий'!$A:M,13,0),"")</f>
        <v>0.45300000000000001</v>
      </c>
      <c r="Q150" s="186" t="str">
        <f>IFERROR(VLOOKUP($A150,'Прайс-лист общий'!$A:O,14,0),"")</f>
        <v>345*245*325</v>
      </c>
      <c r="R150" s="186">
        <f>IFERROR(VLOOKUP($A150,'Прайс-лист общий'!$A:O,15,0),"")</f>
        <v>10</v>
      </c>
    </row>
    <row r="151" spans="1:18" s="208" customFormat="1" ht="15" customHeight="1">
      <c r="A151" s="193" t="s">
        <v>4151</v>
      </c>
      <c r="B151" s="195"/>
      <c r="C151" s="187" t="str">
        <f>HYPERLINK(VLOOKUP(A151,Фото!C:D,2,0),VLOOKUP(A151,'Прайс-лист общий'!A:B,2,0))</f>
        <v>Ручка дверная "Соффиони", серия SLIM, золото матовое сатинированное</v>
      </c>
      <c r="D151" s="188">
        <f>IFERROR(VLOOKUP($A151,'Прайс-лист общий'!A:C,3,0),"")</f>
        <v>4</v>
      </c>
      <c r="E151" s="189">
        <f>IFERROR(VLOOKUP($A151,'Прайс-лист общий'!$A:D,4,0),"")</f>
        <v>0</v>
      </c>
      <c r="F151" s="210">
        <f>IFERROR(VLOOKUP($A151,'Прайс-лист общий'!$A:E,5,0),"")</f>
        <v>1158</v>
      </c>
      <c r="G151" s="210">
        <f>IFERROR(VLOOKUP($A151,'Прайс-лист общий'!$A:F,6,0),"")</f>
        <v>699</v>
      </c>
      <c r="H151" s="210">
        <f>IFERROR(VLOOKUP($A151,'Прайс-лист общий'!$A:G,7,0),"")</f>
        <v>635</v>
      </c>
      <c r="I151" s="210">
        <f>IFERROR(VLOOKUP($A151,'Прайс-лист общий'!$A:H,8,0),"")</f>
        <v>577</v>
      </c>
      <c r="J151" s="210">
        <f>IFERROR(VLOOKUP($A151,'Прайс-лист общий'!$A:I,9,0),"")</f>
        <v>502</v>
      </c>
      <c r="K151" s="220">
        <f>IFERROR(VLOOKUP(A151,'Прайс-лист общий'!A:J,10,0),"")</f>
        <v>0</v>
      </c>
      <c r="L151" s="217"/>
      <c r="M151" s="213">
        <f t="shared" si="5"/>
        <v>0</v>
      </c>
      <c r="N151" s="190">
        <f>IFERROR(VLOOKUP($A151,'Прайс-лист общий'!$A:K,11,0),"")</f>
        <v>20</v>
      </c>
      <c r="O151" s="191" t="str">
        <f>IFERROR(VLOOKUP($A151,'Прайс-лист общий'!$A:L,12,0),"")</f>
        <v>165*115*60</v>
      </c>
      <c r="P151" s="191">
        <f>IFERROR(VLOOKUP($A151,'Прайс-лист общий'!$A:M,13,0),"")</f>
        <v>0.45300000000000001</v>
      </c>
      <c r="Q151" s="191" t="str">
        <f>IFERROR(VLOOKUP($A151,'Прайс-лист общий'!$A:O,14,0),"")</f>
        <v>345*245*325</v>
      </c>
      <c r="R151" s="191">
        <f>IFERROR(VLOOKUP($A151,'Прайс-лист общий'!$A:O,15,0),"")</f>
        <v>10</v>
      </c>
    </row>
    <row r="152" spans="1:18" s="208" customFormat="1" ht="21" customHeight="1">
      <c r="A152" s="192" t="s">
        <v>5026</v>
      </c>
      <c r="B152"/>
      <c r="C152" s="177" t="str">
        <f>HYPERLINK(VLOOKUP(A152,Фото!C:D,2,0),VLOOKUP(A152,'Прайс-лист общий'!A:B,2,0))</f>
        <v>Ручка дверная "Моккачино", черный</v>
      </c>
      <c r="D152" s="178">
        <f>IFERROR(VLOOKUP($A152,'Прайс-лист общий'!A:C,3,0),"")</f>
        <v>4</v>
      </c>
      <c r="E152" s="179" t="str">
        <f>IFERROR(VLOOKUP($A152,'Прайс-лист общий'!$A:D,4,0),"")</f>
        <v>Новинка</v>
      </c>
      <c r="F152" s="211">
        <f>IFERROR(VLOOKUP($A152,'Прайс-лист общий'!$A:E,5,0),"")</f>
        <v>1227</v>
      </c>
      <c r="G152" s="211">
        <f>IFERROR(VLOOKUP($A152,'Прайс-лист общий'!$A:F,6,0),"")</f>
        <v>741</v>
      </c>
      <c r="H152" s="211">
        <f>IFERROR(VLOOKUP($A152,'Прайс-лист общий'!$A:G,7,0),"")</f>
        <v>674</v>
      </c>
      <c r="I152" s="211">
        <f>IFERROR(VLOOKUP($A152,'Прайс-лист общий'!$A:H,8,0),"")</f>
        <v>613</v>
      </c>
      <c r="J152" s="211">
        <f>IFERROR(VLOOKUP($A152,'Прайс-лист общий'!$A:I,9,0),"")</f>
        <v>533</v>
      </c>
      <c r="K152" s="221">
        <f>IFERROR(VLOOKUP(A152,'Прайс-лист общий'!A:J,10,0),"")</f>
        <v>0</v>
      </c>
      <c r="L152" s="215"/>
      <c r="M152" s="214">
        <f t="shared" si="5"/>
        <v>0</v>
      </c>
      <c r="N152" s="180">
        <f>IFERROR(VLOOKUP($A152,'Прайс-лист общий'!$A:K,11,0),"")</f>
        <v>20</v>
      </c>
      <c r="O152" s="181" t="str">
        <f>IFERROR(VLOOKUP($A152,'Прайс-лист общий'!$A:L,12,0),"")</f>
        <v>165*115*60</v>
      </c>
      <c r="P152" s="181">
        <f>IFERROR(VLOOKUP($A152,'Прайс-лист общий'!$A:M,13,0),"")</f>
        <v>0.5</v>
      </c>
      <c r="Q152" s="181" t="str">
        <f>IFERROR(VLOOKUP($A152,'Прайс-лист общий'!$A:O,14,0),"")</f>
        <v>345*245*325</v>
      </c>
      <c r="R152" s="181">
        <f>IFERROR(VLOOKUP($A152,'Прайс-лист общий'!$A:O,15,0),"")</f>
        <v>11</v>
      </c>
    </row>
    <row r="153" spans="1:18" s="208" customFormat="1" ht="21" customHeight="1">
      <c r="A153" s="193" t="s">
        <v>5027</v>
      </c>
      <c r="B153" s="195"/>
      <c r="C153" s="187" t="str">
        <f>HYPERLINK(VLOOKUP(A153,Фото!C:D,2,0),VLOOKUP(A153,'Прайс-лист общий'!A:B,2,0))</f>
        <v>Ручка дверная "Моккачино", золото матовое сатинированное</v>
      </c>
      <c r="D153" s="188">
        <f>IFERROR(VLOOKUP($A153,'Прайс-лист общий'!A:C,3,0),"")</f>
        <v>4</v>
      </c>
      <c r="E153" s="189" t="str">
        <f>IFERROR(VLOOKUP($A153,'Прайс-лист общий'!$A:D,4,0),"")</f>
        <v>Новинка</v>
      </c>
      <c r="F153" s="210">
        <f>IFERROR(VLOOKUP($A153,'Прайс-лист общий'!$A:E,5,0),"")</f>
        <v>1227</v>
      </c>
      <c r="G153" s="210">
        <f>IFERROR(VLOOKUP($A153,'Прайс-лист общий'!$A:F,6,0),"")</f>
        <v>741</v>
      </c>
      <c r="H153" s="210">
        <f>IFERROR(VLOOKUP($A153,'Прайс-лист общий'!$A:G,7,0),"")</f>
        <v>674</v>
      </c>
      <c r="I153" s="210">
        <f>IFERROR(VLOOKUP($A153,'Прайс-лист общий'!$A:H,8,0),"")</f>
        <v>613</v>
      </c>
      <c r="J153" s="210">
        <f>IFERROR(VLOOKUP($A153,'Прайс-лист общий'!$A:I,9,0),"")</f>
        <v>533</v>
      </c>
      <c r="K153" s="220">
        <f>IFERROR(VLOOKUP(A153,'Прайс-лист общий'!A:J,10,0),"")</f>
        <v>0</v>
      </c>
      <c r="L153" s="217"/>
      <c r="M153" s="213">
        <f t="shared" si="5"/>
        <v>0</v>
      </c>
      <c r="N153" s="190">
        <f>IFERROR(VLOOKUP($A153,'Прайс-лист общий'!$A:K,11,0),"")</f>
        <v>20</v>
      </c>
      <c r="O153" s="191" t="str">
        <f>IFERROR(VLOOKUP($A153,'Прайс-лист общий'!$A:L,12,0),"")</f>
        <v>165*115*60</v>
      </c>
      <c r="P153" s="191">
        <f>IFERROR(VLOOKUP($A153,'Прайс-лист общий'!$A:M,13,0),"")</f>
        <v>0.5</v>
      </c>
      <c r="Q153" s="191" t="str">
        <f>IFERROR(VLOOKUP($A153,'Прайс-лист общий'!$A:O,14,0),"")</f>
        <v>345*245*325</v>
      </c>
      <c r="R153" s="191">
        <f>IFERROR(VLOOKUP($A153,'Прайс-лист общий'!$A:O,15,0),"")</f>
        <v>11</v>
      </c>
    </row>
    <row r="154" spans="1:18" s="208" customFormat="1" ht="15" customHeight="1">
      <c r="A154" s="223" t="s">
        <v>3372</v>
      </c>
      <c r="B154"/>
      <c r="C154" s="224" t="str">
        <f>HYPERLINK(VLOOKUP(A154,Фото!C:D,2,0),VLOOKUP(A154,'Прайс-лист общий'!A:B,2,0))</f>
        <v>Завертка к ручкам PUERTO, серия SLIM, черный</v>
      </c>
      <c r="D154" s="225">
        <f>IFERROR(VLOOKUP($A154,'Прайс-лист общий'!A:C,3,0),"")</f>
        <v>4</v>
      </c>
      <c r="E154" s="226">
        <f>IFERROR(VLOOKUP($A154,'Прайс-лист общий'!$A:D,4,0),"")</f>
        <v>0</v>
      </c>
      <c r="F154" s="227">
        <f>IFERROR(VLOOKUP($A154,'Прайс-лист общий'!$A:E,5,0),"")</f>
        <v>714</v>
      </c>
      <c r="G154" s="227">
        <f>IFERROR(VLOOKUP($A154,'Прайс-лист общий'!$A:F,6,0),"")</f>
        <v>431</v>
      </c>
      <c r="H154" s="227">
        <f>IFERROR(VLOOKUP($A154,'Прайс-лист общий'!$A:G,7,0),"")</f>
        <v>391</v>
      </c>
      <c r="I154" s="227">
        <f>IFERROR(VLOOKUP($A154,'Прайс-лист общий'!$A:H,8,0),"")</f>
        <v>356</v>
      </c>
      <c r="J154" s="227">
        <f>IFERROR(VLOOKUP($A154,'Прайс-лист общий'!$A:I,9,0),"")</f>
        <v>309</v>
      </c>
      <c r="K154" s="228">
        <f>IFERROR(VLOOKUP(A154,'Прайс-лист общий'!A:J,10,0),"")</f>
        <v>0</v>
      </c>
      <c r="L154" s="229"/>
      <c r="M154" s="230">
        <f t="shared" si="5"/>
        <v>0</v>
      </c>
      <c r="N154" s="231">
        <f>IFERROR(VLOOKUP($A154,'Прайс-лист общий'!$A:K,11,0),"")</f>
        <v>60</v>
      </c>
      <c r="O154" s="232" t="str">
        <f>IFERROR(VLOOKUP($A154,'Прайс-лист общий'!$A:L,12,0),"")</f>
        <v>70*80*60</v>
      </c>
      <c r="P154" s="232">
        <f>IFERROR(VLOOKUP($A154,'Прайс-лист общий'!$A:M,13,0),"")</f>
        <v>0.14000000000000001</v>
      </c>
      <c r="Q154" s="232" t="str">
        <f>IFERROR(VLOOKUP($A154,'Прайс-лист общий'!$A:O,14,0),"")</f>
        <v>190*252*420</v>
      </c>
      <c r="R154" s="232">
        <f>IFERROR(VLOOKUP($A154,'Прайс-лист общий'!$A:O,15,0),"")</f>
        <v>9</v>
      </c>
    </row>
    <row r="155" spans="1:18" s="208" customFormat="1" ht="15" customHeight="1">
      <c r="A155" s="205" t="s">
        <v>3371</v>
      </c>
      <c r="B155" s="206"/>
      <c r="C155" s="182" t="str">
        <f>HYPERLINK(VLOOKUP(A155,Фото!C:D,2,0),VLOOKUP(A155,'Прайс-лист общий'!A:B,2,0))</f>
        <v>Завертка к ручкам PUERTO, серия SLIM, матовый черный никель</v>
      </c>
      <c r="D155" s="183">
        <f>IFERROR(VLOOKUP($A155,'Прайс-лист общий'!A:C,3,0),"")</f>
        <v>4</v>
      </c>
      <c r="E155" s="184">
        <f>IFERROR(VLOOKUP($A155,'Прайс-лист общий'!$A:D,4,0),"")</f>
        <v>0</v>
      </c>
      <c r="F155" s="209">
        <f>IFERROR(VLOOKUP($A155,'Прайс-лист общий'!$A:E,5,0),"")</f>
        <v>714</v>
      </c>
      <c r="G155" s="209">
        <f>IFERROR(VLOOKUP($A155,'Прайс-лист общий'!$A:F,6,0),"")</f>
        <v>431</v>
      </c>
      <c r="H155" s="209">
        <f>IFERROR(VLOOKUP($A155,'Прайс-лист общий'!$A:G,7,0),"")</f>
        <v>391</v>
      </c>
      <c r="I155" s="209">
        <f>IFERROR(VLOOKUP($A155,'Прайс-лист общий'!$A:H,8,0),"")</f>
        <v>356</v>
      </c>
      <c r="J155" s="209">
        <f>IFERROR(VLOOKUP($A155,'Прайс-лист общий'!$A:I,9,0),"")</f>
        <v>309</v>
      </c>
      <c r="K155" s="222">
        <f>IFERROR(VLOOKUP(A155,'Прайс-лист общий'!A:J,10,0),"")</f>
        <v>0</v>
      </c>
      <c r="L155" s="216"/>
      <c r="M155" s="212">
        <f t="shared" si="5"/>
        <v>0</v>
      </c>
      <c r="N155" s="185">
        <f>IFERROR(VLOOKUP($A155,'Прайс-лист общий'!$A:K,11,0),"")</f>
        <v>60</v>
      </c>
      <c r="O155" s="186" t="str">
        <f>IFERROR(VLOOKUP($A155,'Прайс-лист общий'!$A:L,12,0),"")</f>
        <v>70*80*60</v>
      </c>
      <c r="P155" s="186">
        <f>IFERROR(VLOOKUP($A155,'Прайс-лист общий'!$A:M,13,0),"")</f>
        <v>0.14000000000000001</v>
      </c>
      <c r="Q155" s="186" t="str">
        <f>IFERROR(VLOOKUP($A155,'Прайс-лист общий'!$A:O,14,0),"")</f>
        <v>190*252*420</v>
      </c>
      <c r="R155" s="186">
        <f>IFERROR(VLOOKUP($A155,'Прайс-лист общий'!$A:O,15,0),"")</f>
        <v>9</v>
      </c>
    </row>
    <row r="156" spans="1:18" s="208" customFormat="1" ht="15" customHeight="1">
      <c r="A156" s="205" t="s">
        <v>3370</v>
      </c>
      <c r="B156" s="206"/>
      <c r="C156" s="182" t="str">
        <f>HYPERLINK(VLOOKUP(A156,Фото!C:D,2,0),VLOOKUP(A156,'Прайс-лист общий'!A:B,2,0))</f>
        <v>Завертка к ручкам PUERTO, серия SLIM, никель супер матовый</v>
      </c>
      <c r="D156" s="183">
        <f>IFERROR(VLOOKUP($A156,'Прайс-лист общий'!A:C,3,0),"")</f>
        <v>3</v>
      </c>
      <c r="E156" s="184">
        <f>IFERROR(VLOOKUP($A156,'Прайс-лист общий'!$A:D,4,0),"")</f>
        <v>0</v>
      </c>
      <c r="F156" s="209">
        <f>IFERROR(VLOOKUP($A156,'Прайс-лист общий'!$A:E,5,0),"")</f>
        <v>714</v>
      </c>
      <c r="G156" s="209">
        <f>IFERROR(VLOOKUP($A156,'Прайс-лист общий'!$A:F,6,0),"")</f>
        <v>431</v>
      </c>
      <c r="H156" s="209">
        <f>IFERROR(VLOOKUP($A156,'Прайс-лист общий'!$A:G,7,0),"")</f>
        <v>391</v>
      </c>
      <c r="I156" s="209">
        <f>IFERROR(VLOOKUP($A156,'Прайс-лист общий'!$A:H,8,0),"")</f>
        <v>356</v>
      </c>
      <c r="J156" s="209">
        <f>IFERROR(VLOOKUP($A156,'Прайс-лист общий'!$A:I,9,0),"")</f>
        <v>309</v>
      </c>
      <c r="K156" s="222">
        <f>IFERROR(VLOOKUP(A156,'Прайс-лист общий'!A:J,10,0),"")</f>
        <v>0</v>
      </c>
      <c r="L156" s="216"/>
      <c r="M156" s="212">
        <f t="shared" si="5"/>
        <v>0</v>
      </c>
      <c r="N156" s="185">
        <f>IFERROR(VLOOKUP($A156,'Прайс-лист общий'!$A:K,11,0),"")</f>
        <v>60</v>
      </c>
      <c r="O156" s="186" t="str">
        <f>IFERROR(VLOOKUP($A156,'Прайс-лист общий'!$A:L,12,0),"")</f>
        <v>70*80*60</v>
      </c>
      <c r="P156" s="186">
        <f>IFERROR(VLOOKUP($A156,'Прайс-лист общий'!$A:M,13,0),"")</f>
        <v>0.14000000000000001</v>
      </c>
      <c r="Q156" s="186" t="str">
        <f>IFERROR(VLOOKUP($A156,'Прайс-лист общий'!$A:O,14,0),"")</f>
        <v>190*252*420</v>
      </c>
      <c r="R156" s="186">
        <f>IFERROR(VLOOKUP($A156,'Прайс-лист общий'!$A:O,15,0),"")</f>
        <v>9</v>
      </c>
    </row>
    <row r="157" spans="1:18" s="208" customFormat="1" ht="15" customHeight="1">
      <c r="A157" s="205" t="s">
        <v>3369</v>
      </c>
      <c r="B157" s="206"/>
      <c r="C157" s="182" t="str">
        <f>HYPERLINK(VLOOKUP(A157,Фото!C:D,2,0),VLOOKUP(A157,'Прайс-лист общий'!A:B,2,0))</f>
        <v>Завертка к ручкам PUERTO, серия SLIM, матовый супер белый</v>
      </c>
      <c r="D157" s="183">
        <f>IFERROR(VLOOKUP($A157,'Прайс-лист общий'!A:C,3,0),"")</f>
        <v>4</v>
      </c>
      <c r="E157" s="184">
        <f>IFERROR(VLOOKUP($A157,'Прайс-лист общий'!$A:D,4,0),"")</f>
        <v>0</v>
      </c>
      <c r="F157" s="209">
        <f>IFERROR(VLOOKUP($A157,'Прайс-лист общий'!$A:E,5,0),"")</f>
        <v>714</v>
      </c>
      <c r="G157" s="209">
        <f>IFERROR(VLOOKUP($A157,'Прайс-лист общий'!$A:F,6,0),"")</f>
        <v>431</v>
      </c>
      <c r="H157" s="209">
        <f>IFERROR(VLOOKUP($A157,'Прайс-лист общий'!$A:G,7,0),"")</f>
        <v>391</v>
      </c>
      <c r="I157" s="209">
        <f>IFERROR(VLOOKUP($A157,'Прайс-лист общий'!$A:H,8,0),"")</f>
        <v>356</v>
      </c>
      <c r="J157" s="209">
        <f>IFERROR(VLOOKUP($A157,'Прайс-лист общий'!$A:I,9,0),"")</f>
        <v>309</v>
      </c>
      <c r="K157" s="222">
        <f>IFERROR(VLOOKUP(A157,'Прайс-лист общий'!A:J,10,0),"")</f>
        <v>0</v>
      </c>
      <c r="L157" s="216"/>
      <c r="M157" s="212">
        <f t="shared" si="5"/>
        <v>0</v>
      </c>
      <c r="N157" s="185">
        <f>IFERROR(VLOOKUP($A157,'Прайс-лист общий'!$A:K,11,0),"")</f>
        <v>60</v>
      </c>
      <c r="O157" s="186" t="str">
        <f>IFERROR(VLOOKUP($A157,'Прайс-лист общий'!$A:L,12,0),"")</f>
        <v>70*80*60</v>
      </c>
      <c r="P157" s="186">
        <f>IFERROR(VLOOKUP($A157,'Прайс-лист общий'!$A:M,13,0),"")</f>
        <v>0.14000000000000001</v>
      </c>
      <c r="Q157" s="186" t="str">
        <f>IFERROR(VLOOKUP($A157,'Прайс-лист общий'!$A:O,14,0),"")</f>
        <v>190*252*420</v>
      </c>
      <c r="R157" s="186">
        <f>IFERROR(VLOOKUP($A157,'Прайс-лист общий'!$A:O,15,0),"")</f>
        <v>9</v>
      </c>
    </row>
    <row r="158" spans="1:18" s="208" customFormat="1" ht="15" customHeight="1">
      <c r="A158" s="205" t="s">
        <v>3368</v>
      </c>
      <c r="B158" s="206"/>
      <c r="C158" s="182" t="str">
        <f>HYPERLINK(VLOOKUP(A158,Фото!C:D,2,0),VLOOKUP(A158,'Прайс-лист общий'!A:B,2,0))</f>
        <v>Завертка к ручкам PUERTO, серия SLIM, никель матовый</v>
      </c>
      <c r="D158" s="183">
        <f>IFERROR(VLOOKUP($A158,'Прайс-лист общий'!A:C,3,0),"")</f>
        <v>0</v>
      </c>
      <c r="E158" s="184">
        <f>IFERROR(VLOOKUP($A158,'Прайс-лист общий'!$A:D,4,0),"")</f>
        <v>0</v>
      </c>
      <c r="F158" s="209">
        <f>IFERROR(VLOOKUP($A158,'Прайс-лист общий'!$A:E,5,0),"")</f>
        <v>714</v>
      </c>
      <c r="G158" s="209">
        <f>IFERROR(VLOOKUP($A158,'Прайс-лист общий'!$A:F,6,0),"")</f>
        <v>431</v>
      </c>
      <c r="H158" s="209">
        <f>IFERROR(VLOOKUP($A158,'Прайс-лист общий'!$A:G,7,0),"")</f>
        <v>391</v>
      </c>
      <c r="I158" s="209">
        <f>IFERROR(VLOOKUP($A158,'Прайс-лист общий'!$A:H,8,0),"")</f>
        <v>356</v>
      </c>
      <c r="J158" s="209">
        <f>IFERROR(VLOOKUP($A158,'Прайс-лист общий'!$A:I,9,0),"")</f>
        <v>309</v>
      </c>
      <c r="K158" s="222">
        <f>IFERROR(VLOOKUP(A158,'Прайс-лист общий'!A:J,10,0),"")</f>
        <v>0</v>
      </c>
      <c r="L158" s="216"/>
      <c r="M158" s="212">
        <f t="shared" si="5"/>
        <v>0</v>
      </c>
      <c r="N158" s="185">
        <f>IFERROR(VLOOKUP($A158,'Прайс-лист общий'!$A:K,11,0),"")</f>
        <v>60</v>
      </c>
      <c r="O158" s="186" t="str">
        <f>IFERROR(VLOOKUP($A158,'Прайс-лист общий'!$A:L,12,0),"")</f>
        <v>70*80*60</v>
      </c>
      <c r="P158" s="186">
        <f>IFERROR(VLOOKUP($A158,'Прайс-лист общий'!$A:M,13,0),"")</f>
        <v>0.14000000000000001</v>
      </c>
      <c r="Q158" s="186" t="str">
        <f>IFERROR(VLOOKUP($A158,'Прайс-лист общий'!$A:O,14,0),"")</f>
        <v>190*252*420</v>
      </c>
      <c r="R158" s="186">
        <f>IFERROR(VLOOKUP($A158,'Прайс-лист общий'!$A:O,15,0),"")</f>
        <v>9</v>
      </c>
    </row>
    <row r="159" spans="1:18" s="208" customFormat="1" ht="15" customHeight="1">
      <c r="A159" s="205" t="s">
        <v>3367</v>
      </c>
      <c r="B159" s="206"/>
      <c r="C159" s="182" t="str">
        <f>HYPERLINK(VLOOKUP(A159,Фото!C:D,2,0),VLOOKUP(A159,'Прайс-лист общий'!A:B,2,0))</f>
        <v>Завертка к ручкам PUERTO, серия SLIM, супер сатин хром</v>
      </c>
      <c r="D159" s="183">
        <f>IFERROR(VLOOKUP($A159,'Прайс-лист общий'!A:C,3,0),"")</f>
        <v>4</v>
      </c>
      <c r="E159" s="184">
        <f>IFERROR(VLOOKUP($A159,'Прайс-лист общий'!$A:D,4,0),"")</f>
        <v>0</v>
      </c>
      <c r="F159" s="209">
        <f>IFERROR(VLOOKUP($A159,'Прайс-лист общий'!$A:E,5,0),"")</f>
        <v>714</v>
      </c>
      <c r="G159" s="209">
        <f>IFERROR(VLOOKUP($A159,'Прайс-лист общий'!$A:F,6,0),"")</f>
        <v>431</v>
      </c>
      <c r="H159" s="209">
        <f>IFERROR(VLOOKUP($A159,'Прайс-лист общий'!$A:G,7,0),"")</f>
        <v>391</v>
      </c>
      <c r="I159" s="209">
        <f>IFERROR(VLOOKUP($A159,'Прайс-лист общий'!$A:H,8,0),"")</f>
        <v>356</v>
      </c>
      <c r="J159" s="209">
        <f>IFERROR(VLOOKUP($A159,'Прайс-лист общий'!$A:I,9,0),"")</f>
        <v>309</v>
      </c>
      <c r="K159" s="222">
        <f>IFERROR(VLOOKUP(A159,'Прайс-лист общий'!A:J,10,0),"")</f>
        <v>0</v>
      </c>
      <c r="L159" s="216"/>
      <c r="M159" s="212">
        <f t="shared" si="5"/>
        <v>0</v>
      </c>
      <c r="N159" s="185">
        <f>IFERROR(VLOOKUP($A159,'Прайс-лист общий'!$A:K,11,0),"")</f>
        <v>60</v>
      </c>
      <c r="O159" s="186" t="str">
        <f>IFERROR(VLOOKUP($A159,'Прайс-лист общий'!$A:L,12,0),"")</f>
        <v>70*80*60</v>
      </c>
      <c r="P159" s="186">
        <f>IFERROR(VLOOKUP($A159,'Прайс-лист общий'!$A:M,13,0),"")</f>
        <v>0.14000000000000001</v>
      </c>
      <c r="Q159" s="186" t="str">
        <f>IFERROR(VLOOKUP($A159,'Прайс-лист общий'!$A:O,14,0),"")</f>
        <v>190*252*420</v>
      </c>
      <c r="R159" s="186">
        <f>IFERROR(VLOOKUP($A159,'Прайс-лист общий'!$A:O,15,0),"")</f>
        <v>9</v>
      </c>
    </row>
    <row r="160" spans="1:18" s="208" customFormat="1" ht="15" customHeight="1">
      <c r="A160" s="193" t="s">
        <v>4156</v>
      </c>
      <c r="B160" s="195"/>
      <c r="C160" s="187" t="str">
        <f>HYPERLINK(VLOOKUP(A160,Фото!C:D,2,0),VLOOKUP(A160,'Прайс-лист общий'!A:B,2,0))</f>
        <v>Завертка к ручкам PUERTO, серия SLIM, золото матовое сатинированное</v>
      </c>
      <c r="D160" s="188">
        <f>IFERROR(VLOOKUP($A160,'Прайс-лист общий'!A:C,3,0),"")</f>
        <v>4</v>
      </c>
      <c r="E160" s="189">
        <f>IFERROR(VLOOKUP($A160,'Прайс-лист общий'!$A:D,4,0),"")</f>
        <v>0</v>
      </c>
      <c r="F160" s="210">
        <f>IFERROR(VLOOKUP($A160,'Прайс-лист общий'!$A:E,5,0),"")</f>
        <v>714</v>
      </c>
      <c r="G160" s="210">
        <f>IFERROR(VLOOKUP($A160,'Прайс-лист общий'!$A:F,6,0),"")</f>
        <v>431</v>
      </c>
      <c r="H160" s="210">
        <f>IFERROR(VLOOKUP($A160,'Прайс-лист общий'!$A:G,7,0),"")</f>
        <v>391</v>
      </c>
      <c r="I160" s="210">
        <f>IFERROR(VLOOKUP($A160,'Прайс-лист общий'!$A:H,8,0),"")</f>
        <v>356</v>
      </c>
      <c r="J160" s="210">
        <f>IFERROR(VLOOKUP($A160,'Прайс-лист общий'!$A:I,9,0),"")</f>
        <v>309</v>
      </c>
      <c r="K160" s="220">
        <f>IFERROR(VLOOKUP(A160,'Прайс-лист общий'!A:J,10,0),"")</f>
        <v>0</v>
      </c>
      <c r="L160" s="217"/>
      <c r="M160" s="213">
        <f t="shared" si="5"/>
        <v>0</v>
      </c>
      <c r="N160" s="190">
        <f>IFERROR(VLOOKUP($A160,'Прайс-лист общий'!$A:K,11,0),"")</f>
        <v>60</v>
      </c>
      <c r="O160" s="191" t="str">
        <f>IFERROR(VLOOKUP($A160,'Прайс-лист общий'!$A:L,12,0),"")</f>
        <v>70*80*60</v>
      </c>
      <c r="P160" s="191">
        <f>IFERROR(VLOOKUP($A160,'Прайс-лист общий'!$A:M,13,0),"")</f>
        <v>0.14000000000000001</v>
      </c>
      <c r="Q160" s="191" t="str">
        <f>IFERROR(VLOOKUP($A160,'Прайс-лист общий'!$A:O,14,0),"")</f>
        <v>190*252*420</v>
      </c>
      <c r="R160" s="191">
        <f>IFERROR(VLOOKUP($A160,'Прайс-лист общий'!$A:O,15,0),"")</f>
        <v>9</v>
      </c>
    </row>
    <row r="161" spans="1:18" s="208" customFormat="1" ht="15" customHeight="1">
      <c r="A161" s="223" t="s">
        <v>3214</v>
      </c>
      <c r="B161"/>
      <c r="C161" s="224" t="str">
        <f>HYPERLINK(VLOOKUP(A161,Фото!C:D,2,0),VLOOKUP(A161,'Прайс-лист общий'!A:B,2,0))</f>
        <v>Накладка на цилиндр PUERTO, серия SLIM, черный</v>
      </c>
      <c r="D161" s="225">
        <f>IFERROR(VLOOKUP($A161,'Прайс-лист общий'!A:C,3,0),"")</f>
        <v>4</v>
      </c>
      <c r="E161" s="226">
        <f>IFERROR(VLOOKUP($A161,'Прайс-лист общий'!$A:D,4,0),"")</f>
        <v>0</v>
      </c>
      <c r="F161" s="227">
        <f>IFERROR(VLOOKUP($A161,'Прайс-лист общий'!$A:E,5,0),"")</f>
        <v>555</v>
      </c>
      <c r="G161" s="227">
        <f>IFERROR(VLOOKUP($A161,'Прайс-лист общий'!$A:F,6,0),"")</f>
        <v>336</v>
      </c>
      <c r="H161" s="227">
        <f>IFERROR(VLOOKUP($A161,'Прайс-лист общий'!$A:G,7,0),"")</f>
        <v>305</v>
      </c>
      <c r="I161" s="227">
        <f>IFERROR(VLOOKUP($A161,'Прайс-лист общий'!$A:H,8,0),"")</f>
        <v>278</v>
      </c>
      <c r="J161" s="227">
        <f>IFERROR(VLOOKUP($A161,'Прайс-лист общий'!$A:I,9,0),"")</f>
        <v>241</v>
      </c>
      <c r="K161" s="228">
        <f>IFERROR(VLOOKUP(A161,'Прайс-лист общий'!A:J,10,0),"")</f>
        <v>0</v>
      </c>
      <c r="L161" s="229"/>
      <c r="M161" s="230">
        <f t="shared" si="5"/>
        <v>0</v>
      </c>
      <c r="N161" s="231">
        <f>IFERROR(VLOOKUP($A161,'Прайс-лист общий'!$A:K,11,0),"")</f>
        <v>120</v>
      </c>
      <c r="O161" s="232" t="str">
        <f>IFERROR(VLOOKUP($A161,'Прайс-лист общий'!$A:L,12,0),"")</f>
        <v>70*80*30</v>
      </c>
      <c r="P161" s="232">
        <f>IFERROR(VLOOKUP($A161,'Прайс-лист общий'!$A:M,13,0),"")</f>
        <v>0.09</v>
      </c>
      <c r="Q161" s="232" t="str">
        <f>IFERROR(VLOOKUP($A161,'Прайс-лист общий'!$A:O,14,0),"")</f>
        <v>190*252*420</v>
      </c>
      <c r="R161" s="232">
        <f>IFERROR(VLOOKUP($A161,'Прайс-лист общий'!$A:O,15,0),"")</f>
        <v>10</v>
      </c>
    </row>
    <row r="162" spans="1:18" s="208" customFormat="1" ht="15" customHeight="1">
      <c r="A162" s="205" t="s">
        <v>3213</v>
      </c>
      <c r="B162" s="206"/>
      <c r="C162" s="182" t="str">
        <f>HYPERLINK(VLOOKUP(A162,Фото!C:D,2,0),VLOOKUP(A162,'Прайс-лист общий'!A:B,2,0))</f>
        <v>Накладка на цилиндр PUERTO, серия SLIM, матовый черный никель</v>
      </c>
      <c r="D162" s="183">
        <f>IFERROR(VLOOKUP($A162,'Прайс-лист общий'!A:C,3,0),"")</f>
        <v>4</v>
      </c>
      <c r="E162" s="184">
        <f>IFERROR(VLOOKUP($A162,'Прайс-лист общий'!$A:D,4,0),"")</f>
        <v>0</v>
      </c>
      <c r="F162" s="209">
        <f>IFERROR(VLOOKUP($A162,'Прайс-лист общий'!$A:E,5,0),"")</f>
        <v>555</v>
      </c>
      <c r="G162" s="209">
        <f>IFERROR(VLOOKUP($A162,'Прайс-лист общий'!$A:F,6,0),"")</f>
        <v>336</v>
      </c>
      <c r="H162" s="209">
        <f>IFERROR(VLOOKUP($A162,'Прайс-лист общий'!$A:G,7,0),"")</f>
        <v>305</v>
      </c>
      <c r="I162" s="209">
        <f>IFERROR(VLOOKUP($A162,'Прайс-лист общий'!$A:H,8,0),"")</f>
        <v>278</v>
      </c>
      <c r="J162" s="209">
        <f>IFERROR(VLOOKUP($A162,'Прайс-лист общий'!$A:I,9,0),"")</f>
        <v>241</v>
      </c>
      <c r="K162" s="222">
        <f>IFERROR(VLOOKUP(A162,'Прайс-лист общий'!A:J,10,0),"")</f>
        <v>0</v>
      </c>
      <c r="L162" s="216"/>
      <c r="M162" s="212">
        <f t="shared" si="5"/>
        <v>0</v>
      </c>
      <c r="N162" s="185">
        <f>IFERROR(VLOOKUP($A162,'Прайс-лист общий'!$A:K,11,0),"")</f>
        <v>120</v>
      </c>
      <c r="O162" s="186" t="str">
        <f>IFERROR(VLOOKUP($A162,'Прайс-лист общий'!$A:L,12,0),"")</f>
        <v>70*80*30</v>
      </c>
      <c r="P162" s="186">
        <f>IFERROR(VLOOKUP($A162,'Прайс-лист общий'!$A:M,13,0),"")</f>
        <v>0.09</v>
      </c>
      <c r="Q162" s="186" t="str">
        <f>IFERROR(VLOOKUP($A162,'Прайс-лист общий'!$A:O,14,0),"")</f>
        <v>190*252*420</v>
      </c>
      <c r="R162" s="186">
        <f>IFERROR(VLOOKUP($A162,'Прайс-лист общий'!$A:O,15,0),"")</f>
        <v>10</v>
      </c>
    </row>
    <row r="163" spans="1:18" s="208" customFormat="1" ht="15" customHeight="1">
      <c r="A163" s="205" t="s">
        <v>3212</v>
      </c>
      <c r="B163" s="206"/>
      <c r="C163" s="182" t="str">
        <f>HYPERLINK(VLOOKUP(A163,Фото!C:D,2,0),VLOOKUP(A163,'Прайс-лист общий'!A:B,2,0))</f>
        <v>Накладка на цилиндр PUERTO, серия SLIM, никель супер матовый</v>
      </c>
      <c r="D163" s="183">
        <f>IFERROR(VLOOKUP($A163,'Прайс-лист общий'!A:C,3,0),"")</f>
        <v>3</v>
      </c>
      <c r="E163" s="184">
        <f>IFERROR(VLOOKUP($A163,'Прайс-лист общий'!$A:D,4,0),"")</f>
        <v>0</v>
      </c>
      <c r="F163" s="209">
        <f>IFERROR(VLOOKUP($A163,'Прайс-лист общий'!$A:E,5,0),"")</f>
        <v>555</v>
      </c>
      <c r="G163" s="209">
        <f>IFERROR(VLOOKUP($A163,'Прайс-лист общий'!$A:F,6,0),"")</f>
        <v>336</v>
      </c>
      <c r="H163" s="209">
        <f>IFERROR(VLOOKUP($A163,'Прайс-лист общий'!$A:G,7,0),"")</f>
        <v>305</v>
      </c>
      <c r="I163" s="209">
        <f>IFERROR(VLOOKUP($A163,'Прайс-лист общий'!$A:H,8,0),"")</f>
        <v>278</v>
      </c>
      <c r="J163" s="209">
        <f>IFERROR(VLOOKUP($A163,'Прайс-лист общий'!$A:I,9,0),"")</f>
        <v>241</v>
      </c>
      <c r="K163" s="222">
        <f>IFERROR(VLOOKUP(A163,'Прайс-лист общий'!A:J,10,0),"")</f>
        <v>0</v>
      </c>
      <c r="L163" s="216"/>
      <c r="M163" s="212">
        <f t="shared" si="5"/>
        <v>0</v>
      </c>
      <c r="N163" s="185">
        <f>IFERROR(VLOOKUP($A163,'Прайс-лист общий'!$A:K,11,0),"")</f>
        <v>120</v>
      </c>
      <c r="O163" s="186" t="str">
        <f>IFERROR(VLOOKUP($A163,'Прайс-лист общий'!$A:L,12,0),"")</f>
        <v>70*80*30</v>
      </c>
      <c r="P163" s="186">
        <f>IFERROR(VLOOKUP($A163,'Прайс-лист общий'!$A:M,13,0),"")</f>
        <v>0.09</v>
      </c>
      <c r="Q163" s="186" t="str">
        <f>IFERROR(VLOOKUP($A163,'Прайс-лист общий'!$A:O,14,0),"")</f>
        <v>190*252*420</v>
      </c>
      <c r="R163" s="186">
        <f>IFERROR(VLOOKUP($A163,'Прайс-лист общий'!$A:O,15,0),"")</f>
        <v>10</v>
      </c>
    </row>
    <row r="164" spans="1:18" s="208" customFormat="1" ht="15" customHeight="1">
      <c r="A164" s="205" t="s">
        <v>3211</v>
      </c>
      <c r="B164" s="206"/>
      <c r="C164" s="182" t="str">
        <f>HYPERLINK(VLOOKUP(A164,Фото!C:D,2,0),VLOOKUP(A164,'Прайс-лист общий'!A:B,2,0))</f>
        <v>Накладка на цилиндр PUERTO, серия SLIM, матовый супер белый</v>
      </c>
      <c r="D164" s="183">
        <f>IFERROR(VLOOKUP($A164,'Прайс-лист общий'!A:C,3,0),"")</f>
        <v>4</v>
      </c>
      <c r="E164" s="184">
        <f>IFERROR(VLOOKUP($A164,'Прайс-лист общий'!$A:D,4,0),"")</f>
        <v>0</v>
      </c>
      <c r="F164" s="209">
        <f>IFERROR(VLOOKUP($A164,'Прайс-лист общий'!$A:E,5,0),"")</f>
        <v>555</v>
      </c>
      <c r="G164" s="209">
        <f>IFERROR(VLOOKUP($A164,'Прайс-лист общий'!$A:F,6,0),"")</f>
        <v>336</v>
      </c>
      <c r="H164" s="209">
        <f>IFERROR(VLOOKUP($A164,'Прайс-лист общий'!$A:G,7,0),"")</f>
        <v>305</v>
      </c>
      <c r="I164" s="209">
        <f>IFERROR(VLOOKUP($A164,'Прайс-лист общий'!$A:H,8,0),"")</f>
        <v>278</v>
      </c>
      <c r="J164" s="209">
        <f>IFERROR(VLOOKUP($A164,'Прайс-лист общий'!$A:I,9,0),"")</f>
        <v>241</v>
      </c>
      <c r="K164" s="222">
        <f>IFERROR(VLOOKUP(A164,'Прайс-лист общий'!A:J,10,0),"")</f>
        <v>0</v>
      </c>
      <c r="L164" s="216"/>
      <c r="M164" s="212">
        <f t="shared" si="5"/>
        <v>0</v>
      </c>
      <c r="N164" s="185">
        <f>IFERROR(VLOOKUP($A164,'Прайс-лист общий'!$A:K,11,0),"")</f>
        <v>120</v>
      </c>
      <c r="O164" s="186" t="str">
        <f>IFERROR(VLOOKUP($A164,'Прайс-лист общий'!$A:L,12,0),"")</f>
        <v>70*80*30</v>
      </c>
      <c r="P164" s="186">
        <f>IFERROR(VLOOKUP($A164,'Прайс-лист общий'!$A:M,13,0),"")</f>
        <v>0.09</v>
      </c>
      <c r="Q164" s="186" t="str">
        <f>IFERROR(VLOOKUP($A164,'Прайс-лист общий'!$A:O,14,0),"")</f>
        <v>190*252*420</v>
      </c>
      <c r="R164" s="186">
        <f>IFERROR(VLOOKUP($A164,'Прайс-лист общий'!$A:O,15,0),"")</f>
        <v>10</v>
      </c>
    </row>
    <row r="165" spans="1:18" s="208" customFormat="1" ht="15" customHeight="1">
      <c r="A165" s="205" t="s">
        <v>3210</v>
      </c>
      <c r="B165" s="206"/>
      <c r="C165" s="182" t="str">
        <f>HYPERLINK(VLOOKUP(A165,Фото!C:D,2,0),VLOOKUP(A165,'Прайс-лист общий'!A:B,2,0))</f>
        <v>Накладка на цилиндр PUERTO, серия SLIM, никель матовый</v>
      </c>
      <c r="D165" s="183">
        <f>IFERROR(VLOOKUP($A165,'Прайс-лист общий'!A:C,3,0),"")</f>
        <v>0</v>
      </c>
      <c r="E165" s="184">
        <f>IFERROR(VLOOKUP($A165,'Прайс-лист общий'!$A:D,4,0),"")</f>
        <v>0</v>
      </c>
      <c r="F165" s="209">
        <f>IFERROR(VLOOKUP($A165,'Прайс-лист общий'!$A:E,5,0),"")</f>
        <v>555</v>
      </c>
      <c r="G165" s="209">
        <f>IFERROR(VLOOKUP($A165,'Прайс-лист общий'!$A:F,6,0),"")</f>
        <v>336</v>
      </c>
      <c r="H165" s="209">
        <f>IFERROR(VLOOKUP($A165,'Прайс-лист общий'!$A:G,7,0),"")</f>
        <v>305</v>
      </c>
      <c r="I165" s="209">
        <f>IFERROR(VLOOKUP($A165,'Прайс-лист общий'!$A:H,8,0),"")</f>
        <v>278</v>
      </c>
      <c r="J165" s="209">
        <f>IFERROR(VLOOKUP($A165,'Прайс-лист общий'!$A:I,9,0),"")</f>
        <v>241</v>
      </c>
      <c r="K165" s="222">
        <f>IFERROR(VLOOKUP(A165,'Прайс-лист общий'!A:J,10,0),"")</f>
        <v>0</v>
      </c>
      <c r="L165" s="216"/>
      <c r="M165" s="212">
        <f t="shared" si="5"/>
        <v>0</v>
      </c>
      <c r="N165" s="185">
        <f>IFERROR(VLOOKUP($A165,'Прайс-лист общий'!$A:K,11,0),"")</f>
        <v>120</v>
      </c>
      <c r="O165" s="186" t="str">
        <f>IFERROR(VLOOKUP($A165,'Прайс-лист общий'!$A:L,12,0),"")</f>
        <v>70*80*30</v>
      </c>
      <c r="P165" s="186">
        <f>IFERROR(VLOOKUP($A165,'Прайс-лист общий'!$A:M,13,0),"")</f>
        <v>0.09</v>
      </c>
      <c r="Q165" s="186" t="str">
        <f>IFERROR(VLOOKUP($A165,'Прайс-лист общий'!$A:O,14,0),"")</f>
        <v>190*252*420</v>
      </c>
      <c r="R165" s="186">
        <f>IFERROR(VLOOKUP($A165,'Прайс-лист общий'!$A:O,15,0),"")</f>
        <v>10</v>
      </c>
    </row>
    <row r="166" spans="1:18" s="208" customFormat="1" ht="15" customHeight="1">
      <c r="A166" s="205" t="s">
        <v>3209</v>
      </c>
      <c r="B166" s="206"/>
      <c r="C166" s="182" t="str">
        <f>HYPERLINK(VLOOKUP(A166,Фото!C:D,2,0),VLOOKUP(A166,'Прайс-лист общий'!A:B,2,0))</f>
        <v>Накладка на цилиндр PUERTO, серия SLIM, супер сатин хром</v>
      </c>
      <c r="D166" s="183">
        <f>IFERROR(VLOOKUP($A166,'Прайс-лист общий'!A:C,3,0),"")</f>
        <v>0</v>
      </c>
      <c r="E166" s="184">
        <f>IFERROR(VLOOKUP($A166,'Прайс-лист общий'!$A:D,4,0),"")</f>
        <v>0</v>
      </c>
      <c r="F166" s="209">
        <f>IFERROR(VLOOKUP($A166,'Прайс-лист общий'!$A:E,5,0),"")</f>
        <v>555</v>
      </c>
      <c r="G166" s="209">
        <f>IFERROR(VLOOKUP($A166,'Прайс-лист общий'!$A:F,6,0),"")</f>
        <v>336</v>
      </c>
      <c r="H166" s="209">
        <f>IFERROR(VLOOKUP($A166,'Прайс-лист общий'!$A:G,7,0),"")</f>
        <v>305</v>
      </c>
      <c r="I166" s="209">
        <f>IFERROR(VLOOKUP($A166,'Прайс-лист общий'!$A:H,8,0),"")</f>
        <v>278</v>
      </c>
      <c r="J166" s="209">
        <f>IFERROR(VLOOKUP($A166,'Прайс-лист общий'!$A:I,9,0),"")</f>
        <v>241</v>
      </c>
      <c r="K166" s="222">
        <f>IFERROR(VLOOKUP(A166,'Прайс-лист общий'!A:J,10,0),"")</f>
        <v>0</v>
      </c>
      <c r="L166" s="216"/>
      <c r="M166" s="212">
        <f t="shared" si="5"/>
        <v>0</v>
      </c>
      <c r="N166" s="185">
        <f>IFERROR(VLOOKUP($A166,'Прайс-лист общий'!$A:K,11,0),"")</f>
        <v>120</v>
      </c>
      <c r="O166" s="186" t="str">
        <f>IFERROR(VLOOKUP($A166,'Прайс-лист общий'!$A:L,12,0),"")</f>
        <v>70*80*30</v>
      </c>
      <c r="P166" s="186">
        <f>IFERROR(VLOOKUP($A166,'Прайс-лист общий'!$A:M,13,0),"")</f>
        <v>0.09</v>
      </c>
      <c r="Q166" s="186" t="str">
        <f>IFERROR(VLOOKUP($A166,'Прайс-лист общий'!$A:O,14,0),"")</f>
        <v>190*252*420</v>
      </c>
      <c r="R166" s="186">
        <f>IFERROR(VLOOKUP($A166,'Прайс-лист общий'!$A:O,15,0),"")</f>
        <v>10</v>
      </c>
    </row>
    <row r="167" spans="1:18" s="208" customFormat="1" ht="15" customHeight="1">
      <c r="A167" s="193" t="s">
        <v>4157</v>
      </c>
      <c r="B167" s="195"/>
      <c r="C167" s="187" t="str">
        <f>HYPERLINK(VLOOKUP(A167,Фото!C:D,2,0),VLOOKUP(A167,'Прайс-лист общий'!A:B,2,0))</f>
        <v>Накладка на цилиндр PUERTO, серия SLIM, золото матовое сатинированное</v>
      </c>
      <c r="D167" s="188">
        <f>IFERROR(VLOOKUP($A167,'Прайс-лист общий'!A:C,3,0),"")</f>
        <v>4</v>
      </c>
      <c r="E167" s="189">
        <f>IFERROR(VLOOKUP($A167,'Прайс-лист общий'!$A:D,4,0),"")</f>
        <v>0</v>
      </c>
      <c r="F167" s="210">
        <f>IFERROR(VLOOKUP($A167,'Прайс-лист общий'!$A:E,5,0),"")</f>
        <v>558</v>
      </c>
      <c r="G167" s="210">
        <f>IFERROR(VLOOKUP($A167,'Прайс-лист общий'!$A:F,6,0),"")</f>
        <v>337</v>
      </c>
      <c r="H167" s="210">
        <f>IFERROR(VLOOKUP($A167,'Прайс-лист общий'!$A:G,7,0),"")</f>
        <v>306</v>
      </c>
      <c r="I167" s="210">
        <f>IFERROR(VLOOKUP($A167,'Прайс-лист общий'!$A:H,8,0),"")</f>
        <v>279</v>
      </c>
      <c r="J167" s="210">
        <f>IFERROR(VLOOKUP($A167,'Прайс-лист общий'!$A:I,9,0),"")</f>
        <v>242</v>
      </c>
      <c r="K167" s="220">
        <f>IFERROR(VLOOKUP(A167,'Прайс-лист общий'!A:J,10,0),"")</f>
        <v>0</v>
      </c>
      <c r="L167" s="217"/>
      <c r="M167" s="213">
        <f t="shared" si="5"/>
        <v>0</v>
      </c>
      <c r="N167" s="190">
        <f>IFERROR(VLOOKUP($A167,'Прайс-лист общий'!$A:K,11,0),"")</f>
        <v>120</v>
      </c>
      <c r="O167" s="191" t="str">
        <f>IFERROR(VLOOKUP($A167,'Прайс-лист общий'!$A:L,12,0),"")</f>
        <v>70*80*30</v>
      </c>
      <c r="P167" s="191">
        <f>IFERROR(VLOOKUP($A167,'Прайс-лист общий'!$A:M,13,0),"")</f>
        <v>0.09</v>
      </c>
      <c r="Q167" s="191" t="str">
        <f>IFERROR(VLOOKUP($A167,'Прайс-лист общий'!$A:O,14,0),"")</f>
        <v>190*252*420</v>
      </c>
      <c r="R167" s="191">
        <f>IFERROR(VLOOKUP($A167,'Прайс-лист общий'!$A:O,15,0),"")</f>
        <v>10</v>
      </c>
    </row>
    <row r="168" spans="1:18" s="2" customFormat="1" ht="18" customHeight="1">
      <c r="A168" s="202" t="s">
        <v>3832</v>
      </c>
      <c r="B168" s="196"/>
      <c r="C168" s="233"/>
      <c r="D168" s="198"/>
      <c r="E168" s="199"/>
      <c r="F168" s="200"/>
      <c r="G168" s="200"/>
      <c r="H168" s="200"/>
      <c r="I168" s="200"/>
      <c r="J168" s="200"/>
      <c r="K168" s="200"/>
      <c r="L168" s="200"/>
      <c r="M168" s="200">
        <f t="shared" si="5"/>
        <v>0</v>
      </c>
      <c r="N168" s="201"/>
      <c r="O168" s="196"/>
      <c r="P168" s="196"/>
      <c r="Q168" s="196"/>
      <c r="R168" s="196"/>
    </row>
    <row r="169" spans="1:18" s="208" customFormat="1" ht="21" customHeight="1">
      <c r="A169" s="192" t="s">
        <v>3457</v>
      </c>
      <c r="B169"/>
      <c r="C169" s="177" t="str">
        <f>HYPERLINK(VLOOKUP(A169,Фото!C:D,2,0),VLOOKUP(A169,'Прайс-лист общий'!A:B,2,0))</f>
        <v>Ручка дверная "Куббаито", серия ZERO, черный</v>
      </c>
      <c r="D169" s="178">
        <f>IFERROR(VLOOKUP($A169,'Прайс-лист общий'!A:C,3,0),"")</f>
        <v>4</v>
      </c>
      <c r="E169" s="179">
        <f>IFERROR(VLOOKUP($A169,'Прайс-лист общий'!$A:D,4,0),"")</f>
        <v>0</v>
      </c>
      <c r="F169" s="211">
        <f>IFERROR(VLOOKUP($A169,'Прайс-лист общий'!$A:E,5,0),"")</f>
        <v>1197</v>
      </c>
      <c r="G169" s="211">
        <f>IFERROR(VLOOKUP($A169,'Прайс-лист общий'!$A:F,6,0),"")</f>
        <v>723</v>
      </c>
      <c r="H169" s="211">
        <f>IFERROR(VLOOKUP($A169,'Прайс-лист общий'!$A:G,7,0),"")</f>
        <v>657</v>
      </c>
      <c r="I169" s="211">
        <f>IFERROR(VLOOKUP($A169,'Прайс-лист общий'!$A:H,8,0),"")</f>
        <v>597</v>
      </c>
      <c r="J169" s="211">
        <f>IFERROR(VLOOKUP($A169,'Прайс-лист общий'!$A:I,9,0),"")</f>
        <v>519</v>
      </c>
      <c r="K169" s="221">
        <f>IFERROR(VLOOKUP(A169,'Прайс-лист общий'!A:J,10,0),"")</f>
        <v>0</v>
      </c>
      <c r="L169" s="215"/>
      <c r="M169" s="214">
        <f t="shared" si="5"/>
        <v>0</v>
      </c>
      <c r="N169" s="180">
        <f>IFERROR(VLOOKUP($A169,'Прайс-лист общий'!$A:K,11,0),"")</f>
        <v>40</v>
      </c>
      <c r="O169" s="181" t="str">
        <f>IFERROR(VLOOKUP($A169,'Прайс-лист общий'!$A:L,12,0),"")</f>
        <v>170*170*35</v>
      </c>
      <c r="P169" s="181">
        <f>IFERROR(VLOOKUP($A169,'Прайс-лист общий'!$A:M,13,0),"")</f>
        <v>0.35</v>
      </c>
      <c r="Q169" s="181" t="str">
        <f>IFERROR(VLOOKUP($A169,'Прайс-лист общий'!$A:O,14,0),"")</f>
        <v>330*240*320</v>
      </c>
      <c r="R169" s="181">
        <f>IFERROR(VLOOKUP($A169,'Прайс-лист общий'!$A:O,15,0),"")</f>
        <v>15</v>
      </c>
    </row>
    <row r="170" spans="1:18" s="208" customFormat="1" ht="21" customHeight="1">
      <c r="A170" s="193" t="s">
        <v>3456</v>
      </c>
      <c r="B170" s="195"/>
      <c r="C170" s="187" t="str">
        <f>HYPERLINK(VLOOKUP(A170,Фото!C:D,2,0),VLOOKUP(A170,'Прайс-лист общий'!A:B,2,0))</f>
        <v>Ручка дверная "Куббаито", серия ZERO, супер сатин хром</v>
      </c>
      <c r="D170" s="188">
        <f>IFERROR(VLOOKUP($A170,'Прайс-лист общий'!A:C,3,0),"")</f>
        <v>4</v>
      </c>
      <c r="E170" s="189">
        <f>IFERROR(VLOOKUP($A170,'Прайс-лист общий'!$A:D,4,0),"")</f>
        <v>0</v>
      </c>
      <c r="F170" s="210">
        <f>IFERROR(VLOOKUP($A170,'Прайс-лист общий'!$A:E,5,0),"")</f>
        <v>1197</v>
      </c>
      <c r="G170" s="210">
        <f>IFERROR(VLOOKUP($A170,'Прайс-лист общий'!$A:F,6,0),"")</f>
        <v>723</v>
      </c>
      <c r="H170" s="210">
        <f>IFERROR(VLOOKUP($A170,'Прайс-лист общий'!$A:G,7,0),"")</f>
        <v>657</v>
      </c>
      <c r="I170" s="210">
        <f>IFERROR(VLOOKUP($A170,'Прайс-лист общий'!$A:H,8,0),"")</f>
        <v>597</v>
      </c>
      <c r="J170" s="210">
        <f>IFERROR(VLOOKUP($A170,'Прайс-лист общий'!$A:I,9,0),"")</f>
        <v>519</v>
      </c>
      <c r="K170" s="220">
        <f>IFERROR(VLOOKUP(A170,'Прайс-лист общий'!A:J,10,0),"")</f>
        <v>394</v>
      </c>
      <c r="L170" s="217"/>
      <c r="M170" s="213">
        <f t="shared" si="5"/>
        <v>0</v>
      </c>
      <c r="N170" s="190">
        <f>IFERROR(VLOOKUP($A170,'Прайс-лист общий'!$A:K,11,0),"")</f>
        <v>40</v>
      </c>
      <c r="O170" s="191" t="str">
        <f>IFERROR(VLOOKUP($A170,'Прайс-лист общий'!$A:L,12,0),"")</f>
        <v>170*170*35</v>
      </c>
      <c r="P170" s="191">
        <f>IFERROR(VLOOKUP($A170,'Прайс-лист общий'!$A:M,13,0),"")</f>
        <v>0.35</v>
      </c>
      <c r="Q170" s="191" t="str">
        <f>IFERROR(VLOOKUP($A170,'Прайс-лист общий'!$A:O,14,0),"")</f>
        <v>330*240*320</v>
      </c>
      <c r="R170" s="191">
        <f>IFERROR(VLOOKUP($A170,'Прайс-лист общий'!$A:O,15,0),"")</f>
        <v>15</v>
      </c>
    </row>
    <row r="171" spans="1:18" s="208" customFormat="1" ht="21" customHeight="1">
      <c r="A171" s="192" t="s">
        <v>3428</v>
      </c>
      <c r="B171"/>
      <c r="C171" s="177" t="str">
        <f>HYPERLINK(VLOOKUP(A171,Фото!C:D,2,0),VLOOKUP(A171,'Прайс-лист общий'!A:B,2,0))</f>
        <v>Ручка дверная "Мокка", серия ZERO, черный</v>
      </c>
      <c r="D171" s="178">
        <f>IFERROR(VLOOKUP($A171,'Прайс-лист общий'!A:C,3,0),"")</f>
        <v>4</v>
      </c>
      <c r="E171" s="179">
        <f>IFERROR(VLOOKUP($A171,'Прайс-лист общий'!$A:D,4,0),"")</f>
        <v>0</v>
      </c>
      <c r="F171" s="211">
        <f>IFERROR(VLOOKUP($A171,'Прайс-лист общий'!$A:E,5,0),"")</f>
        <v>1136</v>
      </c>
      <c r="G171" s="211">
        <f>IFERROR(VLOOKUP($A171,'Прайс-лист общий'!$A:F,6,0),"")</f>
        <v>686</v>
      </c>
      <c r="H171" s="211">
        <f>IFERROR(VLOOKUP($A171,'Прайс-лист общий'!$A:G,7,0),"")</f>
        <v>624</v>
      </c>
      <c r="I171" s="211">
        <f>IFERROR(VLOOKUP($A171,'Прайс-лист общий'!$A:H,8,0),"")</f>
        <v>567</v>
      </c>
      <c r="J171" s="211">
        <f>IFERROR(VLOOKUP($A171,'Прайс-лист общий'!$A:I,9,0),"")</f>
        <v>493</v>
      </c>
      <c r="K171" s="221">
        <f>IFERROR(VLOOKUP(A171,'Прайс-лист общий'!A:J,10,0),"")</f>
        <v>332</v>
      </c>
      <c r="L171" s="215"/>
      <c r="M171" s="214">
        <f t="shared" si="5"/>
        <v>0</v>
      </c>
      <c r="N171" s="180">
        <f>IFERROR(VLOOKUP($A171,'Прайс-лист общий'!$A:K,11,0),"")</f>
        <v>40</v>
      </c>
      <c r="O171" s="181" t="str">
        <f>IFERROR(VLOOKUP($A171,'Прайс-лист общий'!$A:L,12,0),"")</f>
        <v>170*170*35</v>
      </c>
      <c r="P171" s="181">
        <f>IFERROR(VLOOKUP($A171,'Прайс-лист общий'!$A:M,13,0),"")</f>
        <v>0.45300000000000001</v>
      </c>
      <c r="Q171" s="181" t="str">
        <f>IFERROR(VLOOKUP($A171,'Прайс-лист общий'!$A:O,14,0),"")</f>
        <v>330*240*320</v>
      </c>
      <c r="R171" s="181">
        <f>IFERROR(VLOOKUP($A171,'Прайс-лист общий'!$A:O,15,0),"")</f>
        <v>19</v>
      </c>
    </row>
    <row r="172" spans="1:18" s="208" customFormat="1" ht="21" customHeight="1">
      <c r="A172" s="193" t="s">
        <v>3427</v>
      </c>
      <c r="B172" s="195"/>
      <c r="C172" s="187" t="str">
        <f>HYPERLINK(VLOOKUP(A172,Фото!C:D,2,0),VLOOKUP(A172,'Прайс-лист общий'!A:B,2,0))</f>
        <v>Ручка дверная "Мокка", серия ZERO, супер сатин хром</v>
      </c>
      <c r="D172" s="188">
        <f>IFERROR(VLOOKUP($A172,'Прайс-лист общий'!A:C,3,0),"")</f>
        <v>4</v>
      </c>
      <c r="E172" s="189">
        <f>IFERROR(VLOOKUP($A172,'Прайс-лист общий'!$A:D,4,0),"")</f>
        <v>0</v>
      </c>
      <c r="F172" s="210">
        <f>IFERROR(VLOOKUP($A172,'Прайс-лист общий'!$A:E,5,0),"")</f>
        <v>1136</v>
      </c>
      <c r="G172" s="210">
        <f>IFERROR(VLOOKUP($A172,'Прайс-лист общий'!$A:F,6,0),"")</f>
        <v>686</v>
      </c>
      <c r="H172" s="210">
        <f>IFERROR(VLOOKUP($A172,'Прайс-лист общий'!$A:G,7,0),"")</f>
        <v>624</v>
      </c>
      <c r="I172" s="210">
        <f>IFERROR(VLOOKUP($A172,'Прайс-лист общий'!$A:H,8,0),"")</f>
        <v>567</v>
      </c>
      <c r="J172" s="210">
        <f>IFERROR(VLOOKUP($A172,'Прайс-лист общий'!$A:I,9,0),"")</f>
        <v>493</v>
      </c>
      <c r="K172" s="220">
        <f>IFERROR(VLOOKUP(A172,'Прайс-лист общий'!A:J,10,0),"")</f>
        <v>332</v>
      </c>
      <c r="L172" s="217"/>
      <c r="M172" s="213">
        <f t="shared" si="5"/>
        <v>0</v>
      </c>
      <c r="N172" s="190">
        <f>IFERROR(VLOOKUP($A172,'Прайс-лист общий'!$A:K,11,0),"")</f>
        <v>40</v>
      </c>
      <c r="O172" s="191" t="str">
        <f>IFERROR(VLOOKUP($A172,'Прайс-лист общий'!$A:L,12,0),"")</f>
        <v>170*170*35</v>
      </c>
      <c r="P172" s="191">
        <f>IFERROR(VLOOKUP($A172,'Прайс-лист общий'!$A:M,13,0),"")</f>
        <v>0.45300000000000001</v>
      </c>
      <c r="Q172" s="191" t="str">
        <f>IFERROR(VLOOKUP($A172,'Прайс-лист общий'!$A:O,14,0),"")</f>
        <v>330*240*320</v>
      </c>
      <c r="R172" s="191">
        <f>IFERROR(VLOOKUP($A172,'Прайс-лист общий'!$A:O,15,0),"")</f>
        <v>19</v>
      </c>
    </row>
    <row r="173" spans="1:18" s="208" customFormat="1" ht="21" customHeight="1">
      <c r="A173" s="223" t="s">
        <v>3364</v>
      </c>
      <c r="B173"/>
      <c r="C173" s="224" t="str">
        <f>HYPERLINK(VLOOKUP(A173,Фото!C:D,2,0),VLOOKUP(A173,'Прайс-лист общий'!A:B,2,0))</f>
        <v>Завертка к ручкам PUERTO, серия ZERO, черный</v>
      </c>
      <c r="D173" s="225">
        <f>IFERROR(VLOOKUP($A173,'Прайс-лист общий'!A:C,3,0),"")</f>
        <v>4</v>
      </c>
      <c r="E173" s="226">
        <f>IFERROR(VLOOKUP($A173,'Прайс-лист общий'!$A:D,4,0),"")</f>
        <v>0</v>
      </c>
      <c r="F173" s="227">
        <f>IFERROR(VLOOKUP($A173,'Прайс-лист общий'!$A:E,5,0),"")</f>
        <v>653</v>
      </c>
      <c r="G173" s="227">
        <f>IFERROR(VLOOKUP($A173,'Прайс-лист общий'!$A:F,6,0),"")</f>
        <v>394</v>
      </c>
      <c r="H173" s="227">
        <f>IFERROR(VLOOKUP($A173,'Прайс-лист общий'!$A:G,7,0),"")</f>
        <v>359</v>
      </c>
      <c r="I173" s="227">
        <f>IFERROR(VLOOKUP($A173,'Прайс-лист общий'!$A:H,8,0),"")</f>
        <v>326</v>
      </c>
      <c r="J173" s="227">
        <f>IFERROR(VLOOKUP($A173,'Прайс-лист общий'!$A:I,9,0),"")</f>
        <v>284</v>
      </c>
      <c r="K173" s="228">
        <f>IFERROR(VLOOKUP(A173,'Прайс-лист общий'!A:J,10,0),"")</f>
        <v>0</v>
      </c>
      <c r="L173" s="229"/>
      <c r="M173" s="230">
        <f t="shared" si="5"/>
        <v>0</v>
      </c>
      <c r="N173" s="231">
        <f>IFERROR(VLOOKUP($A173,'Прайс-лист общий'!$A:K,11,0),"")</f>
        <v>100</v>
      </c>
      <c r="O173" s="232" t="str">
        <f>IFERROR(VLOOKUP($A173,'Прайс-лист общий'!$A:L,12,0),"")</f>
        <v>70*80*60</v>
      </c>
      <c r="P173" s="232">
        <f>IFERROR(VLOOKUP($A173,'Прайс-лист общий'!$A:M,13,0),"")</f>
        <v>7.0000000000000007E-2</v>
      </c>
      <c r="Q173" s="232" t="str">
        <f>IFERROR(VLOOKUP($A173,'Прайс-лист общий'!$A:O,14,0),"")</f>
        <v>260*195*453</v>
      </c>
      <c r="R173" s="232">
        <f>IFERROR(VLOOKUP($A173,'Прайс-лист общий'!$A:O,15,0),"")</f>
        <v>7</v>
      </c>
    </row>
    <row r="174" spans="1:18" s="208" customFormat="1" ht="21" customHeight="1">
      <c r="A174" s="193" t="s">
        <v>3363</v>
      </c>
      <c r="B174" s="195"/>
      <c r="C174" s="187" t="str">
        <f>HYPERLINK(VLOOKUP(A174,Фото!C:D,2,0),VLOOKUP(A174,'Прайс-лист общий'!A:B,2,0))</f>
        <v>Завертка к ручкам PUERTO, серия ZERO, супер сатин хром</v>
      </c>
      <c r="D174" s="188">
        <f>IFERROR(VLOOKUP($A174,'Прайс-лист общий'!A:C,3,0),"")</f>
        <v>4</v>
      </c>
      <c r="E174" s="189">
        <f>IFERROR(VLOOKUP($A174,'Прайс-лист общий'!$A:D,4,0),"")</f>
        <v>0</v>
      </c>
      <c r="F174" s="210">
        <f>IFERROR(VLOOKUP($A174,'Прайс-лист общий'!$A:E,5,0),"")</f>
        <v>653</v>
      </c>
      <c r="G174" s="210">
        <f>IFERROR(VLOOKUP($A174,'Прайс-лист общий'!$A:F,6,0),"")</f>
        <v>394</v>
      </c>
      <c r="H174" s="210">
        <f>IFERROR(VLOOKUP($A174,'Прайс-лист общий'!$A:G,7,0),"")</f>
        <v>359</v>
      </c>
      <c r="I174" s="210">
        <f>IFERROR(VLOOKUP($A174,'Прайс-лист общий'!$A:H,8,0),"")</f>
        <v>326</v>
      </c>
      <c r="J174" s="210">
        <f>IFERROR(VLOOKUP($A174,'Прайс-лист общий'!$A:I,9,0),"")</f>
        <v>284</v>
      </c>
      <c r="K174" s="220">
        <f>IFERROR(VLOOKUP(A174,'Прайс-лист общий'!A:J,10,0),"")</f>
        <v>0</v>
      </c>
      <c r="L174" s="217"/>
      <c r="M174" s="213">
        <f t="shared" si="5"/>
        <v>0</v>
      </c>
      <c r="N174" s="190">
        <f>IFERROR(VLOOKUP($A174,'Прайс-лист общий'!$A:K,11,0),"")</f>
        <v>100</v>
      </c>
      <c r="O174" s="191" t="str">
        <f>IFERROR(VLOOKUP($A174,'Прайс-лист общий'!$A:L,12,0),"")</f>
        <v>70*80*60</v>
      </c>
      <c r="P174" s="191">
        <f>IFERROR(VLOOKUP($A174,'Прайс-лист общий'!$A:M,13,0),"")</f>
        <v>7.0000000000000007E-2</v>
      </c>
      <c r="Q174" s="191" t="str">
        <f>IFERROR(VLOOKUP($A174,'Прайс-лист общий'!$A:O,14,0),"")</f>
        <v>260*195*453</v>
      </c>
      <c r="R174" s="191">
        <f>IFERROR(VLOOKUP($A174,'Прайс-лист общий'!$A:O,15,0),"")</f>
        <v>7</v>
      </c>
    </row>
    <row r="175" spans="1:18" s="208" customFormat="1" ht="21" customHeight="1">
      <c r="A175" s="192" t="s">
        <v>3366</v>
      </c>
      <c r="B175"/>
      <c r="C175" s="177" t="str">
        <f>HYPERLINK(VLOOKUP(A175,Фото!C:D,2,0),VLOOKUP(A175,'Прайс-лист общий'!A:B,2,0))</f>
        <v>Завертка к ручкам PUERTO, серия ZERO, черный</v>
      </c>
      <c r="D175" s="178">
        <f>IFERROR(VLOOKUP($A175,'Прайс-лист общий'!A:C,3,0),"")</f>
        <v>4</v>
      </c>
      <c r="E175" s="179">
        <f>IFERROR(VLOOKUP($A175,'Прайс-лист общий'!$A:D,4,0),"")</f>
        <v>0</v>
      </c>
      <c r="F175" s="211">
        <f>IFERROR(VLOOKUP($A175,'Прайс-лист общий'!$A:E,5,0),"")</f>
        <v>653</v>
      </c>
      <c r="G175" s="211">
        <f>IFERROR(VLOOKUP($A175,'Прайс-лист общий'!$A:F,6,0),"")</f>
        <v>394</v>
      </c>
      <c r="H175" s="211">
        <f>IFERROR(VLOOKUP($A175,'Прайс-лист общий'!$A:G,7,0),"")</f>
        <v>359</v>
      </c>
      <c r="I175" s="211">
        <f>IFERROR(VLOOKUP($A175,'Прайс-лист общий'!$A:H,8,0),"")</f>
        <v>326</v>
      </c>
      <c r="J175" s="211">
        <f>IFERROR(VLOOKUP($A175,'Прайс-лист общий'!$A:I,9,0),"")</f>
        <v>284</v>
      </c>
      <c r="K175" s="221">
        <f>IFERROR(VLOOKUP(A175,'Прайс-лист общий'!A:J,10,0),"")</f>
        <v>0</v>
      </c>
      <c r="L175" s="215"/>
      <c r="M175" s="214">
        <f t="shared" si="5"/>
        <v>0</v>
      </c>
      <c r="N175" s="180">
        <f>IFERROR(VLOOKUP($A175,'Прайс-лист общий'!$A:K,11,0),"")</f>
        <v>100</v>
      </c>
      <c r="O175" s="181" t="str">
        <f>IFERROR(VLOOKUP($A175,'Прайс-лист общий'!$A:L,12,0),"")</f>
        <v>70*80*60</v>
      </c>
      <c r="P175" s="181">
        <f>IFERROR(VLOOKUP($A175,'Прайс-лист общий'!$A:M,13,0),"")</f>
        <v>7.0000000000000007E-2</v>
      </c>
      <c r="Q175" s="181" t="str">
        <f>IFERROR(VLOOKUP($A175,'Прайс-лист общий'!$A:O,14,0),"")</f>
        <v>260*195*453</v>
      </c>
      <c r="R175" s="181">
        <f>IFERROR(VLOOKUP($A175,'Прайс-лист общий'!$A:O,15,0),"")</f>
        <v>7</v>
      </c>
    </row>
    <row r="176" spans="1:18" s="208" customFormat="1" ht="21" customHeight="1">
      <c r="A176" s="193" t="s">
        <v>3365</v>
      </c>
      <c r="B176" s="195"/>
      <c r="C176" s="187" t="str">
        <f>HYPERLINK(VLOOKUP(A176,Фото!C:D,2,0),VLOOKUP(A176,'Прайс-лист общий'!A:B,2,0))</f>
        <v>Завертка к ручкам PUERTO, серия ZERO, супер сатин хром</v>
      </c>
      <c r="D176" s="188">
        <f>IFERROR(VLOOKUP($A176,'Прайс-лист общий'!A:C,3,0),"")</f>
        <v>4</v>
      </c>
      <c r="E176" s="189">
        <f>IFERROR(VLOOKUP($A176,'Прайс-лист общий'!$A:D,4,0),"")</f>
        <v>0</v>
      </c>
      <c r="F176" s="210">
        <f>IFERROR(VLOOKUP($A176,'Прайс-лист общий'!$A:E,5,0),"")</f>
        <v>653</v>
      </c>
      <c r="G176" s="210">
        <f>IFERROR(VLOOKUP($A176,'Прайс-лист общий'!$A:F,6,0),"")</f>
        <v>394</v>
      </c>
      <c r="H176" s="210">
        <f>IFERROR(VLOOKUP($A176,'Прайс-лист общий'!$A:G,7,0),"")</f>
        <v>359</v>
      </c>
      <c r="I176" s="210">
        <f>IFERROR(VLOOKUP($A176,'Прайс-лист общий'!$A:H,8,0),"")</f>
        <v>326</v>
      </c>
      <c r="J176" s="210">
        <f>IFERROR(VLOOKUP($A176,'Прайс-лист общий'!$A:I,9,0),"")</f>
        <v>284</v>
      </c>
      <c r="K176" s="220">
        <f>IFERROR(VLOOKUP(A176,'Прайс-лист общий'!A:J,10,0),"")</f>
        <v>0</v>
      </c>
      <c r="L176" s="217"/>
      <c r="M176" s="213">
        <f t="shared" si="5"/>
        <v>0</v>
      </c>
      <c r="N176" s="190">
        <f>IFERROR(VLOOKUP($A176,'Прайс-лист общий'!$A:K,11,0),"")</f>
        <v>100</v>
      </c>
      <c r="O176" s="191" t="str">
        <f>IFERROR(VLOOKUP($A176,'Прайс-лист общий'!$A:L,12,0),"")</f>
        <v>70*80*60</v>
      </c>
      <c r="P176" s="191">
        <f>IFERROR(VLOOKUP($A176,'Прайс-лист общий'!$A:M,13,0),"")</f>
        <v>7.0000000000000007E-2</v>
      </c>
      <c r="Q176" s="191" t="str">
        <f>IFERROR(VLOOKUP($A176,'Прайс-лист общий'!$A:O,14,0),"")</f>
        <v>260*195*453</v>
      </c>
      <c r="R176" s="191">
        <f>IFERROR(VLOOKUP($A176,'Прайс-лист общий'!$A:O,15,0),"")</f>
        <v>7</v>
      </c>
    </row>
    <row r="177" spans="1:18" s="2" customFormat="1" ht="18" customHeight="1">
      <c r="A177" s="202" t="s">
        <v>1894</v>
      </c>
      <c r="B177" s="196"/>
      <c r="C177" s="233"/>
      <c r="D177" s="198"/>
      <c r="E177" s="199"/>
      <c r="F177" s="200"/>
      <c r="G177" s="200"/>
      <c r="H177" s="200"/>
      <c r="I177" s="200"/>
      <c r="J177" s="200"/>
      <c r="K177" s="200"/>
      <c r="L177" s="200"/>
      <c r="M177" s="200">
        <f t="shared" si="5"/>
        <v>0</v>
      </c>
      <c r="N177" s="201"/>
      <c r="O177" s="196"/>
      <c r="P177" s="196"/>
      <c r="Q177" s="196"/>
      <c r="R177" s="196"/>
    </row>
    <row r="178" spans="1:18" s="208" customFormat="1" ht="15" customHeight="1">
      <c r="A178" s="205" t="s">
        <v>796</v>
      </c>
      <c r="B178" s="194"/>
      <c r="C178" s="224" t="str">
        <f>HYPERLINK(VLOOKUP(A178,Фото!C:D,2,0),VLOOKUP(A178,'Прайс-лист общий'!A:B,2,0))</f>
        <v>Ручка дверная "Савоярди", черный</v>
      </c>
      <c r="D178" s="178">
        <f>IFERROR(VLOOKUP($A178,'Прайс-лист общий'!A:C,3,0),"")</f>
        <v>4</v>
      </c>
      <c r="E178" s="179">
        <f>IFERROR(VLOOKUP($A178,'Прайс-лист общий'!$A:D,4,0),"")</f>
        <v>0</v>
      </c>
      <c r="F178" s="211">
        <f>IFERROR(VLOOKUP($A178,'Прайс-лист общий'!$A:E,5,0),"")</f>
        <v>1076</v>
      </c>
      <c r="G178" s="211">
        <f>IFERROR(VLOOKUP($A178,'Прайс-лист общий'!$A:F,6,0),"")</f>
        <v>650</v>
      </c>
      <c r="H178" s="211">
        <f>IFERROR(VLOOKUP($A178,'Прайс-лист общий'!$A:G,7,0),"")</f>
        <v>591</v>
      </c>
      <c r="I178" s="211">
        <f>IFERROR(VLOOKUP($A178,'Прайс-лист общий'!$A:H,8,0),"")</f>
        <v>537</v>
      </c>
      <c r="J178" s="211">
        <f>IFERROR(VLOOKUP($A178,'Прайс-лист общий'!$A:I,9,0),"")</f>
        <v>467</v>
      </c>
      <c r="K178" s="221">
        <f>IFERROR(VLOOKUP(A178,'Прайс-лист общий'!A:J,10,0),"")</f>
        <v>0</v>
      </c>
      <c r="L178" s="215"/>
      <c r="M178" s="212">
        <f t="shared" si="5"/>
        <v>0</v>
      </c>
      <c r="N178" s="185">
        <f>IFERROR(VLOOKUP($A178,'Прайс-лист общий'!$A:K,11,0),"")</f>
        <v>20</v>
      </c>
      <c r="O178" s="186" t="str">
        <f>IFERROR(VLOOKUP($A178,'Прайс-лист общий'!$A:L,12,0),"")</f>
        <v>165*115*60</v>
      </c>
      <c r="P178" s="186">
        <f>IFERROR(VLOOKUP($A178,'Прайс-лист общий'!$A:M,13,0),"")</f>
        <v>0.45300000000000001</v>
      </c>
      <c r="Q178" s="186" t="str">
        <f>IFERROR(VLOOKUP($A178,'Прайс-лист общий'!$A:O,14,0),"")</f>
        <v>345*245*325</v>
      </c>
      <c r="R178" s="186">
        <f>IFERROR(VLOOKUP($A178,'Прайс-лист общий'!$A:O,15,0),"")</f>
        <v>9.9</v>
      </c>
    </row>
    <row r="179" spans="1:18" s="208" customFormat="1" ht="15" customHeight="1">
      <c r="A179" s="205" t="s">
        <v>1260</v>
      </c>
      <c r="B179" s="206"/>
      <c r="C179" s="182" t="str">
        <f>HYPERLINK(VLOOKUP(A179,Фото!C:D,2,0),VLOOKUP(A179,'Прайс-лист общий'!A:B,2,0))</f>
        <v>Ручка дверная "Савоярди", черный никель</v>
      </c>
      <c r="D179" s="183">
        <f>IFERROR(VLOOKUP($A179,'Прайс-лист общий'!A:C,3,0),"")</f>
        <v>4</v>
      </c>
      <c r="E179" s="184">
        <f>IFERROR(VLOOKUP($A179,'Прайс-лист общий'!$A:D,4,0),"")</f>
        <v>0</v>
      </c>
      <c r="F179" s="209">
        <f>IFERROR(VLOOKUP($A179,'Прайс-лист общий'!$A:E,5,0),"")</f>
        <v>1076</v>
      </c>
      <c r="G179" s="209">
        <f>IFERROR(VLOOKUP($A179,'Прайс-лист общий'!$A:F,6,0),"")</f>
        <v>650</v>
      </c>
      <c r="H179" s="209">
        <f>IFERROR(VLOOKUP($A179,'Прайс-лист общий'!$A:G,7,0),"")</f>
        <v>591</v>
      </c>
      <c r="I179" s="209">
        <f>IFERROR(VLOOKUP($A179,'Прайс-лист общий'!$A:H,8,0),"")</f>
        <v>537</v>
      </c>
      <c r="J179" s="209">
        <f>IFERROR(VLOOKUP($A179,'Прайс-лист общий'!$A:I,9,0),"")</f>
        <v>467</v>
      </c>
      <c r="K179" s="222">
        <f>IFERROR(VLOOKUP(A179,'Прайс-лист общий'!A:J,10,0),"")</f>
        <v>0</v>
      </c>
      <c r="L179" s="216"/>
      <c r="M179" s="212">
        <f t="shared" si="5"/>
        <v>0</v>
      </c>
      <c r="N179" s="185">
        <f>IFERROR(VLOOKUP($A179,'Прайс-лист общий'!$A:K,11,0),"")</f>
        <v>20</v>
      </c>
      <c r="O179" s="186" t="str">
        <f>IFERROR(VLOOKUP($A179,'Прайс-лист общий'!$A:L,12,0),"")</f>
        <v>165*115*60</v>
      </c>
      <c r="P179" s="186">
        <f>IFERROR(VLOOKUP($A179,'Прайс-лист общий'!$A:M,13,0),"")</f>
        <v>0.45300000000000001</v>
      </c>
      <c r="Q179" s="186" t="str">
        <f>IFERROR(VLOOKUP($A179,'Прайс-лист общий'!$A:O,14,0),"")</f>
        <v>345*245*325</v>
      </c>
      <c r="R179" s="186">
        <f>IFERROR(VLOOKUP($A179,'Прайс-лист общий'!$A:O,15,0),"")</f>
        <v>9.9</v>
      </c>
    </row>
    <row r="180" spans="1:18" s="208" customFormat="1" ht="15" customHeight="1">
      <c r="A180" s="205" t="s">
        <v>1303</v>
      </c>
      <c r="B180" s="206"/>
      <c r="C180" s="182" t="str">
        <f>HYPERLINK(VLOOKUP(A180,Фото!C:D,2,0),VLOOKUP(A180,'Прайс-лист общий'!A:B,2,0))</f>
        <v>Ручка дверная "Савоярди", матовый черный никель</v>
      </c>
      <c r="D180" s="183">
        <f>IFERROR(VLOOKUP($A180,'Прайс-лист общий'!A:C,3,0),"")</f>
        <v>4</v>
      </c>
      <c r="E180" s="184">
        <f>IFERROR(VLOOKUP($A180,'Прайс-лист общий'!$A:D,4,0),"")</f>
        <v>0</v>
      </c>
      <c r="F180" s="209">
        <f>IFERROR(VLOOKUP($A180,'Прайс-лист общий'!$A:E,5,0),"")</f>
        <v>1076</v>
      </c>
      <c r="G180" s="209">
        <f>IFERROR(VLOOKUP($A180,'Прайс-лист общий'!$A:F,6,0),"")</f>
        <v>650</v>
      </c>
      <c r="H180" s="209">
        <f>IFERROR(VLOOKUP($A180,'Прайс-лист общий'!$A:G,7,0),"")</f>
        <v>591</v>
      </c>
      <c r="I180" s="209">
        <f>IFERROR(VLOOKUP($A180,'Прайс-лист общий'!$A:H,8,0),"")</f>
        <v>537</v>
      </c>
      <c r="J180" s="209">
        <f>IFERROR(VLOOKUP($A180,'Прайс-лист общий'!$A:I,9,0),"")</f>
        <v>467</v>
      </c>
      <c r="K180" s="222">
        <f>IFERROR(VLOOKUP(A180,'Прайс-лист общий'!A:J,10,0),"")</f>
        <v>0</v>
      </c>
      <c r="L180" s="216"/>
      <c r="M180" s="212">
        <f t="shared" si="5"/>
        <v>0</v>
      </c>
      <c r="N180" s="185">
        <f>IFERROR(VLOOKUP($A180,'Прайс-лист общий'!$A:K,11,0),"")</f>
        <v>20</v>
      </c>
      <c r="O180" s="186" t="str">
        <f>IFERROR(VLOOKUP($A180,'Прайс-лист общий'!$A:L,12,0),"")</f>
        <v>165*115*60</v>
      </c>
      <c r="P180" s="186">
        <f>IFERROR(VLOOKUP($A180,'Прайс-лист общий'!$A:M,13,0),"")</f>
        <v>0.45300000000000001</v>
      </c>
      <c r="Q180" s="186" t="str">
        <f>IFERROR(VLOOKUP($A180,'Прайс-лист общий'!$A:O,14,0),"")</f>
        <v>345*245*325</v>
      </c>
      <c r="R180" s="186">
        <f>IFERROR(VLOOKUP($A180,'Прайс-лист общий'!$A:O,15,0),"")</f>
        <v>9.9</v>
      </c>
    </row>
    <row r="181" spans="1:18" s="208" customFormat="1" ht="15" customHeight="1">
      <c r="A181" s="205" t="s">
        <v>1280</v>
      </c>
      <c r="B181" s="206"/>
      <c r="C181" s="182" t="str">
        <f>HYPERLINK(VLOOKUP(A181,Фото!C:D,2,0),VLOOKUP(A181,'Прайс-лист общий'!A:B,2,0))</f>
        <v>Ручка дверная "Савоярди", никель супер матовый</v>
      </c>
      <c r="D181" s="183">
        <f>IFERROR(VLOOKUP($A181,'Прайс-лист общий'!A:C,3,0),"")</f>
        <v>4</v>
      </c>
      <c r="E181" s="184">
        <f>IFERROR(VLOOKUP($A181,'Прайс-лист общий'!$A:D,4,0),"")</f>
        <v>0</v>
      </c>
      <c r="F181" s="209">
        <f>IFERROR(VLOOKUP($A181,'Прайс-лист общий'!$A:E,5,0),"")</f>
        <v>1076</v>
      </c>
      <c r="G181" s="209">
        <f>IFERROR(VLOOKUP($A181,'Прайс-лист общий'!$A:F,6,0),"")</f>
        <v>650</v>
      </c>
      <c r="H181" s="209">
        <f>IFERROR(VLOOKUP($A181,'Прайс-лист общий'!$A:G,7,0),"")</f>
        <v>591</v>
      </c>
      <c r="I181" s="209">
        <f>IFERROR(VLOOKUP($A181,'Прайс-лист общий'!$A:H,8,0),"")</f>
        <v>537</v>
      </c>
      <c r="J181" s="209">
        <f>IFERROR(VLOOKUP($A181,'Прайс-лист общий'!$A:I,9,0),"")</f>
        <v>467</v>
      </c>
      <c r="K181" s="222">
        <f>IFERROR(VLOOKUP(A181,'Прайс-лист общий'!A:J,10,0),"")</f>
        <v>0</v>
      </c>
      <c r="L181" s="216"/>
      <c r="M181" s="212">
        <f t="shared" si="5"/>
        <v>0</v>
      </c>
      <c r="N181" s="185">
        <f>IFERROR(VLOOKUP($A181,'Прайс-лист общий'!$A:K,11,0),"")</f>
        <v>20</v>
      </c>
      <c r="O181" s="186" t="str">
        <f>IFERROR(VLOOKUP($A181,'Прайс-лист общий'!$A:L,12,0),"")</f>
        <v>165*115*60</v>
      </c>
      <c r="P181" s="186">
        <f>IFERROR(VLOOKUP($A181,'Прайс-лист общий'!$A:M,13,0),"")</f>
        <v>0.45300000000000001</v>
      </c>
      <c r="Q181" s="186" t="str">
        <f>IFERROR(VLOOKUP($A181,'Прайс-лист общий'!$A:O,14,0),"")</f>
        <v>345*245*325</v>
      </c>
      <c r="R181" s="186">
        <f>IFERROR(VLOOKUP($A181,'Прайс-лист общий'!$A:O,15,0),"")</f>
        <v>9.9</v>
      </c>
    </row>
    <row r="182" spans="1:18" s="208" customFormat="1" ht="15" customHeight="1">
      <c r="A182" s="193" t="s">
        <v>797</v>
      </c>
      <c r="B182" s="195"/>
      <c r="C182" s="187" t="str">
        <f>HYPERLINK(VLOOKUP(A182,Фото!C:D,2,0),VLOOKUP(A182,'Прайс-лист общий'!A:B,2,0))</f>
        <v>Ручка дверная "Савоярди", матовый супер белый</v>
      </c>
      <c r="D182" s="188">
        <f>IFERROR(VLOOKUP($A182,'Прайс-лист общий'!A:C,3,0),"")</f>
        <v>4</v>
      </c>
      <c r="E182" s="189">
        <f>IFERROR(VLOOKUP($A182,'Прайс-лист общий'!$A:D,4,0),"")</f>
        <v>0</v>
      </c>
      <c r="F182" s="210">
        <f>IFERROR(VLOOKUP($A182,'Прайс-лист общий'!$A:E,5,0),"")</f>
        <v>1076</v>
      </c>
      <c r="G182" s="210">
        <f>IFERROR(VLOOKUP($A182,'Прайс-лист общий'!$A:F,6,0),"")</f>
        <v>650</v>
      </c>
      <c r="H182" s="210">
        <f>IFERROR(VLOOKUP($A182,'Прайс-лист общий'!$A:G,7,0),"")</f>
        <v>591</v>
      </c>
      <c r="I182" s="210">
        <f>IFERROR(VLOOKUP($A182,'Прайс-лист общий'!$A:H,8,0),"")</f>
        <v>537</v>
      </c>
      <c r="J182" s="210">
        <f>IFERROR(VLOOKUP($A182,'Прайс-лист общий'!$A:I,9,0),"")</f>
        <v>467</v>
      </c>
      <c r="K182" s="220">
        <f>IFERROR(VLOOKUP(A182,'Прайс-лист общий'!A:J,10,0),"")</f>
        <v>0</v>
      </c>
      <c r="L182" s="217"/>
      <c r="M182" s="213">
        <f t="shared" si="5"/>
        <v>0</v>
      </c>
      <c r="N182" s="190">
        <f>IFERROR(VLOOKUP($A182,'Прайс-лист общий'!$A:K,11,0),"")</f>
        <v>20</v>
      </c>
      <c r="O182" s="191" t="str">
        <f>IFERROR(VLOOKUP($A182,'Прайс-лист общий'!$A:L,12,0),"")</f>
        <v>165*115*60</v>
      </c>
      <c r="P182" s="191">
        <f>IFERROR(VLOOKUP($A182,'Прайс-лист общий'!$A:M,13,0),"")</f>
        <v>0.45300000000000001</v>
      </c>
      <c r="Q182" s="191" t="str">
        <f>IFERROR(VLOOKUP($A182,'Прайс-лист общий'!$A:O,14,0),"")</f>
        <v>345*245*325</v>
      </c>
      <c r="R182" s="191">
        <f>IFERROR(VLOOKUP($A182,'Прайс-лист общий'!$A:O,15,0),"")</f>
        <v>9.9</v>
      </c>
    </row>
    <row r="183" spans="1:18" s="208" customFormat="1" ht="15" customHeight="1">
      <c r="A183" s="223" t="s">
        <v>793</v>
      </c>
      <c r="B183" s="206"/>
      <c r="C183" s="224" t="str">
        <f>HYPERLINK(VLOOKUP(A183,Фото!C:D,2,0),VLOOKUP(A183,'Прайс-лист общий'!A:B,2,0))</f>
        <v>Ручка дверная "Савоярди", бронза античная</v>
      </c>
      <c r="D183" s="225">
        <f>IFERROR(VLOOKUP($A183,'Прайс-лист общий'!A:C,3,0),"")</f>
        <v>4</v>
      </c>
      <c r="E183" s="226">
        <f>IFERROR(VLOOKUP($A183,'Прайс-лист общий'!$A:D,4,0),"")</f>
        <v>0</v>
      </c>
      <c r="F183" s="227">
        <f>IFERROR(VLOOKUP($A183,'Прайс-лист общий'!$A:E,5,0),"")</f>
        <v>1088</v>
      </c>
      <c r="G183" s="227">
        <f>IFERROR(VLOOKUP($A183,'Прайс-лист общий'!$A:F,6,0),"")</f>
        <v>657</v>
      </c>
      <c r="H183" s="227">
        <f>IFERROR(VLOOKUP($A183,'Прайс-лист общий'!$A:G,7,0),"")</f>
        <v>597</v>
      </c>
      <c r="I183" s="227">
        <f>IFERROR(VLOOKUP($A183,'Прайс-лист общий'!$A:H,8,0),"")</f>
        <v>543</v>
      </c>
      <c r="J183" s="227">
        <f>IFERROR(VLOOKUP($A183,'Прайс-лист общий'!$A:I,9,0),"")</f>
        <v>472</v>
      </c>
      <c r="K183" s="228">
        <f>IFERROR(VLOOKUP(A183,'Прайс-лист общий'!A:J,10,0),"")</f>
        <v>0</v>
      </c>
      <c r="L183" s="229"/>
      <c r="M183" s="230">
        <f t="shared" si="5"/>
        <v>0</v>
      </c>
      <c r="N183" s="231">
        <f>IFERROR(VLOOKUP($A183,'Прайс-лист общий'!$A:K,11,0),"")</f>
        <v>20</v>
      </c>
      <c r="O183" s="232" t="str">
        <f>IFERROR(VLOOKUP($A183,'Прайс-лист общий'!$A:L,12,0),"")</f>
        <v>165*115*60</v>
      </c>
      <c r="P183" s="232">
        <f>IFERROR(VLOOKUP($A183,'Прайс-лист общий'!$A:M,13,0),"")</f>
        <v>0.45300000000000001</v>
      </c>
      <c r="Q183" s="232" t="str">
        <f>IFERROR(VLOOKUP($A183,'Прайс-лист общий'!$A:O,14,0),"")</f>
        <v>345*245*325</v>
      </c>
      <c r="R183" s="232">
        <f>IFERROR(VLOOKUP($A183,'Прайс-лист общий'!$A:O,15,0),"")</f>
        <v>9.9</v>
      </c>
    </row>
    <row r="184" spans="1:18" s="208" customFormat="1" ht="15" customHeight="1">
      <c r="A184" s="205" t="s">
        <v>794</v>
      </c>
      <c r="B184" s="206"/>
      <c r="C184" s="182" t="str">
        <f>HYPERLINK(VLOOKUP(A184,Фото!C:D,2,0),VLOOKUP(A184,'Прайс-лист общий'!A:B,2,0))</f>
        <v>Ручка дверная "Савоярди", хром блестящий</v>
      </c>
      <c r="D184" s="183">
        <f>IFERROR(VLOOKUP($A184,'Прайс-лист общий'!A:C,3,0),"")</f>
        <v>4</v>
      </c>
      <c r="E184" s="184">
        <f>IFERROR(VLOOKUP($A184,'Прайс-лист общий'!$A:D,4,0),"")</f>
        <v>0</v>
      </c>
      <c r="F184" s="209">
        <f>IFERROR(VLOOKUP($A184,'Прайс-лист общий'!$A:E,5,0),"")</f>
        <v>1088</v>
      </c>
      <c r="G184" s="209">
        <f>IFERROR(VLOOKUP($A184,'Прайс-лист общий'!$A:F,6,0),"")</f>
        <v>657</v>
      </c>
      <c r="H184" s="209">
        <f>IFERROR(VLOOKUP($A184,'Прайс-лист общий'!$A:G,7,0),"")</f>
        <v>597</v>
      </c>
      <c r="I184" s="209">
        <f>IFERROR(VLOOKUP($A184,'Прайс-лист общий'!$A:H,8,0),"")</f>
        <v>543</v>
      </c>
      <c r="J184" s="209">
        <f>IFERROR(VLOOKUP($A184,'Прайс-лист общий'!$A:I,9,0),"")</f>
        <v>472</v>
      </c>
      <c r="K184" s="222">
        <f>IFERROR(VLOOKUP(A184,'Прайс-лист общий'!A:J,10,0),"")</f>
        <v>0</v>
      </c>
      <c r="L184" s="216"/>
      <c r="M184" s="212">
        <f t="shared" si="5"/>
        <v>0</v>
      </c>
      <c r="N184" s="185">
        <f>IFERROR(VLOOKUP($A184,'Прайс-лист общий'!$A:K,11,0),"")</f>
        <v>20</v>
      </c>
      <c r="O184" s="186" t="str">
        <f>IFERROR(VLOOKUP($A184,'Прайс-лист общий'!$A:L,12,0),"")</f>
        <v>165*115*60</v>
      </c>
      <c r="P184" s="186">
        <f>IFERROR(VLOOKUP($A184,'Прайс-лист общий'!$A:M,13,0),"")</f>
        <v>0.45300000000000001</v>
      </c>
      <c r="Q184" s="186" t="str">
        <f>IFERROR(VLOOKUP($A184,'Прайс-лист общий'!$A:O,14,0),"")</f>
        <v>345*245*325</v>
      </c>
      <c r="R184" s="186">
        <f>IFERROR(VLOOKUP($A184,'Прайс-лист общий'!$A:O,15,0),"")</f>
        <v>9.9</v>
      </c>
    </row>
    <row r="185" spans="1:18" s="208" customFormat="1" ht="15" customHeight="1">
      <c r="A185" s="205" t="s">
        <v>795</v>
      </c>
      <c r="B185" s="206"/>
      <c r="C185" s="182" t="str">
        <f>HYPERLINK(VLOOKUP(A185,Фото!C:D,2,0),VLOOKUP(A185,'Прайс-лист общий'!A:B,2,0))</f>
        <v>Ручка дверная "Савоярди", хром матовый/хром блестящий</v>
      </c>
      <c r="D185" s="183">
        <f>IFERROR(VLOOKUP($A185,'Прайс-лист общий'!A:C,3,0),"")</f>
        <v>4</v>
      </c>
      <c r="E185" s="184">
        <f>IFERROR(VLOOKUP($A185,'Прайс-лист общий'!$A:D,4,0),"")</f>
        <v>0</v>
      </c>
      <c r="F185" s="209">
        <f>IFERROR(VLOOKUP($A185,'Прайс-лист общий'!$A:E,5,0),"")</f>
        <v>1088</v>
      </c>
      <c r="G185" s="209">
        <f>IFERROR(VLOOKUP($A185,'Прайс-лист общий'!$A:F,6,0),"")</f>
        <v>657</v>
      </c>
      <c r="H185" s="209">
        <f>IFERROR(VLOOKUP($A185,'Прайс-лист общий'!$A:G,7,0),"")</f>
        <v>597</v>
      </c>
      <c r="I185" s="209">
        <f>IFERROR(VLOOKUP($A185,'Прайс-лист общий'!$A:H,8,0),"")</f>
        <v>543</v>
      </c>
      <c r="J185" s="209">
        <f>IFERROR(VLOOKUP($A185,'Прайс-лист общий'!$A:I,9,0),"")</f>
        <v>472</v>
      </c>
      <c r="K185" s="222">
        <f>IFERROR(VLOOKUP(A185,'Прайс-лист общий'!A:J,10,0),"")</f>
        <v>0</v>
      </c>
      <c r="L185" s="216"/>
      <c r="M185" s="212">
        <f t="shared" si="5"/>
        <v>0</v>
      </c>
      <c r="N185" s="185">
        <f>IFERROR(VLOOKUP($A185,'Прайс-лист общий'!$A:K,11,0),"")</f>
        <v>20</v>
      </c>
      <c r="O185" s="186" t="str">
        <f>IFERROR(VLOOKUP($A185,'Прайс-лист общий'!$A:L,12,0),"")</f>
        <v>165*115*60</v>
      </c>
      <c r="P185" s="186">
        <f>IFERROR(VLOOKUP($A185,'Прайс-лист общий'!$A:M,13,0),"")</f>
        <v>0.45300000000000001</v>
      </c>
      <c r="Q185" s="186" t="str">
        <f>IFERROR(VLOOKUP($A185,'Прайс-лист общий'!$A:O,14,0),"")</f>
        <v>345*245*325</v>
      </c>
      <c r="R185" s="186">
        <f>IFERROR(VLOOKUP($A185,'Прайс-лист общий'!$A:O,15,0),"")</f>
        <v>9.9</v>
      </c>
    </row>
    <row r="186" spans="1:18" s="208" customFormat="1" ht="15" customHeight="1">
      <c r="A186" s="193" t="s">
        <v>792</v>
      </c>
      <c r="B186" s="195"/>
      <c r="C186" s="187" t="str">
        <f>HYPERLINK(VLOOKUP(A186,Фото!C:D,2,0),VLOOKUP(A186,'Прайс-лист общий'!A:B,2,0))</f>
        <v>Ручка дверная "Савоярди", никель матовый/никель блестящий</v>
      </c>
      <c r="D186" s="188">
        <f>IFERROR(VLOOKUP($A186,'Прайс-лист общий'!A:C,3,0),"")</f>
        <v>4</v>
      </c>
      <c r="E186" s="189">
        <f>IFERROR(VLOOKUP($A186,'Прайс-лист общий'!$A:D,4,0),"")</f>
        <v>0</v>
      </c>
      <c r="F186" s="210">
        <f>IFERROR(VLOOKUP($A186,'Прайс-лист общий'!$A:E,5,0),"")</f>
        <v>1088</v>
      </c>
      <c r="G186" s="210">
        <f>IFERROR(VLOOKUP($A186,'Прайс-лист общий'!$A:F,6,0),"")</f>
        <v>657</v>
      </c>
      <c r="H186" s="210">
        <f>IFERROR(VLOOKUP($A186,'Прайс-лист общий'!$A:G,7,0),"")</f>
        <v>597</v>
      </c>
      <c r="I186" s="210">
        <f>IFERROR(VLOOKUP($A186,'Прайс-лист общий'!$A:H,8,0),"")</f>
        <v>543</v>
      </c>
      <c r="J186" s="210">
        <f>IFERROR(VLOOKUP($A186,'Прайс-лист общий'!$A:I,9,0),"")</f>
        <v>472</v>
      </c>
      <c r="K186" s="220">
        <f>IFERROR(VLOOKUP(A186,'Прайс-лист общий'!A:J,10,0),"")</f>
        <v>0</v>
      </c>
      <c r="L186" s="217"/>
      <c r="M186" s="213">
        <f t="shared" si="5"/>
        <v>0</v>
      </c>
      <c r="N186" s="190">
        <f>IFERROR(VLOOKUP($A186,'Прайс-лист общий'!$A:K,11,0),"")</f>
        <v>20</v>
      </c>
      <c r="O186" s="191" t="str">
        <f>IFERROR(VLOOKUP($A186,'Прайс-лист общий'!$A:L,12,0),"")</f>
        <v>165*115*60</v>
      </c>
      <c r="P186" s="191">
        <f>IFERROR(VLOOKUP($A186,'Прайс-лист общий'!$A:M,13,0),"")</f>
        <v>0.45300000000000001</v>
      </c>
      <c r="Q186" s="191" t="str">
        <f>IFERROR(VLOOKUP($A186,'Прайс-лист общий'!$A:O,14,0),"")</f>
        <v>345*245*325</v>
      </c>
      <c r="R186" s="191">
        <f>IFERROR(VLOOKUP($A186,'Прайс-лист общий'!$A:O,15,0),"")</f>
        <v>9.9</v>
      </c>
    </row>
    <row r="187" spans="1:18" s="208" customFormat="1" ht="21" customHeight="1">
      <c r="A187" s="192" t="s">
        <v>1264</v>
      </c>
      <c r="B187" s="194"/>
      <c r="C187" s="177" t="str">
        <f>HYPERLINK(VLOOKUP(A187,Фото!C:D,2,0),VLOOKUP(A187,'Прайс-лист общий'!A:B,2,0))</f>
        <v>Ручка дверная "Рикотта", черный</v>
      </c>
      <c r="D187" s="178">
        <f>IFERROR(VLOOKUP($A187,'Прайс-лист общий'!A:C,3,0),"")</f>
        <v>4</v>
      </c>
      <c r="E187" s="179">
        <f>IFERROR(VLOOKUP($A187,'Прайс-лист общий'!$A:D,4,0),"")</f>
        <v>0</v>
      </c>
      <c r="F187" s="211">
        <f>IFERROR(VLOOKUP($A187,'Прайс-лист общий'!$A:E,5,0),"")</f>
        <v>998</v>
      </c>
      <c r="G187" s="211">
        <f>IFERROR(VLOOKUP($A187,'Прайс-лист общий'!$A:F,6,0),"")</f>
        <v>602</v>
      </c>
      <c r="H187" s="211">
        <f>IFERROR(VLOOKUP($A187,'Прайс-лист общий'!$A:G,7,0),"")</f>
        <v>547</v>
      </c>
      <c r="I187" s="211">
        <f>IFERROR(VLOOKUP($A187,'Прайс-лист общий'!$A:H,8,0),"")</f>
        <v>497</v>
      </c>
      <c r="J187" s="211">
        <f>IFERROR(VLOOKUP($A187,'Прайс-лист общий'!$A:I,9,0),"")</f>
        <v>432</v>
      </c>
      <c r="K187" s="221">
        <f>IFERROR(VLOOKUP(A187,'Прайс-лист общий'!A:J,10,0),"")</f>
        <v>394</v>
      </c>
      <c r="L187" s="215"/>
      <c r="M187" s="214">
        <f t="shared" si="5"/>
        <v>0</v>
      </c>
      <c r="N187" s="180">
        <f>IFERROR(VLOOKUP($A187,'Прайс-лист общий'!$A:K,11,0),"")</f>
        <v>20</v>
      </c>
      <c r="O187" s="181" t="str">
        <f>IFERROR(VLOOKUP($A187,'Прайс-лист общий'!$A:L,12,0),"")</f>
        <v>165*115*60</v>
      </c>
      <c r="P187" s="181">
        <f>IFERROR(VLOOKUP($A187,'Прайс-лист общий'!$A:M,13,0),"")</f>
        <v>0.45300000000000001</v>
      </c>
      <c r="Q187" s="181" t="str">
        <f>IFERROR(VLOOKUP($A187,'Прайс-лист общий'!$A:O,14,0),"")</f>
        <v>345*245*325</v>
      </c>
      <c r="R187" s="181">
        <f>IFERROR(VLOOKUP($A187,'Прайс-лист общий'!$A:O,15,0),"")</f>
        <v>9.9</v>
      </c>
    </row>
    <row r="188" spans="1:18" s="208" customFormat="1" ht="21" customHeight="1">
      <c r="A188" s="193" t="s">
        <v>1265</v>
      </c>
      <c r="B188" s="195"/>
      <c r="C188" s="187" t="str">
        <f>HYPERLINK(VLOOKUP(A188,Фото!C:D,2,0),VLOOKUP(A188,'Прайс-лист общий'!A:B,2,0))</f>
        <v>Ручка дверная "Рикотта", матовый супер белый</v>
      </c>
      <c r="D188" s="188">
        <f>IFERROR(VLOOKUP($A188,'Прайс-лист общий'!A:C,3,0),"")</f>
        <v>4</v>
      </c>
      <c r="E188" s="189">
        <f>IFERROR(VLOOKUP($A188,'Прайс-лист общий'!$A:D,4,0),"")</f>
        <v>0</v>
      </c>
      <c r="F188" s="210">
        <f>IFERROR(VLOOKUP($A188,'Прайс-лист общий'!$A:E,5,0),"")</f>
        <v>998</v>
      </c>
      <c r="G188" s="210">
        <f>IFERROR(VLOOKUP($A188,'Прайс-лист общий'!$A:F,6,0),"")</f>
        <v>602</v>
      </c>
      <c r="H188" s="210">
        <f>IFERROR(VLOOKUP($A188,'Прайс-лист общий'!$A:G,7,0),"")</f>
        <v>547</v>
      </c>
      <c r="I188" s="210">
        <f>IFERROR(VLOOKUP($A188,'Прайс-лист общий'!$A:H,8,0),"")</f>
        <v>497</v>
      </c>
      <c r="J188" s="210">
        <f>IFERROR(VLOOKUP($A188,'Прайс-лист общий'!$A:I,9,0),"")</f>
        <v>432</v>
      </c>
      <c r="K188" s="220">
        <f>IFERROR(VLOOKUP(A188,'Прайс-лист общий'!A:J,10,0),"")</f>
        <v>337</v>
      </c>
      <c r="L188" s="217"/>
      <c r="M188" s="213">
        <f t="shared" si="5"/>
        <v>0</v>
      </c>
      <c r="N188" s="190">
        <f>IFERROR(VLOOKUP($A188,'Прайс-лист общий'!$A:K,11,0),"")</f>
        <v>20</v>
      </c>
      <c r="O188" s="191" t="str">
        <f>IFERROR(VLOOKUP($A188,'Прайс-лист общий'!$A:L,12,0),"")</f>
        <v>165*115*60</v>
      </c>
      <c r="P188" s="191">
        <f>IFERROR(VLOOKUP($A188,'Прайс-лист общий'!$A:M,13,0),"")</f>
        <v>0.45300000000000001</v>
      </c>
      <c r="Q188" s="191" t="str">
        <f>IFERROR(VLOOKUP($A188,'Прайс-лист общий'!$A:O,14,0),"")</f>
        <v>345*245*325</v>
      </c>
      <c r="R188" s="191">
        <f>IFERROR(VLOOKUP($A188,'Прайс-лист общий'!$A:O,15,0),"")</f>
        <v>9.9</v>
      </c>
    </row>
    <row r="189" spans="1:18" s="208" customFormat="1" ht="15" customHeight="1">
      <c r="A189" s="205" t="s">
        <v>810</v>
      </c>
      <c r="B189" s="194"/>
      <c r="C189" s="182" t="str">
        <f>HYPERLINK(VLOOKUP(A189,Фото!C:D,2,0),VLOOKUP(A189,'Прайс-лист общий'!A:B,2,0))</f>
        <v>Ручка дверная "Рикотта", черный никель/никель матовый</v>
      </c>
      <c r="D189" s="183">
        <f>IFERROR(VLOOKUP($A189,'Прайс-лист общий'!A:C,3,0),"")</f>
        <v>4</v>
      </c>
      <c r="E189" s="184">
        <f>IFERROR(VLOOKUP($A189,'Прайс-лист общий'!$A:D,4,0),"")</f>
        <v>0</v>
      </c>
      <c r="F189" s="209">
        <f>IFERROR(VLOOKUP($A189,'Прайс-лист общий'!$A:E,5,0),"")</f>
        <v>1047</v>
      </c>
      <c r="G189" s="209">
        <f>IFERROR(VLOOKUP($A189,'Прайс-лист общий'!$A:F,6,0),"")</f>
        <v>632</v>
      </c>
      <c r="H189" s="209">
        <f>IFERROR(VLOOKUP($A189,'Прайс-лист общий'!$A:G,7,0),"")</f>
        <v>574</v>
      </c>
      <c r="I189" s="209">
        <f>IFERROR(VLOOKUP($A189,'Прайс-лист общий'!$A:H,8,0),"")</f>
        <v>523</v>
      </c>
      <c r="J189" s="209">
        <f>IFERROR(VLOOKUP($A189,'Прайс-лист общий'!$A:I,9,0),"")</f>
        <v>454</v>
      </c>
      <c r="K189" s="222">
        <f>IFERROR(VLOOKUP(A189,'Прайс-лист общий'!A:J,10,0),"")</f>
        <v>0</v>
      </c>
      <c r="L189" s="216"/>
      <c r="M189" s="212">
        <f t="shared" si="5"/>
        <v>0</v>
      </c>
      <c r="N189" s="185">
        <f>IFERROR(VLOOKUP($A189,'Прайс-лист общий'!$A:K,11,0),"")</f>
        <v>20</v>
      </c>
      <c r="O189" s="186" t="str">
        <f>IFERROR(VLOOKUP($A189,'Прайс-лист общий'!$A:L,12,0),"")</f>
        <v>165*115*60</v>
      </c>
      <c r="P189" s="186">
        <f>IFERROR(VLOOKUP($A189,'Прайс-лист общий'!$A:M,13,0),"")</f>
        <v>0.45300000000000001</v>
      </c>
      <c r="Q189" s="186" t="str">
        <f>IFERROR(VLOOKUP($A189,'Прайс-лист общий'!$A:O,14,0),"")</f>
        <v>345*245*325</v>
      </c>
      <c r="R189" s="186">
        <f>IFERROR(VLOOKUP($A189,'Прайс-лист общий'!$A:O,15,0),"")</f>
        <v>9.9</v>
      </c>
    </row>
    <row r="190" spans="1:18" s="208" customFormat="1" ht="15" customHeight="1">
      <c r="A190" s="205" t="s">
        <v>811</v>
      </c>
      <c r="B190" s="206"/>
      <c r="C190" s="182" t="str">
        <f>HYPERLINK(VLOOKUP(A190,Фото!C:D,2,0),VLOOKUP(A190,'Прайс-лист общий'!A:B,2,0))</f>
        <v>Ручка дверная "Рикотта", матовый черный никель</v>
      </c>
      <c r="D190" s="183">
        <f>IFERROR(VLOOKUP($A190,'Прайс-лист общий'!A:C,3,0),"")</f>
        <v>4</v>
      </c>
      <c r="E190" s="184">
        <f>IFERROR(VLOOKUP($A190,'Прайс-лист общий'!$A:D,4,0),"")</f>
        <v>0</v>
      </c>
      <c r="F190" s="209">
        <f>IFERROR(VLOOKUP($A190,'Прайс-лист общий'!$A:E,5,0),"")</f>
        <v>1047</v>
      </c>
      <c r="G190" s="209">
        <f>IFERROR(VLOOKUP($A190,'Прайс-лист общий'!$A:F,6,0),"")</f>
        <v>632</v>
      </c>
      <c r="H190" s="209">
        <f>IFERROR(VLOOKUP($A190,'Прайс-лист общий'!$A:G,7,0),"")</f>
        <v>574</v>
      </c>
      <c r="I190" s="209">
        <f>IFERROR(VLOOKUP($A190,'Прайс-лист общий'!$A:H,8,0),"")</f>
        <v>523</v>
      </c>
      <c r="J190" s="209">
        <f>IFERROR(VLOOKUP($A190,'Прайс-лист общий'!$A:I,9,0),"")</f>
        <v>454</v>
      </c>
      <c r="K190" s="222">
        <f>IFERROR(VLOOKUP(A190,'Прайс-лист общий'!A:J,10,0),"")</f>
        <v>332</v>
      </c>
      <c r="L190" s="216"/>
      <c r="M190" s="212">
        <f t="shared" si="5"/>
        <v>0</v>
      </c>
      <c r="N190" s="185">
        <f>IFERROR(VLOOKUP($A190,'Прайс-лист общий'!$A:K,11,0),"")</f>
        <v>20</v>
      </c>
      <c r="O190" s="186" t="str">
        <f>IFERROR(VLOOKUP($A190,'Прайс-лист общий'!$A:L,12,0),"")</f>
        <v>165*115*60</v>
      </c>
      <c r="P190" s="186">
        <f>IFERROR(VLOOKUP($A190,'Прайс-лист общий'!$A:M,13,0),"")</f>
        <v>0.45300000000000001</v>
      </c>
      <c r="Q190" s="186" t="str">
        <f>IFERROR(VLOOKUP($A190,'Прайс-лист общий'!$A:O,14,0),"")</f>
        <v>345*245*325</v>
      </c>
      <c r="R190" s="186">
        <f>IFERROR(VLOOKUP($A190,'Прайс-лист общий'!$A:O,15,0),"")</f>
        <v>9.9</v>
      </c>
    </row>
    <row r="191" spans="1:18" s="208" customFormat="1" ht="15" customHeight="1">
      <c r="A191" s="205" t="s">
        <v>1223</v>
      </c>
      <c r="B191" s="206"/>
      <c r="C191" s="182" t="str">
        <f>HYPERLINK(VLOOKUP(A191,Фото!C:D,2,0),VLOOKUP(A191,'Прайс-лист общий'!A:B,2,0))</f>
        <v>Ручка дверная "Рикотта", хром матовый/хром блестящий</v>
      </c>
      <c r="D191" s="183">
        <f>IFERROR(VLOOKUP($A191,'Прайс-лист общий'!A:C,3,0),"")</f>
        <v>4</v>
      </c>
      <c r="E191" s="184">
        <f>IFERROR(VLOOKUP($A191,'Прайс-лист общий'!$A:D,4,0),"")</f>
        <v>0</v>
      </c>
      <c r="F191" s="209">
        <f>IFERROR(VLOOKUP($A191,'Прайс-лист общий'!$A:E,5,0),"")</f>
        <v>1047</v>
      </c>
      <c r="G191" s="209">
        <f>IFERROR(VLOOKUP($A191,'Прайс-лист общий'!$A:F,6,0),"")</f>
        <v>632</v>
      </c>
      <c r="H191" s="209">
        <f>IFERROR(VLOOKUP($A191,'Прайс-лист общий'!$A:G,7,0),"")</f>
        <v>574</v>
      </c>
      <c r="I191" s="209">
        <f>IFERROR(VLOOKUP($A191,'Прайс-лист общий'!$A:H,8,0),"")</f>
        <v>523</v>
      </c>
      <c r="J191" s="209">
        <f>IFERROR(VLOOKUP($A191,'Прайс-лист общий'!$A:I,9,0),"")</f>
        <v>454</v>
      </c>
      <c r="K191" s="222">
        <f>IFERROR(VLOOKUP(A191,'Прайс-лист общий'!A:J,10,0),"")</f>
        <v>451</v>
      </c>
      <c r="L191" s="216"/>
      <c r="M191" s="212">
        <f t="shared" si="5"/>
        <v>0</v>
      </c>
      <c r="N191" s="185">
        <f>IFERROR(VLOOKUP($A191,'Прайс-лист общий'!$A:K,11,0),"")</f>
        <v>20</v>
      </c>
      <c r="O191" s="186" t="str">
        <f>IFERROR(VLOOKUP($A191,'Прайс-лист общий'!$A:L,12,0),"")</f>
        <v>165*115*60</v>
      </c>
      <c r="P191" s="186">
        <f>IFERROR(VLOOKUP($A191,'Прайс-лист общий'!$A:M,13,0),"")</f>
        <v>0.45300000000000001</v>
      </c>
      <c r="Q191" s="186" t="str">
        <f>IFERROR(VLOOKUP($A191,'Прайс-лист общий'!$A:O,14,0),"")</f>
        <v>345*245*325</v>
      </c>
      <c r="R191" s="186">
        <f>IFERROR(VLOOKUP($A191,'Прайс-лист общий'!$A:O,15,0),"")</f>
        <v>9.9</v>
      </c>
    </row>
    <row r="192" spans="1:18" s="208" customFormat="1" ht="15" customHeight="1">
      <c r="A192" s="193" t="s">
        <v>808</v>
      </c>
      <c r="B192" s="195"/>
      <c r="C192" s="187" t="str">
        <f>HYPERLINK(VLOOKUP(A192,Фото!C:D,2,0),VLOOKUP(A192,'Прайс-лист общий'!A:B,2,0))</f>
        <v>Ручка дверная "Рикотта", никель матовый/никель блестящий</v>
      </c>
      <c r="D192" s="188">
        <f>IFERROR(VLOOKUP($A192,'Прайс-лист общий'!A:C,3,0),"")</f>
        <v>4</v>
      </c>
      <c r="E192" s="189">
        <f>IFERROR(VLOOKUP($A192,'Прайс-лист общий'!$A:D,4,0),"")</f>
        <v>0</v>
      </c>
      <c r="F192" s="210">
        <f>IFERROR(VLOOKUP($A192,'Прайс-лист общий'!$A:E,5,0),"")</f>
        <v>1047</v>
      </c>
      <c r="G192" s="210">
        <f>IFERROR(VLOOKUP($A192,'Прайс-лист общий'!$A:F,6,0),"")</f>
        <v>632</v>
      </c>
      <c r="H192" s="210">
        <f>IFERROR(VLOOKUP($A192,'Прайс-лист общий'!$A:G,7,0),"")</f>
        <v>574</v>
      </c>
      <c r="I192" s="210">
        <f>IFERROR(VLOOKUP($A192,'Прайс-лист общий'!$A:H,8,0),"")</f>
        <v>523</v>
      </c>
      <c r="J192" s="210">
        <f>IFERROR(VLOOKUP($A192,'Прайс-лист общий'!$A:I,9,0),"")</f>
        <v>454</v>
      </c>
      <c r="K192" s="220">
        <f>IFERROR(VLOOKUP(A192,'Прайс-лист общий'!A:J,10,0),"")</f>
        <v>0</v>
      </c>
      <c r="L192" s="217"/>
      <c r="M192" s="213">
        <f t="shared" si="5"/>
        <v>0</v>
      </c>
      <c r="N192" s="190">
        <f>IFERROR(VLOOKUP($A192,'Прайс-лист общий'!$A:K,11,0),"")</f>
        <v>20</v>
      </c>
      <c r="O192" s="191" t="str">
        <f>IFERROR(VLOOKUP($A192,'Прайс-лист общий'!$A:L,12,0),"")</f>
        <v>165*115*60</v>
      </c>
      <c r="P192" s="191">
        <f>IFERROR(VLOOKUP($A192,'Прайс-лист общий'!$A:M,13,0),"")</f>
        <v>0.45300000000000001</v>
      </c>
      <c r="Q192" s="191" t="str">
        <f>IFERROR(VLOOKUP($A192,'Прайс-лист общий'!$A:O,14,0),"")</f>
        <v>345*245*325</v>
      </c>
      <c r="R192" s="191">
        <f>IFERROR(VLOOKUP($A192,'Прайс-лист общий'!$A:O,15,0),"")</f>
        <v>9.9</v>
      </c>
    </row>
    <row r="193" spans="1:18" s="208" customFormat="1" ht="15" customHeight="1">
      <c r="A193" s="205" t="s">
        <v>815</v>
      </c>
      <c r="B193" s="194"/>
      <c r="C193" s="182" t="str">
        <f>HYPERLINK(VLOOKUP(A193,Фото!C:D,2,0),VLOOKUP(A193,'Прайс-лист общий'!A:B,2,0))</f>
        <v>Ручка дверная "Песто", черный</v>
      </c>
      <c r="D193" s="183">
        <f>IFERROR(VLOOKUP($A193,'Прайс-лист общий'!A:C,3,0),"")</f>
        <v>4</v>
      </c>
      <c r="E193" s="184">
        <f>IFERROR(VLOOKUP($A193,'Прайс-лист общий'!$A:D,4,0),"")</f>
        <v>0</v>
      </c>
      <c r="F193" s="209">
        <f>IFERROR(VLOOKUP($A193,'Прайс-лист общий'!$A:E,5,0),"")</f>
        <v>1041</v>
      </c>
      <c r="G193" s="209">
        <f>IFERROR(VLOOKUP($A193,'Прайс-лист общий'!$A:F,6,0),"")</f>
        <v>628</v>
      </c>
      <c r="H193" s="209">
        <f>IFERROR(VLOOKUP($A193,'Прайс-лист общий'!$A:G,7,0),"")</f>
        <v>571</v>
      </c>
      <c r="I193" s="209">
        <f>IFERROR(VLOOKUP($A193,'Прайс-лист общий'!$A:H,8,0),"")</f>
        <v>520</v>
      </c>
      <c r="J193" s="209">
        <f>IFERROR(VLOOKUP($A193,'Прайс-лист общий'!$A:I,9,0),"")</f>
        <v>451</v>
      </c>
      <c r="K193" s="222">
        <f>IFERROR(VLOOKUP(A193,'Прайс-лист общий'!A:J,10,0),"")</f>
        <v>0</v>
      </c>
      <c r="L193" s="216"/>
      <c r="M193" s="212">
        <f t="shared" si="5"/>
        <v>0</v>
      </c>
      <c r="N193" s="185">
        <f>IFERROR(VLOOKUP($A193,'Прайс-лист общий'!$A:K,11,0),"")</f>
        <v>20</v>
      </c>
      <c r="O193" s="186" t="str">
        <f>IFERROR(VLOOKUP($A193,'Прайс-лист общий'!$A:L,12,0),"")</f>
        <v>165*115*60</v>
      </c>
      <c r="P193" s="186">
        <f>IFERROR(VLOOKUP($A193,'Прайс-лист общий'!$A:M,13,0),"")</f>
        <v>0.45300000000000001</v>
      </c>
      <c r="Q193" s="186" t="str">
        <f>IFERROR(VLOOKUP($A193,'Прайс-лист общий'!$A:O,14,0),"")</f>
        <v>345*245*325</v>
      </c>
      <c r="R193" s="186">
        <f>IFERROR(VLOOKUP($A193,'Прайс-лист общий'!$A:O,15,0),"")</f>
        <v>9.9</v>
      </c>
    </row>
    <row r="194" spans="1:18" s="208" customFormat="1" ht="15" customHeight="1">
      <c r="A194" s="205" t="s">
        <v>1299</v>
      </c>
      <c r="B194" s="206"/>
      <c r="C194" s="182" t="str">
        <f>HYPERLINK(VLOOKUP(A194,Фото!C:D,2,0),VLOOKUP(A194,'Прайс-лист общий'!A:B,2,0))</f>
        <v>Ручка дверная "Песто", черный никель</v>
      </c>
      <c r="D194" s="183">
        <f>IFERROR(VLOOKUP($A194,'Прайс-лист общий'!A:C,3,0),"")</f>
        <v>4</v>
      </c>
      <c r="E194" s="184">
        <f>IFERROR(VLOOKUP($A194,'Прайс-лист общий'!$A:D,4,0),"")</f>
        <v>0</v>
      </c>
      <c r="F194" s="209">
        <f>IFERROR(VLOOKUP($A194,'Прайс-лист общий'!$A:E,5,0),"")</f>
        <v>1041</v>
      </c>
      <c r="G194" s="209">
        <f>IFERROR(VLOOKUP($A194,'Прайс-лист общий'!$A:F,6,0),"")</f>
        <v>628</v>
      </c>
      <c r="H194" s="209">
        <f>IFERROR(VLOOKUP($A194,'Прайс-лист общий'!$A:G,7,0),"")</f>
        <v>571</v>
      </c>
      <c r="I194" s="209">
        <f>IFERROR(VLOOKUP($A194,'Прайс-лист общий'!$A:H,8,0),"")</f>
        <v>520</v>
      </c>
      <c r="J194" s="209">
        <f>IFERROR(VLOOKUP($A194,'Прайс-лист общий'!$A:I,9,0),"")</f>
        <v>451</v>
      </c>
      <c r="K194" s="222">
        <f>IFERROR(VLOOKUP(A194,'Прайс-лист общий'!A:J,10,0),"")</f>
        <v>0</v>
      </c>
      <c r="L194" s="216"/>
      <c r="M194" s="212">
        <f t="shared" si="5"/>
        <v>0</v>
      </c>
      <c r="N194" s="185">
        <f>IFERROR(VLOOKUP($A194,'Прайс-лист общий'!$A:K,11,0),"")</f>
        <v>20</v>
      </c>
      <c r="O194" s="186" t="str">
        <f>IFERROR(VLOOKUP($A194,'Прайс-лист общий'!$A:L,12,0),"")</f>
        <v>165*115*60</v>
      </c>
      <c r="P194" s="186">
        <f>IFERROR(VLOOKUP($A194,'Прайс-лист общий'!$A:M,13,0),"")</f>
        <v>0.45300000000000001</v>
      </c>
      <c r="Q194" s="186" t="str">
        <f>IFERROR(VLOOKUP($A194,'Прайс-лист общий'!$A:O,14,0),"")</f>
        <v>345*245*325</v>
      </c>
      <c r="R194" s="186">
        <f>IFERROR(VLOOKUP($A194,'Прайс-лист общий'!$A:O,15,0),"")</f>
        <v>9.9</v>
      </c>
    </row>
    <row r="195" spans="1:18" s="208" customFormat="1" ht="15" customHeight="1">
      <c r="A195" s="205" t="s">
        <v>1301</v>
      </c>
      <c r="B195" s="206"/>
      <c r="C195" s="182" t="str">
        <f>HYPERLINK(VLOOKUP(A195,Фото!C:D,2,0),VLOOKUP(A195,'Прайс-лист общий'!A:B,2,0))</f>
        <v>Ручка дверная "Песто", матовый черный никель</v>
      </c>
      <c r="D195" s="183">
        <f>IFERROR(VLOOKUP($A195,'Прайс-лист общий'!A:C,3,0),"")</f>
        <v>4</v>
      </c>
      <c r="E195" s="184">
        <f>IFERROR(VLOOKUP($A195,'Прайс-лист общий'!$A:D,4,0),"")</f>
        <v>0</v>
      </c>
      <c r="F195" s="209">
        <f>IFERROR(VLOOKUP($A195,'Прайс-лист общий'!$A:E,5,0),"")</f>
        <v>1041</v>
      </c>
      <c r="G195" s="209">
        <f>IFERROR(VLOOKUP($A195,'Прайс-лист общий'!$A:F,6,0),"")</f>
        <v>628</v>
      </c>
      <c r="H195" s="209">
        <f>IFERROR(VLOOKUP($A195,'Прайс-лист общий'!$A:G,7,0),"")</f>
        <v>571</v>
      </c>
      <c r="I195" s="209">
        <f>IFERROR(VLOOKUP($A195,'Прайс-лист общий'!$A:H,8,0),"")</f>
        <v>520</v>
      </c>
      <c r="J195" s="209">
        <f>IFERROR(VLOOKUP($A195,'Прайс-лист общий'!$A:I,9,0),"")</f>
        <v>451</v>
      </c>
      <c r="K195" s="222">
        <f>IFERROR(VLOOKUP(A195,'Прайс-лист общий'!A:J,10,0),"")</f>
        <v>0</v>
      </c>
      <c r="L195" s="216"/>
      <c r="M195" s="212">
        <f t="shared" ref="M195:M256" si="6">IF(K195&lt;&gt;$K$1,K195*L195,IF($J$1=$G$2,G195*L195,IF($J$1=$H$2,H195*L195,IF($J$1=$I$2,I195*L195,IF($J$1=$J$2,J195*L195,"Выберите колонку")))))</f>
        <v>0</v>
      </c>
      <c r="N195" s="185">
        <f>IFERROR(VLOOKUP($A195,'Прайс-лист общий'!$A:K,11,0),"")</f>
        <v>20</v>
      </c>
      <c r="O195" s="186" t="str">
        <f>IFERROR(VLOOKUP($A195,'Прайс-лист общий'!$A:L,12,0),"")</f>
        <v>165*115*60</v>
      </c>
      <c r="P195" s="186">
        <f>IFERROR(VLOOKUP($A195,'Прайс-лист общий'!$A:M,13,0),"")</f>
        <v>0.45300000000000001</v>
      </c>
      <c r="Q195" s="186" t="str">
        <f>IFERROR(VLOOKUP($A195,'Прайс-лист общий'!$A:O,14,0),"")</f>
        <v>345*245*325</v>
      </c>
      <c r="R195" s="186">
        <f>IFERROR(VLOOKUP($A195,'Прайс-лист общий'!$A:O,15,0),"")</f>
        <v>9.9</v>
      </c>
    </row>
    <row r="196" spans="1:18" s="208" customFormat="1" ht="15" customHeight="1">
      <c r="A196" s="205" t="s">
        <v>816</v>
      </c>
      <c r="B196" s="206"/>
      <c r="C196" s="182" t="str">
        <f>HYPERLINK(VLOOKUP(A196,Фото!C:D,2,0),VLOOKUP(A196,'Прайс-лист общий'!A:B,2,0))</f>
        <v>Ручка дверная "Песто", матовый супер белый</v>
      </c>
      <c r="D196" s="183">
        <f>IFERROR(VLOOKUP($A196,'Прайс-лист общий'!A:C,3,0),"")</f>
        <v>2</v>
      </c>
      <c r="E196" s="184">
        <f>IFERROR(VLOOKUP($A196,'Прайс-лист общий'!$A:D,4,0),"")</f>
        <v>0</v>
      </c>
      <c r="F196" s="209">
        <f>IFERROR(VLOOKUP($A196,'Прайс-лист общий'!$A:E,5,0),"")</f>
        <v>1041</v>
      </c>
      <c r="G196" s="209">
        <f>IFERROR(VLOOKUP($A196,'Прайс-лист общий'!$A:F,6,0),"")</f>
        <v>628</v>
      </c>
      <c r="H196" s="209">
        <f>IFERROR(VLOOKUP($A196,'Прайс-лист общий'!$A:G,7,0),"")</f>
        <v>571</v>
      </c>
      <c r="I196" s="209">
        <f>IFERROR(VLOOKUP($A196,'Прайс-лист общий'!$A:H,8,0),"")</f>
        <v>520</v>
      </c>
      <c r="J196" s="209">
        <f>IFERROR(VLOOKUP($A196,'Прайс-лист общий'!$A:I,9,0),"")</f>
        <v>451</v>
      </c>
      <c r="K196" s="222">
        <f>IFERROR(VLOOKUP(A196,'Прайс-лист общий'!A:J,10,0),"")</f>
        <v>0</v>
      </c>
      <c r="L196" s="216"/>
      <c r="M196" s="212">
        <f t="shared" si="6"/>
        <v>0</v>
      </c>
      <c r="N196" s="185">
        <f>IFERROR(VLOOKUP($A196,'Прайс-лист общий'!$A:K,11,0),"")</f>
        <v>20</v>
      </c>
      <c r="O196" s="186" t="str">
        <f>IFERROR(VLOOKUP($A196,'Прайс-лист общий'!$A:L,12,0),"")</f>
        <v>165*115*60</v>
      </c>
      <c r="P196" s="186">
        <f>IFERROR(VLOOKUP($A196,'Прайс-лист общий'!$A:M,13,0),"")</f>
        <v>0.45300000000000001</v>
      </c>
      <c r="Q196" s="186" t="str">
        <f>IFERROR(VLOOKUP($A196,'Прайс-лист общий'!$A:O,14,0),"")</f>
        <v>345*245*325</v>
      </c>
      <c r="R196" s="186">
        <f>IFERROR(VLOOKUP($A196,'Прайс-лист общий'!$A:O,15,0),"")</f>
        <v>9.9</v>
      </c>
    </row>
    <row r="197" spans="1:18" s="208" customFormat="1" ht="15" customHeight="1">
      <c r="A197" s="193" t="s">
        <v>1302</v>
      </c>
      <c r="B197" s="195"/>
      <c r="C197" s="187" t="str">
        <f>HYPERLINK(VLOOKUP(A197,Фото!C:D,2,0),VLOOKUP(A197,'Прайс-лист общий'!A:B,2,0))</f>
        <v>Ручка дверная "Песто", хром матовый/хром блестящий</v>
      </c>
      <c r="D197" s="188">
        <f>IFERROR(VLOOKUP($A197,'Прайс-лист общий'!A:C,3,0),"")</f>
        <v>4</v>
      </c>
      <c r="E197" s="189">
        <f>IFERROR(VLOOKUP($A197,'Прайс-лист общий'!$A:D,4,0),"")</f>
        <v>0</v>
      </c>
      <c r="F197" s="210">
        <f>IFERROR(VLOOKUP($A197,'Прайс-лист общий'!$A:E,5,0),"")</f>
        <v>1041</v>
      </c>
      <c r="G197" s="210">
        <f>IFERROR(VLOOKUP($A197,'Прайс-лист общий'!$A:F,6,0),"")</f>
        <v>628</v>
      </c>
      <c r="H197" s="210">
        <f>IFERROR(VLOOKUP($A197,'Прайс-лист общий'!$A:G,7,0),"")</f>
        <v>571</v>
      </c>
      <c r="I197" s="210">
        <f>IFERROR(VLOOKUP($A197,'Прайс-лист общий'!$A:H,8,0),"")</f>
        <v>520</v>
      </c>
      <c r="J197" s="210">
        <f>IFERROR(VLOOKUP($A197,'Прайс-лист общий'!$A:I,9,0),"")</f>
        <v>451</v>
      </c>
      <c r="K197" s="220">
        <f>IFERROR(VLOOKUP(A197,'Прайс-лист общий'!A:J,10,0),"")</f>
        <v>0</v>
      </c>
      <c r="L197" s="217"/>
      <c r="M197" s="213">
        <f t="shared" si="6"/>
        <v>0</v>
      </c>
      <c r="N197" s="190">
        <f>IFERROR(VLOOKUP($A197,'Прайс-лист общий'!$A:K,11,0),"")</f>
        <v>20</v>
      </c>
      <c r="O197" s="191" t="str">
        <f>IFERROR(VLOOKUP($A197,'Прайс-лист общий'!$A:L,12,0),"")</f>
        <v>165*115*60</v>
      </c>
      <c r="P197" s="191">
        <f>IFERROR(VLOOKUP($A197,'Прайс-лист общий'!$A:M,13,0),"")</f>
        <v>0.45300000000000001</v>
      </c>
      <c r="Q197" s="191" t="str">
        <f>IFERROR(VLOOKUP($A197,'Прайс-лист общий'!$A:O,14,0),"")</f>
        <v>345*245*325</v>
      </c>
      <c r="R197" s="191">
        <f>IFERROR(VLOOKUP($A197,'Прайс-лист общий'!$A:O,15,0),"")</f>
        <v>9.9</v>
      </c>
    </row>
    <row r="198" spans="1:18" s="208" customFormat="1" ht="21" customHeight="1">
      <c r="A198" s="192" t="s">
        <v>814</v>
      </c>
      <c r="B198" s="194"/>
      <c r="C198" s="177" t="str">
        <f>HYPERLINK(VLOOKUP(A198,Фото!C:D,2,0),VLOOKUP(A198,'Прайс-лист общий'!A:B,2,0))</f>
        <v>Ручка дверная "Песто", черный никель/никель матовый</v>
      </c>
      <c r="D198" s="178">
        <f>IFERROR(VLOOKUP($A198,'Прайс-лист общий'!A:C,3,0),"")</f>
        <v>4</v>
      </c>
      <c r="E198" s="179">
        <f>IFERROR(VLOOKUP($A198,'Прайс-лист общий'!$A:D,4,0),"")</f>
        <v>0</v>
      </c>
      <c r="F198" s="211">
        <f>IFERROR(VLOOKUP($A198,'Прайс-лист общий'!$A:E,5,0),"")</f>
        <v>1076</v>
      </c>
      <c r="G198" s="211">
        <f>IFERROR(VLOOKUP($A198,'Прайс-лист общий'!$A:F,6,0),"")</f>
        <v>650</v>
      </c>
      <c r="H198" s="211">
        <f>IFERROR(VLOOKUP($A198,'Прайс-лист общий'!$A:G,7,0),"")</f>
        <v>591</v>
      </c>
      <c r="I198" s="211">
        <f>IFERROR(VLOOKUP($A198,'Прайс-лист общий'!$A:H,8,0),"")</f>
        <v>537</v>
      </c>
      <c r="J198" s="211">
        <f>IFERROR(VLOOKUP($A198,'Прайс-лист общий'!$A:I,9,0),"")</f>
        <v>467</v>
      </c>
      <c r="K198" s="221">
        <f>IFERROR(VLOOKUP(A198,'Прайс-лист общий'!A:J,10,0),"")</f>
        <v>0</v>
      </c>
      <c r="L198" s="215"/>
      <c r="M198" s="214">
        <f t="shared" si="6"/>
        <v>0</v>
      </c>
      <c r="N198" s="180">
        <f>IFERROR(VLOOKUP($A198,'Прайс-лист общий'!$A:K,11,0),"")</f>
        <v>20</v>
      </c>
      <c r="O198" s="181" t="str">
        <f>IFERROR(VLOOKUP($A198,'Прайс-лист общий'!$A:L,12,0),"")</f>
        <v>165*115*60</v>
      </c>
      <c r="P198" s="181">
        <f>IFERROR(VLOOKUP($A198,'Прайс-лист общий'!$A:M,13,0),"")</f>
        <v>0.45300000000000001</v>
      </c>
      <c r="Q198" s="181" t="str">
        <f>IFERROR(VLOOKUP($A198,'Прайс-лист общий'!$A:O,14,0),"")</f>
        <v>345*245*325</v>
      </c>
      <c r="R198" s="181">
        <f>IFERROR(VLOOKUP($A198,'Прайс-лист общий'!$A:O,15,0),"")</f>
        <v>9.9</v>
      </c>
    </row>
    <row r="199" spans="1:18" s="208" customFormat="1" ht="21" customHeight="1">
      <c r="A199" s="193" t="s">
        <v>813</v>
      </c>
      <c r="B199" s="195"/>
      <c r="C199" s="187" t="str">
        <f>HYPERLINK(VLOOKUP(A199,Фото!C:D,2,0),VLOOKUP(A199,'Прайс-лист общий'!A:B,2,0))</f>
        <v>Ручка дверная "Песто", никель матовый/никель блестящий</v>
      </c>
      <c r="D199" s="188">
        <f>IFERROR(VLOOKUP($A199,'Прайс-лист общий'!A:C,3,0),"")</f>
        <v>4</v>
      </c>
      <c r="E199" s="189">
        <f>IFERROR(VLOOKUP($A199,'Прайс-лист общий'!$A:D,4,0),"")</f>
        <v>0</v>
      </c>
      <c r="F199" s="210">
        <f>IFERROR(VLOOKUP($A199,'Прайс-лист общий'!$A:E,5,0),"")</f>
        <v>1076</v>
      </c>
      <c r="G199" s="210">
        <f>IFERROR(VLOOKUP($A199,'Прайс-лист общий'!$A:F,6,0),"")</f>
        <v>650</v>
      </c>
      <c r="H199" s="210">
        <f>IFERROR(VLOOKUP($A199,'Прайс-лист общий'!$A:G,7,0),"")</f>
        <v>591</v>
      </c>
      <c r="I199" s="210">
        <f>IFERROR(VLOOKUP($A199,'Прайс-лист общий'!$A:H,8,0),"")</f>
        <v>537</v>
      </c>
      <c r="J199" s="210">
        <f>IFERROR(VLOOKUP($A199,'Прайс-лист общий'!$A:I,9,0),"")</f>
        <v>467</v>
      </c>
      <c r="K199" s="220">
        <f>IFERROR(VLOOKUP(A199,'Прайс-лист общий'!A:J,10,0),"")</f>
        <v>0</v>
      </c>
      <c r="L199" s="217"/>
      <c r="M199" s="213">
        <f t="shared" si="6"/>
        <v>0</v>
      </c>
      <c r="N199" s="190">
        <f>IFERROR(VLOOKUP($A199,'Прайс-лист общий'!$A:K,11,0),"")</f>
        <v>20</v>
      </c>
      <c r="O199" s="191" t="str">
        <f>IFERROR(VLOOKUP($A199,'Прайс-лист общий'!$A:L,12,0),"")</f>
        <v>165*115*60</v>
      </c>
      <c r="P199" s="191">
        <f>IFERROR(VLOOKUP($A199,'Прайс-лист общий'!$A:M,13,0),"")</f>
        <v>0.45300000000000001</v>
      </c>
      <c r="Q199" s="191" t="str">
        <f>IFERROR(VLOOKUP($A199,'Прайс-лист общий'!$A:O,14,0),"")</f>
        <v>345*245*325</v>
      </c>
      <c r="R199" s="191">
        <f>IFERROR(VLOOKUP($A199,'Прайс-лист общий'!$A:O,15,0),"")</f>
        <v>9.9</v>
      </c>
    </row>
    <row r="200" spans="1:18" s="208" customFormat="1" ht="42" customHeight="1">
      <c r="A200" s="193" t="s">
        <v>1304</v>
      </c>
      <c r="B200" s="195"/>
      <c r="C200" s="187" t="str">
        <f>HYPERLINK(VLOOKUP(A200,Фото!C:D,2,0),VLOOKUP(A200,'Прайс-лист общий'!A:B,2,0))</f>
        <v>Ручка дверная "Чоколатини", черный никель</v>
      </c>
      <c r="D200" s="188">
        <f>IFERROR(VLOOKUP($A200,'Прайс-лист общий'!A:C,3,0),"")</f>
        <v>4</v>
      </c>
      <c r="E200" s="189">
        <f>IFERROR(VLOOKUP($A200,'Прайс-лист общий'!$A:D,4,0),"")</f>
        <v>0</v>
      </c>
      <c r="F200" s="210">
        <f>IFERROR(VLOOKUP($A200,'Прайс-лист общий'!$A:E,5,0),"")</f>
        <v>1077</v>
      </c>
      <c r="G200" s="210">
        <f>IFERROR(VLOOKUP($A200,'Прайс-лист общий'!$A:F,6,0),"")</f>
        <v>651</v>
      </c>
      <c r="H200" s="210">
        <f>IFERROR(VLOOKUP($A200,'Прайс-лист общий'!$A:G,7,0),"")</f>
        <v>592</v>
      </c>
      <c r="I200" s="210">
        <f>IFERROR(VLOOKUP($A200,'Прайс-лист общий'!$A:H,8,0),"")</f>
        <v>538</v>
      </c>
      <c r="J200" s="210">
        <f>IFERROR(VLOOKUP($A200,'Прайс-лист общий'!$A:I,9,0),"")</f>
        <v>468</v>
      </c>
      <c r="K200" s="220">
        <f>IFERROR(VLOOKUP(A200,'Прайс-лист общий'!A:J,10,0),"")</f>
        <v>0</v>
      </c>
      <c r="L200" s="217"/>
      <c r="M200" s="213">
        <f t="shared" si="6"/>
        <v>0</v>
      </c>
      <c r="N200" s="190">
        <f>IFERROR(VLOOKUP($A200,'Прайс-лист общий'!$A:K,11,0),"")</f>
        <v>20</v>
      </c>
      <c r="O200" s="191" t="str">
        <f>IFERROR(VLOOKUP($A200,'Прайс-лист общий'!$A:L,12,0),"")</f>
        <v>165*115*60</v>
      </c>
      <c r="P200" s="191">
        <f>IFERROR(VLOOKUP($A200,'Прайс-лист общий'!$A:M,13,0),"")</f>
        <v>0.45300000000000001</v>
      </c>
      <c r="Q200" s="191" t="str">
        <f>IFERROR(VLOOKUP($A200,'Прайс-лист общий'!$A:O,14,0),"")</f>
        <v>345*245*325</v>
      </c>
      <c r="R200" s="191">
        <f>IFERROR(VLOOKUP($A200,'Прайс-лист общий'!$A:O,15,0),"")</f>
        <v>9.9</v>
      </c>
    </row>
    <row r="201" spans="1:18" s="208" customFormat="1" ht="21" customHeight="1">
      <c r="A201" s="192" t="s">
        <v>817</v>
      </c>
      <c r="B201" s="194"/>
      <c r="C201" s="177" t="str">
        <f>HYPERLINK(VLOOKUP(A201,Фото!C:D,2,0),VLOOKUP(A201,'Прайс-лист общий'!A:B,2,0))</f>
        <v>Ручка дверная "Чоколатини", никель матовый/никель блестящий</v>
      </c>
      <c r="D201" s="178">
        <f>IFERROR(VLOOKUP($A201,'Прайс-лист общий'!A:C,3,0),"")</f>
        <v>4</v>
      </c>
      <c r="E201" s="179">
        <f>IFERROR(VLOOKUP($A201,'Прайс-лист общий'!$A:D,4,0),"")</f>
        <v>0</v>
      </c>
      <c r="F201" s="211">
        <f>IFERROR(VLOOKUP($A201,'Прайс-лист общий'!$A:E,5,0),"")</f>
        <v>1077</v>
      </c>
      <c r="G201" s="211">
        <f>IFERROR(VLOOKUP($A201,'Прайс-лист общий'!$A:F,6,0),"")</f>
        <v>651</v>
      </c>
      <c r="H201" s="211">
        <f>IFERROR(VLOOKUP($A201,'Прайс-лист общий'!$A:G,7,0),"")</f>
        <v>592</v>
      </c>
      <c r="I201" s="211">
        <f>IFERROR(VLOOKUP($A201,'Прайс-лист общий'!$A:H,8,0),"")</f>
        <v>538</v>
      </c>
      <c r="J201" s="211">
        <f>IFERROR(VLOOKUP($A201,'Прайс-лист общий'!$A:I,9,0),"")</f>
        <v>468</v>
      </c>
      <c r="K201" s="221">
        <f>IFERROR(VLOOKUP(A201,'Прайс-лист общий'!A:J,10,0),"")</f>
        <v>0</v>
      </c>
      <c r="L201" s="215"/>
      <c r="M201" s="214">
        <f t="shared" si="6"/>
        <v>0</v>
      </c>
      <c r="N201" s="180">
        <f>IFERROR(VLOOKUP($A201,'Прайс-лист общий'!$A:K,11,0),"")</f>
        <v>20</v>
      </c>
      <c r="O201" s="181" t="str">
        <f>IFERROR(VLOOKUP($A201,'Прайс-лист общий'!$A:L,12,0),"")</f>
        <v>165*115*60</v>
      </c>
      <c r="P201" s="181">
        <f>IFERROR(VLOOKUP($A201,'Прайс-лист общий'!$A:M,13,0),"")</f>
        <v>0.45300000000000001</v>
      </c>
      <c r="Q201" s="181" t="str">
        <f>IFERROR(VLOOKUP($A201,'Прайс-лист общий'!$A:O,14,0),"")</f>
        <v>345*245*325</v>
      </c>
      <c r="R201" s="181">
        <f>IFERROR(VLOOKUP($A201,'Прайс-лист общий'!$A:O,15,0),"")</f>
        <v>9.9</v>
      </c>
    </row>
    <row r="202" spans="1:18" s="208" customFormat="1" ht="21" customHeight="1">
      <c r="A202" s="193" t="s">
        <v>1336</v>
      </c>
      <c r="B202" s="195"/>
      <c r="C202" s="187" t="str">
        <f>HYPERLINK(VLOOKUP(A202,Фото!C:D,2,0),VLOOKUP(A202,'Прайс-лист общий'!A:B,2,0))</f>
        <v>Ручка дверная "Чоколатини", хром матовый/хром блестящий</v>
      </c>
      <c r="D202" s="188">
        <f>IFERROR(VLOOKUP($A202,'Прайс-лист общий'!A:C,3,0),"")</f>
        <v>4</v>
      </c>
      <c r="E202" s="189">
        <f>IFERROR(VLOOKUP($A202,'Прайс-лист общий'!$A:D,4,0),"")</f>
        <v>0</v>
      </c>
      <c r="F202" s="210">
        <f>IFERROR(VLOOKUP($A202,'Прайс-лист общий'!$A:E,5,0),"")</f>
        <v>1077</v>
      </c>
      <c r="G202" s="210">
        <f>IFERROR(VLOOKUP($A202,'Прайс-лист общий'!$A:F,6,0),"")</f>
        <v>651</v>
      </c>
      <c r="H202" s="210">
        <f>IFERROR(VLOOKUP($A202,'Прайс-лист общий'!$A:G,7,0),"")</f>
        <v>592</v>
      </c>
      <c r="I202" s="210">
        <f>IFERROR(VLOOKUP($A202,'Прайс-лист общий'!$A:H,8,0),"")</f>
        <v>538</v>
      </c>
      <c r="J202" s="210">
        <f>IFERROR(VLOOKUP($A202,'Прайс-лист общий'!$A:I,9,0),"")</f>
        <v>468</v>
      </c>
      <c r="K202" s="220">
        <f>IFERROR(VLOOKUP(A202,'Прайс-лист общий'!A:J,10,0),"")</f>
        <v>0</v>
      </c>
      <c r="L202" s="217"/>
      <c r="M202" s="213">
        <f t="shared" si="6"/>
        <v>0</v>
      </c>
      <c r="N202" s="190">
        <f>IFERROR(VLOOKUP($A202,'Прайс-лист общий'!$A:K,11,0),"")</f>
        <v>20</v>
      </c>
      <c r="O202" s="191" t="str">
        <f>IFERROR(VLOOKUP($A202,'Прайс-лист общий'!$A:L,12,0),"")</f>
        <v>165*115*60</v>
      </c>
      <c r="P202" s="191">
        <f>IFERROR(VLOOKUP($A202,'Прайс-лист общий'!$A:M,13,0),"")</f>
        <v>0.45300000000000001</v>
      </c>
      <c r="Q202" s="191" t="str">
        <f>IFERROR(VLOOKUP($A202,'Прайс-лист общий'!$A:O,14,0),"")</f>
        <v>345*245*325</v>
      </c>
      <c r="R202" s="191">
        <f>IFERROR(VLOOKUP($A202,'Прайс-лист общий'!$A:O,15,0),"")</f>
        <v>9.9</v>
      </c>
    </row>
    <row r="203" spans="1:18" s="208" customFormat="1" ht="42" customHeight="1">
      <c r="A203" s="193" t="s">
        <v>4774</v>
      </c>
      <c r="B203" s="195"/>
      <c r="C203" s="187" t="str">
        <f>HYPERLINK(VLOOKUP(A203,Фото!C:D,2,0),VLOOKUP(A203,'Прайс-лист общий'!A:B,2,0))</f>
        <v>Ручка дверная, никель матовый/никель блестящий, подложка DIY</v>
      </c>
      <c r="D203" s="188">
        <f>IFERROR(VLOOKUP($A203,'Прайс-лист общий'!A:C,3,0),"")</f>
        <v>4</v>
      </c>
      <c r="E203" s="189">
        <f>IFERROR(VLOOKUP($A203,'Прайс-лист общий'!$A:D,4,0),"")</f>
        <v>0</v>
      </c>
      <c r="F203" s="210">
        <f>IFERROR(VLOOKUP($A203,'Прайс-лист общий'!$A:E,5,0),"")</f>
        <v>1042</v>
      </c>
      <c r="G203" s="210">
        <f>IFERROR(VLOOKUP($A203,'Прайс-лист общий'!$A:F,6,0),"")</f>
        <v>629</v>
      </c>
      <c r="H203" s="210">
        <f>IFERROR(VLOOKUP($A203,'Прайс-лист общий'!$A:G,7,0),"")</f>
        <v>572</v>
      </c>
      <c r="I203" s="210">
        <f>IFERROR(VLOOKUP($A203,'Прайс-лист общий'!$A:H,8,0),"")</f>
        <v>521</v>
      </c>
      <c r="J203" s="210">
        <f>IFERROR(VLOOKUP($A203,'Прайс-лист общий'!$A:I,9,0),"")</f>
        <v>452</v>
      </c>
      <c r="K203" s="220">
        <f>IFERROR(VLOOKUP(A203,'Прайс-лист общий'!A:J,10,0),"")</f>
        <v>332</v>
      </c>
      <c r="L203" s="217"/>
      <c r="M203" s="213">
        <f t="shared" si="6"/>
        <v>0</v>
      </c>
      <c r="N203" s="190" t="str">
        <f>IFERROR(VLOOKUP($A203,'Прайс-лист общий'!$A:K,11,0),"")</f>
        <v>6/24</v>
      </c>
      <c r="O203" s="191" t="str">
        <f>IFERROR(VLOOKUP($A203,'Прайс-лист общий'!$A:L,12,0),"")</f>
        <v>165*150*60</v>
      </c>
      <c r="P203" s="191">
        <f>IFERROR(VLOOKUP($A203,'Прайс-лист общий'!$A:M,13,0),"")</f>
        <v>0.45300000000000001</v>
      </c>
      <c r="Q203" s="191" t="str">
        <f>IFERROR(VLOOKUP($A203,'Прайс-лист общий'!$A:O,14,0),"")</f>
        <v>345*245*325</v>
      </c>
      <c r="R203" s="191">
        <f>IFERROR(VLOOKUP($A203,'Прайс-лист общий'!$A:O,15,0),"")</f>
        <v>10</v>
      </c>
    </row>
    <row r="204" spans="1:18" s="208" customFormat="1" ht="15" customHeight="1">
      <c r="A204" s="205" t="s">
        <v>1305</v>
      </c>
      <c r="B204" s="206"/>
      <c r="C204" s="182" t="str">
        <f>HYPERLINK(VLOOKUP(A204,Фото!C:D,2,0),VLOOKUP(A204,'Прайс-лист общий'!A:B,2,0))</f>
        <v>Ручка дверная "Тирамису", черный</v>
      </c>
      <c r="D204" s="183">
        <f>IFERROR(VLOOKUP($A204,'Прайс-лист общий'!A:C,3,0),"")</f>
        <v>4</v>
      </c>
      <c r="E204" s="184">
        <f>IFERROR(VLOOKUP($A204,'Прайс-лист общий'!$A:D,4,0),"")</f>
        <v>0</v>
      </c>
      <c r="F204" s="209">
        <f>IFERROR(VLOOKUP($A204,'Прайс-лист общий'!$A:E,5,0),"")</f>
        <v>1068</v>
      </c>
      <c r="G204" s="209">
        <f>IFERROR(VLOOKUP($A204,'Прайс-лист общий'!$A:F,6,0),"")</f>
        <v>645</v>
      </c>
      <c r="H204" s="209">
        <f>IFERROR(VLOOKUP($A204,'Прайс-лист общий'!$A:G,7,0),"")</f>
        <v>586</v>
      </c>
      <c r="I204" s="209">
        <f>IFERROR(VLOOKUP($A204,'Прайс-лист общий'!$A:H,8,0),"")</f>
        <v>533</v>
      </c>
      <c r="J204" s="209">
        <f>IFERROR(VLOOKUP($A204,'Прайс-лист общий'!$A:I,9,0),"")</f>
        <v>464</v>
      </c>
      <c r="K204" s="222">
        <f>IFERROR(VLOOKUP(A204,'Прайс-лист общий'!A:J,10,0),"")</f>
        <v>0</v>
      </c>
      <c r="L204" s="216"/>
      <c r="M204" s="212">
        <f t="shared" si="6"/>
        <v>0</v>
      </c>
      <c r="N204" s="185">
        <f>IFERROR(VLOOKUP($A204,'Прайс-лист общий'!$A:K,11,0),"")</f>
        <v>20</v>
      </c>
      <c r="O204" s="186" t="str">
        <f>IFERROR(VLOOKUP($A204,'Прайс-лист общий'!$A:L,12,0),"")</f>
        <v>165*115*60</v>
      </c>
      <c r="P204" s="186">
        <f>IFERROR(VLOOKUP($A204,'Прайс-лист общий'!$A:M,13,0),"")</f>
        <v>0.45300000000000001</v>
      </c>
      <c r="Q204" s="186" t="str">
        <f>IFERROR(VLOOKUP($A204,'Прайс-лист общий'!$A:O,14,0),"")</f>
        <v>345*245*325</v>
      </c>
      <c r="R204" s="186">
        <f>IFERROR(VLOOKUP($A204,'Прайс-лист общий'!$A:O,15,0),"")</f>
        <v>9.9</v>
      </c>
    </row>
    <row r="205" spans="1:18" s="208" customFormat="1" ht="15" customHeight="1">
      <c r="A205" s="205" t="s">
        <v>1306</v>
      </c>
      <c r="B205" s="206"/>
      <c r="C205" s="182" t="str">
        <f>HYPERLINK(VLOOKUP(A205,Фото!C:D,2,0),VLOOKUP(A205,'Прайс-лист общий'!A:B,2,0))</f>
        <v>Ручка дверная "Тирамису", матовый черный никель</v>
      </c>
      <c r="D205" s="183">
        <f>IFERROR(VLOOKUP($A205,'Прайс-лист общий'!A:C,3,0),"")</f>
        <v>4</v>
      </c>
      <c r="E205" s="184">
        <f>IFERROR(VLOOKUP($A205,'Прайс-лист общий'!$A:D,4,0),"")</f>
        <v>0</v>
      </c>
      <c r="F205" s="209">
        <f>IFERROR(VLOOKUP($A205,'Прайс-лист общий'!$A:E,5,0),"")</f>
        <v>1068</v>
      </c>
      <c r="G205" s="209">
        <f>IFERROR(VLOOKUP($A205,'Прайс-лист общий'!$A:F,6,0),"")</f>
        <v>645</v>
      </c>
      <c r="H205" s="209">
        <f>IFERROR(VLOOKUP($A205,'Прайс-лист общий'!$A:G,7,0),"")</f>
        <v>586</v>
      </c>
      <c r="I205" s="209">
        <f>IFERROR(VLOOKUP($A205,'Прайс-лист общий'!$A:H,8,0),"")</f>
        <v>533</v>
      </c>
      <c r="J205" s="209">
        <f>IFERROR(VLOOKUP($A205,'Прайс-лист общий'!$A:I,9,0),"")</f>
        <v>464</v>
      </c>
      <c r="K205" s="222">
        <f>IFERROR(VLOOKUP(A205,'Прайс-лист общий'!A:J,10,0),"")</f>
        <v>0</v>
      </c>
      <c r="L205" s="216"/>
      <c r="M205" s="212">
        <f t="shared" si="6"/>
        <v>0</v>
      </c>
      <c r="N205" s="185">
        <f>IFERROR(VLOOKUP($A205,'Прайс-лист общий'!$A:K,11,0),"")</f>
        <v>20</v>
      </c>
      <c r="O205" s="186" t="str">
        <f>IFERROR(VLOOKUP($A205,'Прайс-лист общий'!$A:L,12,0),"")</f>
        <v>165*115*60</v>
      </c>
      <c r="P205" s="186">
        <f>IFERROR(VLOOKUP($A205,'Прайс-лист общий'!$A:M,13,0),"")</f>
        <v>0.45300000000000001</v>
      </c>
      <c r="Q205" s="186" t="str">
        <f>IFERROR(VLOOKUP($A205,'Прайс-лист общий'!$A:O,14,0),"")</f>
        <v>345*245*325</v>
      </c>
      <c r="R205" s="186">
        <f>IFERROR(VLOOKUP($A205,'Прайс-лист общий'!$A:O,15,0),"")</f>
        <v>9.9</v>
      </c>
    </row>
    <row r="206" spans="1:18" s="208" customFormat="1" ht="15" customHeight="1">
      <c r="A206" s="205" t="s">
        <v>1266</v>
      </c>
      <c r="B206" s="206"/>
      <c r="C206" s="182" t="str">
        <f>HYPERLINK(VLOOKUP(A206,Фото!C:D,2,0),VLOOKUP(A206,'Прайс-лист общий'!A:B,2,0))</f>
        <v>Ручка дверная "Тирамису", никель супер матовый</v>
      </c>
      <c r="D206" s="183">
        <f>IFERROR(VLOOKUP($A206,'Прайс-лист общий'!A:C,3,0),"")</f>
        <v>4</v>
      </c>
      <c r="E206" s="184">
        <f>IFERROR(VLOOKUP($A206,'Прайс-лист общий'!$A:D,4,0),"")</f>
        <v>0</v>
      </c>
      <c r="F206" s="209">
        <f>IFERROR(VLOOKUP($A206,'Прайс-лист общий'!$A:E,5,0),"")</f>
        <v>1068</v>
      </c>
      <c r="G206" s="209">
        <f>IFERROR(VLOOKUP($A206,'Прайс-лист общий'!$A:F,6,0),"")</f>
        <v>645</v>
      </c>
      <c r="H206" s="209">
        <f>IFERROR(VLOOKUP($A206,'Прайс-лист общий'!$A:G,7,0),"")</f>
        <v>586</v>
      </c>
      <c r="I206" s="209">
        <f>IFERROR(VLOOKUP($A206,'Прайс-лист общий'!$A:H,8,0),"")</f>
        <v>533</v>
      </c>
      <c r="J206" s="209">
        <f>IFERROR(VLOOKUP($A206,'Прайс-лист общий'!$A:I,9,0),"")</f>
        <v>464</v>
      </c>
      <c r="K206" s="222">
        <f>IFERROR(VLOOKUP(A206,'Прайс-лист общий'!A:J,10,0),"")</f>
        <v>0</v>
      </c>
      <c r="L206" s="216"/>
      <c r="M206" s="212">
        <f t="shared" si="6"/>
        <v>0</v>
      </c>
      <c r="N206" s="185">
        <f>IFERROR(VLOOKUP($A206,'Прайс-лист общий'!$A:K,11,0),"")</f>
        <v>20</v>
      </c>
      <c r="O206" s="186" t="str">
        <f>IFERROR(VLOOKUP($A206,'Прайс-лист общий'!$A:L,12,0),"")</f>
        <v>165*115*60</v>
      </c>
      <c r="P206" s="186">
        <f>IFERROR(VLOOKUP($A206,'Прайс-лист общий'!$A:M,13,0),"")</f>
        <v>0.45300000000000001</v>
      </c>
      <c r="Q206" s="186" t="str">
        <f>IFERROR(VLOOKUP($A206,'Прайс-лист общий'!$A:O,14,0),"")</f>
        <v>345*245*325</v>
      </c>
      <c r="R206" s="186">
        <f>IFERROR(VLOOKUP($A206,'Прайс-лист общий'!$A:O,15,0),"")</f>
        <v>9.9</v>
      </c>
    </row>
    <row r="207" spans="1:18" s="208" customFormat="1" ht="15" customHeight="1">
      <c r="A207" s="193" t="s">
        <v>1307</v>
      </c>
      <c r="B207" s="195"/>
      <c r="C207" s="187" t="str">
        <f>HYPERLINK(VLOOKUP(A207,Фото!C:D,2,0),VLOOKUP(A207,'Прайс-лист общий'!A:B,2,0))</f>
        <v>Ручка дверная "Тирамису", матовый супер белый</v>
      </c>
      <c r="D207" s="188">
        <f>IFERROR(VLOOKUP($A207,'Прайс-лист общий'!A:C,3,0),"")</f>
        <v>4</v>
      </c>
      <c r="E207" s="189">
        <f>IFERROR(VLOOKUP($A207,'Прайс-лист общий'!$A:D,4,0),"")</f>
        <v>0</v>
      </c>
      <c r="F207" s="210">
        <f>IFERROR(VLOOKUP($A207,'Прайс-лист общий'!$A:E,5,0),"")</f>
        <v>1068</v>
      </c>
      <c r="G207" s="210">
        <f>IFERROR(VLOOKUP($A207,'Прайс-лист общий'!$A:F,6,0),"")</f>
        <v>645</v>
      </c>
      <c r="H207" s="210">
        <f>IFERROR(VLOOKUP($A207,'Прайс-лист общий'!$A:G,7,0),"")</f>
        <v>586</v>
      </c>
      <c r="I207" s="210">
        <f>IFERROR(VLOOKUP($A207,'Прайс-лист общий'!$A:H,8,0),"")</f>
        <v>533</v>
      </c>
      <c r="J207" s="210">
        <f>IFERROR(VLOOKUP($A207,'Прайс-лист общий'!$A:I,9,0),"")</f>
        <v>464</v>
      </c>
      <c r="K207" s="220">
        <f>IFERROR(VLOOKUP(A207,'Прайс-лист общий'!A:J,10,0),"")</f>
        <v>0</v>
      </c>
      <c r="L207" s="217"/>
      <c r="M207" s="213">
        <f t="shared" si="6"/>
        <v>0</v>
      </c>
      <c r="N207" s="190">
        <f>IFERROR(VLOOKUP($A207,'Прайс-лист общий'!$A:K,11,0),"")</f>
        <v>20</v>
      </c>
      <c r="O207" s="191" t="str">
        <f>IFERROR(VLOOKUP($A207,'Прайс-лист общий'!$A:L,12,0),"")</f>
        <v>165*115*60</v>
      </c>
      <c r="P207" s="191">
        <f>IFERROR(VLOOKUP($A207,'Прайс-лист общий'!$A:M,13,0),"")</f>
        <v>0.45300000000000001</v>
      </c>
      <c r="Q207" s="191" t="str">
        <f>IFERROR(VLOOKUP($A207,'Прайс-лист общий'!$A:O,14,0),"")</f>
        <v>345*245*325</v>
      </c>
      <c r="R207" s="191">
        <f>IFERROR(VLOOKUP($A207,'Прайс-лист общий'!$A:O,15,0),"")</f>
        <v>9.9</v>
      </c>
    </row>
    <row r="208" spans="1:18" s="208" customFormat="1" ht="15" customHeight="1">
      <c r="A208" s="205" t="s">
        <v>820</v>
      </c>
      <c r="B208" s="194"/>
      <c r="C208" s="182" t="str">
        <f>HYPERLINK(VLOOKUP(A208,Фото!C:D,2,0),VLOOKUP(A208,'Прайс-лист общий'!A:B,2,0))</f>
        <v>Ручка дверная "Тирамису", матовый черный никель</v>
      </c>
      <c r="D208" s="183">
        <f>IFERROR(VLOOKUP($A208,'Прайс-лист общий'!A:C,3,0),"")</f>
        <v>4</v>
      </c>
      <c r="E208" s="184">
        <f>IFERROR(VLOOKUP($A208,'Прайс-лист общий'!$A:D,4,0),"")</f>
        <v>0</v>
      </c>
      <c r="F208" s="209">
        <f>IFERROR(VLOOKUP($A208,'Прайс-лист общий'!$A:E,5,0),"")</f>
        <v>1105</v>
      </c>
      <c r="G208" s="209">
        <f>IFERROR(VLOOKUP($A208,'Прайс-лист общий'!$A:F,6,0),"")</f>
        <v>667</v>
      </c>
      <c r="H208" s="209">
        <f>IFERROR(VLOOKUP($A208,'Прайс-лист общий'!$A:G,7,0),"")</f>
        <v>606</v>
      </c>
      <c r="I208" s="209">
        <f>IFERROR(VLOOKUP($A208,'Прайс-лист общий'!$A:H,8,0),"")</f>
        <v>551</v>
      </c>
      <c r="J208" s="209">
        <f>IFERROR(VLOOKUP($A208,'Прайс-лист общий'!$A:I,9,0),"")</f>
        <v>479</v>
      </c>
      <c r="K208" s="222">
        <f>IFERROR(VLOOKUP(A208,'Прайс-лист общий'!A:J,10,0),"")</f>
        <v>0</v>
      </c>
      <c r="L208" s="216"/>
      <c r="M208" s="212">
        <f t="shared" si="6"/>
        <v>0</v>
      </c>
      <c r="N208" s="185">
        <f>IFERROR(VLOOKUP($A208,'Прайс-лист общий'!$A:K,11,0),"")</f>
        <v>20</v>
      </c>
      <c r="O208" s="186" t="str">
        <f>IFERROR(VLOOKUP($A208,'Прайс-лист общий'!$A:L,12,0),"")</f>
        <v>165*115*60</v>
      </c>
      <c r="P208" s="186">
        <f>IFERROR(VLOOKUP($A208,'Прайс-лист общий'!$A:M,13,0),"")</f>
        <v>0.45300000000000001</v>
      </c>
      <c r="Q208" s="186" t="str">
        <f>IFERROR(VLOOKUP($A208,'Прайс-лист общий'!$A:O,14,0),"")</f>
        <v>345*245*325</v>
      </c>
      <c r="R208" s="186">
        <f>IFERROR(VLOOKUP($A208,'Прайс-лист общий'!$A:O,15,0),"")</f>
        <v>9.9</v>
      </c>
    </row>
    <row r="209" spans="1:18" s="208" customFormat="1" ht="15" customHeight="1">
      <c r="A209" s="205" t="s">
        <v>821</v>
      </c>
      <c r="B209" s="206"/>
      <c r="C209" s="182" t="str">
        <f>HYPERLINK(VLOOKUP(A209,Фото!C:D,2,0),VLOOKUP(A209,'Прайс-лист общий'!A:B,2,0))</f>
        <v>Ручка дверная "Тирамису", жемчужный</v>
      </c>
      <c r="D209" s="183">
        <f>IFERROR(VLOOKUP($A209,'Прайс-лист общий'!A:C,3,0),"")</f>
        <v>4</v>
      </c>
      <c r="E209" s="184">
        <f>IFERROR(VLOOKUP($A209,'Прайс-лист общий'!$A:D,4,0),"")</f>
        <v>0</v>
      </c>
      <c r="F209" s="209">
        <f>IFERROR(VLOOKUP($A209,'Прайс-лист общий'!$A:E,5,0),"")</f>
        <v>1141</v>
      </c>
      <c r="G209" s="209">
        <f>IFERROR(VLOOKUP($A209,'Прайс-лист общий'!$A:F,6,0),"")</f>
        <v>689</v>
      </c>
      <c r="H209" s="209">
        <f>IFERROR(VLOOKUP($A209,'Прайс-лист общий'!$A:G,7,0),"")</f>
        <v>626</v>
      </c>
      <c r="I209" s="209">
        <f>IFERROR(VLOOKUP($A209,'Прайс-лист общий'!$A:H,8,0),"")</f>
        <v>569</v>
      </c>
      <c r="J209" s="209">
        <f>IFERROR(VLOOKUP($A209,'Прайс-лист общий'!$A:I,9,0),"")</f>
        <v>495</v>
      </c>
      <c r="K209" s="222">
        <f>IFERROR(VLOOKUP(A209,'Прайс-лист общий'!A:J,10,0),"")</f>
        <v>112</v>
      </c>
      <c r="L209" s="216"/>
      <c r="M209" s="212">
        <f t="shared" si="6"/>
        <v>0</v>
      </c>
      <c r="N209" s="185">
        <f>IFERROR(VLOOKUP($A209,'Прайс-лист общий'!$A:K,11,0),"")</f>
        <v>20</v>
      </c>
      <c r="O209" s="186" t="str">
        <f>IFERROR(VLOOKUP($A209,'Прайс-лист общий'!$A:L,12,0),"")</f>
        <v>165*115*60</v>
      </c>
      <c r="P209" s="186">
        <f>IFERROR(VLOOKUP($A209,'Прайс-лист общий'!$A:M,13,0),"")</f>
        <v>0.45300000000000001</v>
      </c>
      <c r="Q209" s="186" t="str">
        <f>IFERROR(VLOOKUP($A209,'Прайс-лист общий'!$A:O,14,0),"")</f>
        <v>345*245*325</v>
      </c>
      <c r="R209" s="186">
        <f>IFERROR(VLOOKUP($A209,'Прайс-лист общий'!$A:O,15,0),"")</f>
        <v>9.9</v>
      </c>
    </row>
    <row r="210" spans="1:18" s="208" customFormat="1" ht="15" customHeight="1">
      <c r="A210" s="193" t="s">
        <v>819</v>
      </c>
      <c r="B210" s="195"/>
      <c r="C210" s="187" t="str">
        <f>HYPERLINK(VLOOKUP(A210,Фото!C:D,2,0),VLOOKUP(A210,'Прайс-лист общий'!A:B,2,0))</f>
        <v>Ручка дверная "Тирамису", никель матовый/никель блестящий</v>
      </c>
      <c r="D210" s="188">
        <f>IFERROR(VLOOKUP($A210,'Прайс-лист общий'!A:C,3,0),"")</f>
        <v>4</v>
      </c>
      <c r="E210" s="189">
        <f>IFERROR(VLOOKUP($A210,'Прайс-лист общий'!$A:D,4,0),"")</f>
        <v>0</v>
      </c>
      <c r="F210" s="210">
        <f>IFERROR(VLOOKUP($A210,'Прайс-лист общий'!$A:E,5,0),"")</f>
        <v>1105</v>
      </c>
      <c r="G210" s="210">
        <f>IFERROR(VLOOKUP($A210,'Прайс-лист общий'!$A:F,6,0),"")</f>
        <v>667</v>
      </c>
      <c r="H210" s="210">
        <f>IFERROR(VLOOKUP($A210,'Прайс-лист общий'!$A:G,7,0),"")</f>
        <v>606</v>
      </c>
      <c r="I210" s="210">
        <f>IFERROR(VLOOKUP($A210,'Прайс-лист общий'!$A:H,8,0),"")</f>
        <v>551</v>
      </c>
      <c r="J210" s="210">
        <f>IFERROR(VLOOKUP($A210,'Прайс-лист общий'!$A:I,9,0),"")</f>
        <v>479</v>
      </c>
      <c r="K210" s="220">
        <f>IFERROR(VLOOKUP(A210,'Прайс-лист общий'!A:J,10,0),"")</f>
        <v>0</v>
      </c>
      <c r="L210" s="217"/>
      <c r="M210" s="213">
        <f t="shared" si="6"/>
        <v>0</v>
      </c>
      <c r="N210" s="190">
        <f>IFERROR(VLOOKUP($A210,'Прайс-лист общий'!$A:K,11,0),"")</f>
        <v>20</v>
      </c>
      <c r="O210" s="191" t="str">
        <f>IFERROR(VLOOKUP($A210,'Прайс-лист общий'!$A:L,12,0),"")</f>
        <v>165*115*60</v>
      </c>
      <c r="P210" s="191">
        <f>IFERROR(VLOOKUP($A210,'Прайс-лист общий'!$A:M,13,0),"")</f>
        <v>0.45300000000000001</v>
      </c>
      <c r="Q210" s="191" t="str">
        <f>IFERROR(VLOOKUP($A210,'Прайс-лист общий'!$A:O,14,0),"")</f>
        <v>345*245*325</v>
      </c>
      <c r="R210" s="191">
        <f>IFERROR(VLOOKUP($A210,'Прайс-лист общий'!$A:O,15,0),"")</f>
        <v>9.9</v>
      </c>
    </row>
    <row r="211" spans="1:18" s="208" customFormat="1" ht="15" customHeight="1">
      <c r="A211" s="205" t="s">
        <v>1298</v>
      </c>
      <c r="B211" s="194"/>
      <c r="C211" s="182" t="str">
        <f>HYPERLINK(VLOOKUP(A211,Фото!C:D,2,0),VLOOKUP(A211,'Прайс-лист общий'!A:B,2,0))</f>
        <v>Ручка дверная "Фриттата", никель супер матовый</v>
      </c>
      <c r="D211" s="183">
        <f>IFERROR(VLOOKUP($A211,'Прайс-лист общий'!A:C,3,0),"")</f>
        <v>3</v>
      </c>
      <c r="E211" s="184">
        <f>IFERROR(VLOOKUP($A211,'Прайс-лист общий'!$A:D,4,0),"")</f>
        <v>0</v>
      </c>
      <c r="F211" s="209">
        <f>IFERROR(VLOOKUP($A211,'Прайс-лист общий'!$A:E,5,0),"")</f>
        <v>1114</v>
      </c>
      <c r="G211" s="209">
        <f>IFERROR(VLOOKUP($A211,'Прайс-лист общий'!$A:F,6,0),"")</f>
        <v>673</v>
      </c>
      <c r="H211" s="209">
        <f>IFERROR(VLOOKUP($A211,'Прайс-лист общий'!$A:G,7,0),"")</f>
        <v>612</v>
      </c>
      <c r="I211" s="209">
        <f>IFERROR(VLOOKUP($A211,'Прайс-лист общий'!$A:H,8,0),"")</f>
        <v>556</v>
      </c>
      <c r="J211" s="209">
        <f>IFERROR(VLOOKUP($A211,'Прайс-лист общий'!$A:I,9,0),"")</f>
        <v>484</v>
      </c>
      <c r="K211" s="222">
        <f>IFERROR(VLOOKUP(A211,'Прайс-лист общий'!A:J,10,0),"")</f>
        <v>0</v>
      </c>
      <c r="L211" s="216"/>
      <c r="M211" s="212">
        <f t="shared" si="6"/>
        <v>0</v>
      </c>
      <c r="N211" s="185">
        <f>IFERROR(VLOOKUP($A211,'Прайс-лист общий'!$A:K,11,0),"")</f>
        <v>20</v>
      </c>
      <c r="O211" s="186" t="str">
        <f>IFERROR(VLOOKUP($A211,'Прайс-лист общий'!$A:L,12,0),"")</f>
        <v>165*115*60</v>
      </c>
      <c r="P211" s="186">
        <f>IFERROR(VLOOKUP($A211,'Прайс-лист общий'!$A:M,13,0),"")</f>
        <v>0.45300000000000001</v>
      </c>
      <c r="Q211" s="186" t="str">
        <f>IFERROR(VLOOKUP($A211,'Прайс-лист общий'!$A:O,14,0),"")</f>
        <v>345*245*325</v>
      </c>
      <c r="R211" s="186">
        <f>IFERROR(VLOOKUP($A211,'Прайс-лист общий'!$A:O,15,0),"")</f>
        <v>9.9</v>
      </c>
    </row>
    <row r="212" spans="1:18" s="208" customFormat="1" ht="15" customHeight="1">
      <c r="A212" s="205" t="s">
        <v>1308</v>
      </c>
      <c r="B212" s="206"/>
      <c r="C212" s="182" t="str">
        <f>HYPERLINK(VLOOKUP(A212,Фото!C:D,2,0),VLOOKUP(A212,'Прайс-лист общий'!A:B,2,0))</f>
        <v>Ручка дверная "Фриттата", черный</v>
      </c>
      <c r="D212" s="183">
        <f>IFERROR(VLOOKUP($A212,'Прайс-лист общий'!A:C,3,0),"")</f>
        <v>4</v>
      </c>
      <c r="E212" s="184">
        <f>IFERROR(VLOOKUP($A212,'Прайс-лист общий'!$A:D,4,0),"")</f>
        <v>0</v>
      </c>
      <c r="F212" s="209">
        <f>IFERROR(VLOOKUP($A212,'Прайс-лист общий'!$A:E,5,0),"")</f>
        <v>1114</v>
      </c>
      <c r="G212" s="209">
        <f>IFERROR(VLOOKUP($A212,'Прайс-лист общий'!$A:F,6,0),"")</f>
        <v>673</v>
      </c>
      <c r="H212" s="209">
        <f>IFERROR(VLOOKUP($A212,'Прайс-лист общий'!$A:G,7,0),"")</f>
        <v>612</v>
      </c>
      <c r="I212" s="209">
        <f>IFERROR(VLOOKUP($A212,'Прайс-лист общий'!$A:H,8,0),"")</f>
        <v>556</v>
      </c>
      <c r="J212" s="209">
        <f>IFERROR(VLOOKUP($A212,'Прайс-лист общий'!$A:I,9,0),"")</f>
        <v>484</v>
      </c>
      <c r="K212" s="222">
        <f>IFERROR(VLOOKUP(A212,'Прайс-лист общий'!A:J,10,0),"")</f>
        <v>0</v>
      </c>
      <c r="L212" s="216"/>
      <c r="M212" s="212">
        <f t="shared" si="6"/>
        <v>0</v>
      </c>
      <c r="N212" s="185">
        <f>IFERROR(VLOOKUP($A212,'Прайс-лист общий'!$A:K,11,0),"")</f>
        <v>20</v>
      </c>
      <c r="O212" s="186" t="str">
        <f>IFERROR(VLOOKUP($A212,'Прайс-лист общий'!$A:L,12,0),"")</f>
        <v>165*115*60</v>
      </c>
      <c r="P212" s="186">
        <f>IFERROR(VLOOKUP($A212,'Прайс-лист общий'!$A:M,13,0),"")</f>
        <v>0.45300000000000001</v>
      </c>
      <c r="Q212" s="186" t="str">
        <f>IFERROR(VLOOKUP($A212,'Прайс-лист общий'!$A:O,14,0),"")</f>
        <v>345*245*325</v>
      </c>
      <c r="R212" s="186">
        <f>IFERROR(VLOOKUP($A212,'Прайс-лист общий'!$A:O,15,0),"")</f>
        <v>9.9</v>
      </c>
    </row>
    <row r="213" spans="1:18" s="208" customFormat="1" ht="15" customHeight="1">
      <c r="A213" s="205" t="s">
        <v>1267</v>
      </c>
      <c r="B213" s="206"/>
      <c r="C213" s="182" t="str">
        <f>HYPERLINK(VLOOKUP(A213,Фото!C:D,2,0),VLOOKUP(A213,'Прайс-лист общий'!A:B,2,0))</f>
        <v>Ручка дверная "Фриттата", черный никель</v>
      </c>
      <c r="D213" s="183">
        <f>IFERROR(VLOOKUP($A213,'Прайс-лист общий'!A:C,3,0),"")</f>
        <v>4</v>
      </c>
      <c r="E213" s="184">
        <f>IFERROR(VLOOKUP($A213,'Прайс-лист общий'!$A:D,4,0),"")</f>
        <v>0</v>
      </c>
      <c r="F213" s="209">
        <f>IFERROR(VLOOKUP($A213,'Прайс-лист общий'!$A:E,5,0),"")</f>
        <v>1114</v>
      </c>
      <c r="G213" s="209">
        <f>IFERROR(VLOOKUP($A213,'Прайс-лист общий'!$A:F,6,0),"")</f>
        <v>673</v>
      </c>
      <c r="H213" s="209">
        <f>IFERROR(VLOOKUP($A213,'Прайс-лист общий'!$A:G,7,0),"")</f>
        <v>612</v>
      </c>
      <c r="I213" s="209">
        <f>IFERROR(VLOOKUP($A213,'Прайс-лист общий'!$A:H,8,0),"")</f>
        <v>556</v>
      </c>
      <c r="J213" s="209">
        <f>IFERROR(VLOOKUP($A213,'Прайс-лист общий'!$A:I,9,0),"")</f>
        <v>484</v>
      </c>
      <c r="K213" s="222">
        <f>IFERROR(VLOOKUP(A213,'Прайс-лист общий'!A:J,10,0),"")</f>
        <v>0</v>
      </c>
      <c r="L213" s="216"/>
      <c r="M213" s="212">
        <f t="shared" si="6"/>
        <v>0</v>
      </c>
      <c r="N213" s="185">
        <f>IFERROR(VLOOKUP($A213,'Прайс-лист общий'!$A:K,11,0),"")</f>
        <v>20</v>
      </c>
      <c r="O213" s="186" t="str">
        <f>IFERROR(VLOOKUP($A213,'Прайс-лист общий'!$A:L,12,0),"")</f>
        <v>165*115*60</v>
      </c>
      <c r="P213" s="186">
        <f>IFERROR(VLOOKUP($A213,'Прайс-лист общий'!$A:M,13,0),"")</f>
        <v>0.45300000000000001</v>
      </c>
      <c r="Q213" s="186" t="str">
        <f>IFERROR(VLOOKUP($A213,'Прайс-лист общий'!$A:O,14,0),"")</f>
        <v>345*245*325</v>
      </c>
      <c r="R213" s="186">
        <f>IFERROR(VLOOKUP($A213,'Прайс-лист общий'!$A:O,15,0),"")</f>
        <v>9.9</v>
      </c>
    </row>
    <row r="214" spans="1:18" s="208" customFormat="1" ht="15" customHeight="1">
      <c r="A214" s="193" t="s">
        <v>1309</v>
      </c>
      <c r="B214" s="195"/>
      <c r="C214" s="187" t="str">
        <f>HYPERLINK(VLOOKUP(A214,Фото!C:D,2,0),VLOOKUP(A214,'Прайс-лист общий'!A:B,2,0))</f>
        <v>Ручка дверная "Фриттата", матовый супер белый</v>
      </c>
      <c r="D214" s="188">
        <f>IFERROR(VLOOKUP($A214,'Прайс-лист общий'!A:C,3,0),"")</f>
        <v>4</v>
      </c>
      <c r="E214" s="189">
        <f>IFERROR(VLOOKUP($A214,'Прайс-лист общий'!$A:D,4,0),"")</f>
        <v>0</v>
      </c>
      <c r="F214" s="210">
        <f>IFERROR(VLOOKUP($A214,'Прайс-лист общий'!$A:E,5,0),"")</f>
        <v>1114</v>
      </c>
      <c r="G214" s="210">
        <f>IFERROR(VLOOKUP($A214,'Прайс-лист общий'!$A:F,6,0),"")</f>
        <v>673</v>
      </c>
      <c r="H214" s="210">
        <f>IFERROR(VLOOKUP($A214,'Прайс-лист общий'!$A:G,7,0),"")</f>
        <v>612</v>
      </c>
      <c r="I214" s="210">
        <f>IFERROR(VLOOKUP($A214,'Прайс-лист общий'!$A:H,8,0),"")</f>
        <v>556</v>
      </c>
      <c r="J214" s="210">
        <f>IFERROR(VLOOKUP($A214,'Прайс-лист общий'!$A:I,9,0),"")</f>
        <v>484</v>
      </c>
      <c r="K214" s="220">
        <f>IFERROR(VLOOKUP(A214,'Прайс-лист общий'!A:J,10,0),"")</f>
        <v>0</v>
      </c>
      <c r="L214" s="217"/>
      <c r="M214" s="213">
        <f t="shared" si="6"/>
        <v>0</v>
      </c>
      <c r="N214" s="190">
        <f>IFERROR(VLOOKUP($A214,'Прайс-лист общий'!$A:K,11,0),"")</f>
        <v>20</v>
      </c>
      <c r="O214" s="191" t="str">
        <f>IFERROR(VLOOKUP($A214,'Прайс-лист общий'!$A:L,12,0),"")</f>
        <v>165*115*60</v>
      </c>
      <c r="P214" s="191">
        <f>IFERROR(VLOOKUP($A214,'Прайс-лист общий'!$A:M,13,0),"")</f>
        <v>0.45300000000000001</v>
      </c>
      <c r="Q214" s="191" t="str">
        <f>IFERROR(VLOOKUP($A214,'Прайс-лист общий'!$A:O,14,0),"")</f>
        <v>345*245*325</v>
      </c>
      <c r="R214" s="191">
        <f>IFERROR(VLOOKUP($A214,'Прайс-лист общий'!$A:O,15,0),"")</f>
        <v>9.9</v>
      </c>
    </row>
    <row r="215" spans="1:18" s="208" customFormat="1" ht="15" customHeight="1">
      <c r="A215" s="205" t="s">
        <v>823</v>
      </c>
      <c r="B215" s="194"/>
      <c r="C215" s="182" t="str">
        <f>HYPERLINK(VLOOKUP(A215,Фото!C:D,2,0),VLOOKUP(A215,'Прайс-лист общий'!A:B,2,0))</f>
        <v>Ручка дверная "Фриттата", матовый черный никель</v>
      </c>
      <c r="D215" s="183">
        <f>IFERROR(VLOOKUP($A215,'Прайс-лист общий'!A:C,3,0),"")</f>
        <v>4</v>
      </c>
      <c r="E215" s="184">
        <f>IFERROR(VLOOKUP($A215,'Прайс-лист общий'!$A:D,4,0),"")</f>
        <v>0</v>
      </c>
      <c r="F215" s="209">
        <f>IFERROR(VLOOKUP($A215,'Прайс-лист общий'!$A:E,5,0),"")</f>
        <v>1178</v>
      </c>
      <c r="G215" s="209">
        <f>IFERROR(VLOOKUP($A215,'Прайс-лист общий'!$A:F,6,0),"")</f>
        <v>712</v>
      </c>
      <c r="H215" s="209">
        <f>IFERROR(VLOOKUP($A215,'Прайс-лист общий'!$A:G,7,0),"")</f>
        <v>647</v>
      </c>
      <c r="I215" s="209">
        <f>IFERROR(VLOOKUP($A215,'Прайс-лист общий'!$A:H,8,0),"")</f>
        <v>588</v>
      </c>
      <c r="J215" s="209">
        <f>IFERROR(VLOOKUP($A215,'Прайс-лист общий'!$A:I,9,0),"")</f>
        <v>511</v>
      </c>
      <c r="K215" s="222">
        <f>IFERROR(VLOOKUP(A215,'Прайс-лист общий'!A:J,10,0),"")</f>
        <v>0</v>
      </c>
      <c r="L215" s="216"/>
      <c r="M215" s="212">
        <f t="shared" si="6"/>
        <v>0</v>
      </c>
      <c r="N215" s="185">
        <f>IFERROR(VLOOKUP($A215,'Прайс-лист общий'!$A:K,11,0),"")</f>
        <v>20</v>
      </c>
      <c r="O215" s="186" t="str">
        <f>IFERROR(VLOOKUP($A215,'Прайс-лист общий'!$A:L,12,0),"")</f>
        <v>165*115*60</v>
      </c>
      <c r="P215" s="186">
        <f>IFERROR(VLOOKUP($A215,'Прайс-лист общий'!$A:M,13,0),"")</f>
        <v>0.45300000000000001</v>
      </c>
      <c r="Q215" s="186" t="str">
        <f>IFERROR(VLOOKUP($A215,'Прайс-лист общий'!$A:O,14,0),"")</f>
        <v>345*245*325</v>
      </c>
      <c r="R215" s="186">
        <f>IFERROR(VLOOKUP($A215,'Прайс-лист общий'!$A:O,15,0),"")</f>
        <v>9.9</v>
      </c>
    </row>
    <row r="216" spans="1:18" s="208" customFormat="1" ht="15" customHeight="1">
      <c r="A216" s="205" t="s">
        <v>824</v>
      </c>
      <c r="B216" s="206"/>
      <c r="C216" s="182" t="str">
        <f>HYPERLINK(VLOOKUP(A216,Фото!C:D,2,0),VLOOKUP(A216,'Прайс-лист общий'!A:B,2,0))</f>
        <v>Ручка дверная "Фриттата", жемчужный</v>
      </c>
      <c r="D216" s="183">
        <f>IFERROR(VLOOKUP($A216,'Прайс-лист общий'!A:C,3,0),"")</f>
        <v>4</v>
      </c>
      <c r="E216" s="184">
        <f>IFERROR(VLOOKUP($A216,'Прайс-лист общий'!$A:D,4,0),"")</f>
        <v>0</v>
      </c>
      <c r="F216" s="209">
        <f>IFERROR(VLOOKUP($A216,'Прайс-лист общий'!$A:E,5,0),"")</f>
        <v>1202</v>
      </c>
      <c r="G216" s="209">
        <f>IFERROR(VLOOKUP($A216,'Прайс-лист общий'!$A:F,6,0),"")</f>
        <v>726</v>
      </c>
      <c r="H216" s="209">
        <f>IFERROR(VLOOKUP($A216,'Прайс-лист общий'!$A:G,7,0),"")</f>
        <v>660</v>
      </c>
      <c r="I216" s="209">
        <f>IFERROR(VLOOKUP($A216,'Прайс-лист общий'!$A:H,8,0),"")</f>
        <v>600</v>
      </c>
      <c r="J216" s="209">
        <f>IFERROR(VLOOKUP($A216,'Прайс-лист общий'!$A:I,9,0),"")</f>
        <v>522</v>
      </c>
      <c r="K216" s="222">
        <f>IFERROR(VLOOKUP(A216,'Прайс-лист общий'!A:J,10,0),"")</f>
        <v>332</v>
      </c>
      <c r="L216" s="216"/>
      <c r="M216" s="212">
        <f t="shared" si="6"/>
        <v>0</v>
      </c>
      <c r="N216" s="185">
        <f>IFERROR(VLOOKUP($A216,'Прайс-лист общий'!$A:K,11,0),"")</f>
        <v>20</v>
      </c>
      <c r="O216" s="186" t="str">
        <f>IFERROR(VLOOKUP($A216,'Прайс-лист общий'!$A:L,12,0),"")</f>
        <v>165*115*60</v>
      </c>
      <c r="P216" s="186">
        <f>IFERROR(VLOOKUP($A216,'Прайс-лист общий'!$A:M,13,0),"")</f>
        <v>0.45300000000000001</v>
      </c>
      <c r="Q216" s="186" t="str">
        <f>IFERROR(VLOOKUP($A216,'Прайс-лист общий'!$A:O,14,0),"")</f>
        <v>345*245*325</v>
      </c>
      <c r="R216" s="186">
        <f>IFERROR(VLOOKUP($A216,'Прайс-лист общий'!$A:O,15,0),"")</f>
        <v>9.9</v>
      </c>
    </row>
    <row r="217" spans="1:18" s="208" customFormat="1" ht="15" customHeight="1">
      <c r="A217" s="193" t="s">
        <v>825</v>
      </c>
      <c r="B217" s="195"/>
      <c r="C217" s="187" t="str">
        <f>HYPERLINK(VLOOKUP(A217,Фото!C:D,2,0),VLOOKUP(A217,'Прайс-лист общий'!A:B,2,0))</f>
        <v>Ручка дверная "Фриттата", никель матовый</v>
      </c>
      <c r="D217" s="188">
        <f>IFERROR(VLOOKUP($A217,'Прайс-лист общий'!A:C,3,0),"")</f>
        <v>4</v>
      </c>
      <c r="E217" s="189">
        <f>IFERROR(VLOOKUP($A217,'Прайс-лист общий'!$A:D,4,0),"")</f>
        <v>0</v>
      </c>
      <c r="F217" s="210">
        <f>IFERROR(VLOOKUP($A217,'Прайс-лист общий'!$A:E,5,0),"")</f>
        <v>1178</v>
      </c>
      <c r="G217" s="210">
        <f>IFERROR(VLOOKUP($A217,'Прайс-лист общий'!$A:F,6,0),"")</f>
        <v>712</v>
      </c>
      <c r="H217" s="210">
        <f>IFERROR(VLOOKUP($A217,'Прайс-лист общий'!$A:G,7,0),"")</f>
        <v>647</v>
      </c>
      <c r="I217" s="210">
        <f>IFERROR(VLOOKUP($A217,'Прайс-лист общий'!$A:H,8,0),"")</f>
        <v>588</v>
      </c>
      <c r="J217" s="210">
        <f>IFERROR(VLOOKUP($A217,'Прайс-лист общий'!$A:I,9,0),"")</f>
        <v>511</v>
      </c>
      <c r="K217" s="220">
        <f>IFERROR(VLOOKUP(A217,'Прайс-лист общий'!A:J,10,0),"")</f>
        <v>0</v>
      </c>
      <c r="L217" s="217"/>
      <c r="M217" s="213">
        <f t="shared" si="6"/>
        <v>0</v>
      </c>
      <c r="N217" s="190">
        <f>IFERROR(VLOOKUP($A217,'Прайс-лист общий'!$A:K,11,0),"")</f>
        <v>20</v>
      </c>
      <c r="O217" s="191" t="str">
        <f>IFERROR(VLOOKUP($A217,'Прайс-лист общий'!$A:L,12,0),"")</f>
        <v>165*115*60</v>
      </c>
      <c r="P217" s="191">
        <f>IFERROR(VLOOKUP($A217,'Прайс-лист общий'!$A:M,13,0),"")</f>
        <v>0.45300000000000001</v>
      </c>
      <c r="Q217" s="191" t="str">
        <f>IFERROR(VLOOKUP($A217,'Прайс-лист общий'!$A:O,14,0),"")</f>
        <v>345*245*325</v>
      </c>
      <c r="R217" s="191">
        <f>IFERROR(VLOOKUP($A217,'Прайс-лист общий'!$A:O,15,0),"")</f>
        <v>9.9</v>
      </c>
    </row>
    <row r="218" spans="1:18" s="208" customFormat="1" ht="15" customHeight="1">
      <c r="A218" s="205" t="s">
        <v>1310</v>
      </c>
      <c r="B218" s="194"/>
      <c r="C218" s="182" t="str">
        <f>HYPERLINK(VLOOKUP(A218,Фото!C:D,2,0),VLOOKUP(A218,'Прайс-лист общий'!A:B,2,0))</f>
        <v>Ручка дверная "Ночиата", черный</v>
      </c>
      <c r="D218" s="183">
        <f>IFERROR(VLOOKUP($A218,'Прайс-лист общий'!A:C,3,0),"")</f>
        <v>4</v>
      </c>
      <c r="E218" s="184">
        <f>IFERROR(VLOOKUP($A218,'Прайс-лист общий'!$A:D,4,0),"")</f>
        <v>0</v>
      </c>
      <c r="F218" s="209">
        <f>IFERROR(VLOOKUP($A218,'Прайс-лист общий'!$A:E,5,0),"")</f>
        <v>1073</v>
      </c>
      <c r="G218" s="209">
        <f>IFERROR(VLOOKUP($A218,'Прайс-лист общий'!$A:F,6,0),"")</f>
        <v>648</v>
      </c>
      <c r="H218" s="209">
        <f>IFERROR(VLOOKUP($A218,'Прайс-лист общий'!$A:G,7,0),"")</f>
        <v>589</v>
      </c>
      <c r="I218" s="209">
        <f>IFERROR(VLOOKUP($A218,'Прайс-лист общий'!$A:H,8,0),"")</f>
        <v>535</v>
      </c>
      <c r="J218" s="209">
        <f>IFERROR(VLOOKUP($A218,'Прайс-лист общий'!$A:I,9,0),"")</f>
        <v>465</v>
      </c>
      <c r="K218" s="222">
        <f>IFERROR(VLOOKUP(A218,'Прайс-лист общий'!A:J,10,0),"")</f>
        <v>0</v>
      </c>
      <c r="L218" s="216"/>
      <c r="M218" s="212">
        <f t="shared" si="6"/>
        <v>0</v>
      </c>
      <c r="N218" s="185">
        <f>IFERROR(VLOOKUP($A218,'Прайс-лист общий'!$A:K,11,0),"")</f>
        <v>20</v>
      </c>
      <c r="O218" s="186" t="str">
        <f>IFERROR(VLOOKUP($A218,'Прайс-лист общий'!$A:L,12,0),"")</f>
        <v>165*115*60</v>
      </c>
      <c r="P218" s="186">
        <f>IFERROR(VLOOKUP($A218,'Прайс-лист общий'!$A:M,13,0),"")</f>
        <v>0.45300000000000001</v>
      </c>
      <c r="Q218" s="186" t="str">
        <f>IFERROR(VLOOKUP($A218,'Прайс-лист общий'!$A:O,14,0),"")</f>
        <v>345*245*325</v>
      </c>
      <c r="R218" s="186">
        <f>IFERROR(VLOOKUP($A218,'Прайс-лист общий'!$A:O,15,0),"")</f>
        <v>9.9</v>
      </c>
    </row>
    <row r="219" spans="1:18" s="208" customFormat="1" ht="15" customHeight="1">
      <c r="A219" s="205" t="s">
        <v>1311</v>
      </c>
      <c r="B219" s="206"/>
      <c r="C219" s="182" t="str">
        <f>HYPERLINK(VLOOKUP(A219,Фото!C:D,2,0),VLOOKUP(A219,'Прайс-лист общий'!A:B,2,0))</f>
        <v>Ручка дверная "Ночиата", хром блестящий</v>
      </c>
      <c r="D219" s="183">
        <f>IFERROR(VLOOKUP($A219,'Прайс-лист общий'!A:C,3,0),"")</f>
        <v>4</v>
      </c>
      <c r="E219" s="184">
        <f>IFERROR(VLOOKUP($A219,'Прайс-лист общий'!$A:D,4,0),"")</f>
        <v>0</v>
      </c>
      <c r="F219" s="209">
        <f>IFERROR(VLOOKUP($A219,'Прайс-лист общий'!$A:E,5,0),"")</f>
        <v>1073</v>
      </c>
      <c r="G219" s="209">
        <f>IFERROR(VLOOKUP($A219,'Прайс-лист общий'!$A:F,6,0),"")</f>
        <v>648</v>
      </c>
      <c r="H219" s="209">
        <f>IFERROR(VLOOKUP($A219,'Прайс-лист общий'!$A:G,7,0),"")</f>
        <v>589</v>
      </c>
      <c r="I219" s="209">
        <f>IFERROR(VLOOKUP($A219,'Прайс-лист общий'!$A:H,8,0),"")</f>
        <v>535</v>
      </c>
      <c r="J219" s="209">
        <f>IFERROR(VLOOKUP($A219,'Прайс-лист общий'!$A:I,9,0),"")</f>
        <v>465</v>
      </c>
      <c r="K219" s="222">
        <f>IFERROR(VLOOKUP(A219,'Прайс-лист общий'!A:J,10,0),"")</f>
        <v>451</v>
      </c>
      <c r="L219" s="216"/>
      <c r="M219" s="212">
        <f t="shared" si="6"/>
        <v>0</v>
      </c>
      <c r="N219" s="185">
        <f>IFERROR(VLOOKUP($A219,'Прайс-лист общий'!$A:K,11,0),"")</f>
        <v>20</v>
      </c>
      <c r="O219" s="186" t="str">
        <f>IFERROR(VLOOKUP($A219,'Прайс-лист общий'!$A:L,12,0),"")</f>
        <v>165*115*60</v>
      </c>
      <c r="P219" s="186">
        <f>IFERROR(VLOOKUP($A219,'Прайс-лист общий'!$A:M,13,0),"")</f>
        <v>0.45300000000000001</v>
      </c>
      <c r="Q219" s="186" t="str">
        <f>IFERROR(VLOOKUP($A219,'Прайс-лист общий'!$A:O,14,0),"")</f>
        <v>345*245*325</v>
      </c>
      <c r="R219" s="186">
        <f>IFERROR(VLOOKUP($A219,'Прайс-лист общий'!$A:O,15,0),"")</f>
        <v>9.9</v>
      </c>
    </row>
    <row r="220" spans="1:18" s="208" customFormat="1" ht="15" customHeight="1">
      <c r="A220" s="205" t="s">
        <v>1312</v>
      </c>
      <c r="B220" s="206"/>
      <c r="C220" s="182" t="str">
        <f>HYPERLINK(VLOOKUP(A220,Фото!C:D,2,0),VLOOKUP(A220,'Прайс-лист общий'!A:B,2,0))</f>
        <v>Ручка дверная "Ночиата", никель супер матовый</v>
      </c>
      <c r="D220" s="183">
        <f>IFERROR(VLOOKUP($A220,'Прайс-лист общий'!A:C,3,0),"")</f>
        <v>4</v>
      </c>
      <c r="E220" s="184">
        <f>IFERROR(VLOOKUP($A220,'Прайс-лист общий'!$A:D,4,0),"")</f>
        <v>0</v>
      </c>
      <c r="F220" s="209">
        <f>IFERROR(VLOOKUP($A220,'Прайс-лист общий'!$A:E,5,0),"")</f>
        <v>1073</v>
      </c>
      <c r="G220" s="209">
        <f>IFERROR(VLOOKUP($A220,'Прайс-лист общий'!$A:F,6,0),"")</f>
        <v>648</v>
      </c>
      <c r="H220" s="209">
        <f>IFERROR(VLOOKUP($A220,'Прайс-лист общий'!$A:G,7,0),"")</f>
        <v>589</v>
      </c>
      <c r="I220" s="209">
        <f>IFERROR(VLOOKUP($A220,'Прайс-лист общий'!$A:H,8,0),"")</f>
        <v>535</v>
      </c>
      <c r="J220" s="209">
        <f>IFERROR(VLOOKUP($A220,'Прайс-лист общий'!$A:I,9,0),"")</f>
        <v>465</v>
      </c>
      <c r="K220" s="222">
        <f>IFERROR(VLOOKUP(A220,'Прайс-лист общий'!A:J,10,0),"")</f>
        <v>394</v>
      </c>
      <c r="L220" s="216"/>
      <c r="M220" s="212">
        <f t="shared" si="6"/>
        <v>0</v>
      </c>
      <c r="N220" s="185">
        <f>IFERROR(VLOOKUP($A220,'Прайс-лист общий'!$A:K,11,0),"")</f>
        <v>20</v>
      </c>
      <c r="O220" s="186" t="str">
        <f>IFERROR(VLOOKUP($A220,'Прайс-лист общий'!$A:L,12,0),"")</f>
        <v>165*115*60</v>
      </c>
      <c r="P220" s="186">
        <f>IFERROR(VLOOKUP($A220,'Прайс-лист общий'!$A:M,13,0),"")</f>
        <v>0.45300000000000001</v>
      </c>
      <c r="Q220" s="186" t="str">
        <f>IFERROR(VLOOKUP($A220,'Прайс-лист общий'!$A:O,14,0),"")</f>
        <v>345*245*325</v>
      </c>
      <c r="R220" s="186">
        <f>IFERROR(VLOOKUP($A220,'Прайс-лист общий'!$A:O,15,0),"")</f>
        <v>9.9</v>
      </c>
    </row>
    <row r="221" spans="1:18" s="208" customFormat="1" ht="21" customHeight="1">
      <c r="A221" s="192" t="s">
        <v>829</v>
      </c>
      <c r="B221" s="194"/>
      <c r="C221" s="177" t="str">
        <f>HYPERLINK(VLOOKUP(A221,Фото!C:D,2,0),VLOOKUP(A221,'Прайс-лист общий'!A:B,2,0))</f>
        <v>Ручка дверная "Ночиата", матовый черный никель</v>
      </c>
      <c r="D221" s="178">
        <f>IFERROR(VLOOKUP($A221,'Прайс-лист общий'!A:C,3,0),"")</f>
        <v>4</v>
      </c>
      <c r="E221" s="179">
        <f>IFERROR(VLOOKUP($A221,'Прайс-лист общий'!$A:D,4,0),"")</f>
        <v>0</v>
      </c>
      <c r="F221" s="211">
        <f>IFERROR(VLOOKUP($A221,'Прайс-лист общий'!$A:E,5,0),"")</f>
        <v>1106</v>
      </c>
      <c r="G221" s="211">
        <f>IFERROR(VLOOKUP($A221,'Прайс-лист общий'!$A:F,6,0),"")</f>
        <v>668</v>
      </c>
      <c r="H221" s="211">
        <f>IFERROR(VLOOKUP($A221,'Прайс-лист общий'!$A:G,7,0),"")</f>
        <v>607</v>
      </c>
      <c r="I221" s="211">
        <f>IFERROR(VLOOKUP($A221,'Прайс-лист общий'!$A:H,8,0),"")</f>
        <v>552</v>
      </c>
      <c r="J221" s="211">
        <f>IFERROR(VLOOKUP($A221,'Прайс-лист общий'!$A:I,9,0),"")</f>
        <v>480</v>
      </c>
      <c r="K221" s="221">
        <f>IFERROR(VLOOKUP(A221,'Прайс-лист общий'!A:J,10,0),"")</f>
        <v>0</v>
      </c>
      <c r="L221" s="215"/>
      <c r="M221" s="214">
        <f t="shared" si="6"/>
        <v>0</v>
      </c>
      <c r="N221" s="180">
        <f>IFERROR(VLOOKUP($A221,'Прайс-лист общий'!$A:K,11,0),"")</f>
        <v>20</v>
      </c>
      <c r="O221" s="181" t="str">
        <f>IFERROR(VLOOKUP($A221,'Прайс-лист общий'!$A:L,12,0),"")</f>
        <v>165*115*60</v>
      </c>
      <c r="P221" s="181">
        <f>IFERROR(VLOOKUP($A221,'Прайс-лист общий'!$A:M,13,0),"")</f>
        <v>0.45300000000000001</v>
      </c>
      <c r="Q221" s="181" t="str">
        <f>IFERROR(VLOOKUP($A221,'Прайс-лист общий'!$A:O,14,0),"")</f>
        <v>345*245*325</v>
      </c>
      <c r="R221" s="181">
        <f>IFERROR(VLOOKUP($A221,'Прайс-лист общий'!$A:O,15,0),"")</f>
        <v>9.9</v>
      </c>
    </row>
    <row r="222" spans="1:18" s="208" customFormat="1" ht="21" customHeight="1">
      <c r="A222" s="193" t="s">
        <v>827</v>
      </c>
      <c r="B222" s="195"/>
      <c r="C222" s="187" t="str">
        <f>HYPERLINK(VLOOKUP(A222,Фото!C:D,2,0),VLOOKUP(A222,'Прайс-лист общий'!A:B,2,0))</f>
        <v>Ручка дверная "Ночиата", никель матовый</v>
      </c>
      <c r="D222" s="188">
        <f>IFERROR(VLOOKUP($A222,'Прайс-лист общий'!A:C,3,0),"")</f>
        <v>4</v>
      </c>
      <c r="E222" s="189">
        <f>IFERROR(VLOOKUP($A222,'Прайс-лист общий'!$A:D,4,0),"")</f>
        <v>0</v>
      </c>
      <c r="F222" s="210">
        <f>IFERROR(VLOOKUP($A222,'Прайс-лист общий'!$A:E,5,0),"")</f>
        <v>1106</v>
      </c>
      <c r="G222" s="210">
        <f>IFERROR(VLOOKUP($A222,'Прайс-лист общий'!$A:F,6,0),"")</f>
        <v>668</v>
      </c>
      <c r="H222" s="210">
        <f>IFERROR(VLOOKUP($A222,'Прайс-лист общий'!$A:G,7,0),"")</f>
        <v>607</v>
      </c>
      <c r="I222" s="210">
        <f>IFERROR(VLOOKUP($A222,'Прайс-лист общий'!$A:H,8,0),"")</f>
        <v>552</v>
      </c>
      <c r="J222" s="210">
        <f>IFERROR(VLOOKUP($A222,'Прайс-лист общий'!$A:I,9,0),"")</f>
        <v>480</v>
      </c>
      <c r="K222" s="220">
        <f>IFERROR(VLOOKUP(A222,'Прайс-лист общий'!A:J,10,0),"")</f>
        <v>0</v>
      </c>
      <c r="L222" s="217"/>
      <c r="M222" s="213">
        <f t="shared" si="6"/>
        <v>0</v>
      </c>
      <c r="N222" s="190">
        <f>IFERROR(VLOOKUP($A222,'Прайс-лист общий'!$A:K,11,0),"")</f>
        <v>20</v>
      </c>
      <c r="O222" s="191" t="str">
        <f>IFERROR(VLOOKUP($A222,'Прайс-лист общий'!$A:L,12,0),"")</f>
        <v>165*115*60</v>
      </c>
      <c r="P222" s="191">
        <f>IFERROR(VLOOKUP($A222,'Прайс-лист общий'!$A:M,13,0),"")</f>
        <v>0.45300000000000001</v>
      </c>
      <c r="Q222" s="191" t="str">
        <f>IFERROR(VLOOKUP($A222,'Прайс-лист общий'!$A:O,14,0),"")</f>
        <v>345*245*325</v>
      </c>
      <c r="R222" s="191">
        <f>IFERROR(VLOOKUP($A222,'Прайс-лист общий'!$A:O,15,0),"")</f>
        <v>9.9</v>
      </c>
    </row>
    <row r="223" spans="1:18" s="208" customFormat="1" ht="21" customHeight="1">
      <c r="A223" s="192" t="s">
        <v>1315</v>
      </c>
      <c r="B223" s="194"/>
      <c r="C223" s="177" t="str">
        <f>HYPERLINK(VLOOKUP(A223,Фото!C:D,2,0),VLOOKUP(A223,'Прайс-лист общий'!A:B,2,0))</f>
        <v>Ручка дверная "Торроне", никель супер матовый</v>
      </c>
      <c r="D223" s="178">
        <f>IFERROR(VLOOKUP($A223,'Прайс-лист общий'!A:C,3,0),"")</f>
        <v>2</v>
      </c>
      <c r="E223" s="179">
        <f>IFERROR(VLOOKUP($A223,'Прайс-лист общий'!$A:D,4,0),"")</f>
        <v>0</v>
      </c>
      <c r="F223" s="211">
        <f>IFERROR(VLOOKUP($A223,'Прайс-лист общий'!$A:E,5,0),"")</f>
        <v>1105</v>
      </c>
      <c r="G223" s="211">
        <f>IFERROR(VLOOKUP($A223,'Прайс-лист общий'!$A:F,6,0),"")</f>
        <v>667</v>
      </c>
      <c r="H223" s="211">
        <f>IFERROR(VLOOKUP($A223,'Прайс-лист общий'!$A:G,7,0),"")</f>
        <v>606</v>
      </c>
      <c r="I223" s="211">
        <f>IFERROR(VLOOKUP($A223,'Прайс-лист общий'!$A:H,8,0),"")</f>
        <v>551</v>
      </c>
      <c r="J223" s="211">
        <f>IFERROR(VLOOKUP($A223,'Прайс-лист общий'!$A:I,9,0),"")</f>
        <v>479</v>
      </c>
      <c r="K223" s="221">
        <f>IFERROR(VLOOKUP(A223,'Прайс-лист общий'!A:J,10,0),"")</f>
        <v>394</v>
      </c>
      <c r="L223" s="215"/>
      <c r="M223" s="214">
        <f t="shared" si="6"/>
        <v>0</v>
      </c>
      <c r="N223" s="180">
        <f>IFERROR(VLOOKUP($A223,'Прайс-лист общий'!$A:K,11,0),"")</f>
        <v>20</v>
      </c>
      <c r="O223" s="181" t="str">
        <f>IFERROR(VLOOKUP($A223,'Прайс-лист общий'!$A:L,12,0),"")</f>
        <v>165*115*60</v>
      </c>
      <c r="P223" s="181">
        <f>IFERROR(VLOOKUP($A223,'Прайс-лист общий'!$A:M,13,0),"")</f>
        <v>0.45300000000000001</v>
      </c>
      <c r="Q223" s="181" t="str">
        <f>IFERROR(VLOOKUP($A223,'Прайс-лист общий'!$A:O,14,0),"")</f>
        <v>345*245*325</v>
      </c>
      <c r="R223" s="181">
        <f>IFERROR(VLOOKUP($A223,'Прайс-лист общий'!$A:O,15,0),"")</f>
        <v>9.9</v>
      </c>
    </row>
    <row r="224" spans="1:18" s="208" customFormat="1" ht="21" customHeight="1">
      <c r="A224" s="193" t="s">
        <v>1285</v>
      </c>
      <c r="B224" s="195"/>
      <c r="C224" s="187" t="str">
        <f>HYPERLINK(VLOOKUP(A224,Фото!C:D,2,0),VLOOKUP(A224,'Прайс-лист общий'!A:B,2,0))</f>
        <v>Ручка дверная "Торроне", хром матовый/хром блестящий</v>
      </c>
      <c r="D224" s="188">
        <f>IFERROR(VLOOKUP($A224,'Прайс-лист общий'!A:C,3,0),"")</f>
        <v>4</v>
      </c>
      <c r="E224" s="189">
        <f>IFERROR(VLOOKUP($A224,'Прайс-лист общий'!$A:D,4,0),"")</f>
        <v>0</v>
      </c>
      <c r="F224" s="210">
        <f>IFERROR(VLOOKUP($A224,'Прайс-лист общий'!$A:E,5,0),"")</f>
        <v>1105</v>
      </c>
      <c r="G224" s="210">
        <f>IFERROR(VLOOKUP($A224,'Прайс-лист общий'!$A:F,6,0),"")</f>
        <v>667</v>
      </c>
      <c r="H224" s="210">
        <f>IFERROR(VLOOKUP($A224,'Прайс-лист общий'!$A:G,7,0),"")</f>
        <v>606</v>
      </c>
      <c r="I224" s="210">
        <f>IFERROR(VLOOKUP($A224,'Прайс-лист общий'!$A:H,8,0),"")</f>
        <v>551</v>
      </c>
      <c r="J224" s="210">
        <f>IFERROR(VLOOKUP($A224,'Прайс-лист общий'!$A:I,9,0),"")</f>
        <v>479</v>
      </c>
      <c r="K224" s="220">
        <f>IFERROR(VLOOKUP(A224,'Прайс-лист общий'!A:J,10,0),"")</f>
        <v>394</v>
      </c>
      <c r="L224" s="217"/>
      <c r="M224" s="213">
        <f t="shared" si="6"/>
        <v>0</v>
      </c>
      <c r="N224" s="190">
        <f>IFERROR(VLOOKUP($A224,'Прайс-лист общий'!$A:K,11,0),"")</f>
        <v>20</v>
      </c>
      <c r="O224" s="191" t="str">
        <f>IFERROR(VLOOKUP($A224,'Прайс-лист общий'!$A:L,12,0),"")</f>
        <v>165*115*60</v>
      </c>
      <c r="P224" s="191">
        <f>IFERROR(VLOOKUP($A224,'Прайс-лист общий'!$A:M,13,0),"")</f>
        <v>0.45300000000000001</v>
      </c>
      <c r="Q224" s="191" t="str">
        <f>IFERROR(VLOOKUP($A224,'Прайс-лист общий'!$A:O,14,0),"")</f>
        <v>345*245*325</v>
      </c>
      <c r="R224" s="191">
        <f>IFERROR(VLOOKUP($A224,'Прайс-лист общий'!$A:O,15,0),"")</f>
        <v>9.9</v>
      </c>
    </row>
    <row r="225" spans="1:18" s="208" customFormat="1" ht="42" customHeight="1">
      <c r="A225" s="193" t="s">
        <v>830</v>
      </c>
      <c r="B225" s="195"/>
      <c r="C225" s="187" t="str">
        <f>HYPERLINK(VLOOKUP(A225,Фото!C:D,2,0),VLOOKUP(A225,'Прайс-лист общий'!A:B,2,0))</f>
        <v>Ручка дверная "Торроне", никель матовый/никель блестящий</v>
      </c>
      <c r="D225" s="188">
        <f>IFERROR(VLOOKUP($A225,'Прайс-лист общий'!A:C,3,0),"")</f>
        <v>4</v>
      </c>
      <c r="E225" s="189">
        <f>IFERROR(VLOOKUP($A225,'Прайс-лист общий'!$A:D,4,0),"")</f>
        <v>0</v>
      </c>
      <c r="F225" s="210">
        <f>IFERROR(VLOOKUP($A225,'Прайс-лист общий'!$A:E,5,0),"")</f>
        <v>1105</v>
      </c>
      <c r="G225" s="210">
        <f>IFERROR(VLOOKUP($A225,'Прайс-лист общий'!$A:F,6,0),"")</f>
        <v>667</v>
      </c>
      <c r="H225" s="210">
        <f>IFERROR(VLOOKUP($A225,'Прайс-лист общий'!$A:G,7,0),"")</f>
        <v>606</v>
      </c>
      <c r="I225" s="210">
        <f>IFERROR(VLOOKUP($A225,'Прайс-лист общий'!$A:H,8,0),"")</f>
        <v>551</v>
      </c>
      <c r="J225" s="210">
        <f>IFERROR(VLOOKUP($A225,'Прайс-лист общий'!$A:I,9,0),"")</f>
        <v>479</v>
      </c>
      <c r="K225" s="220">
        <f>IFERROR(VLOOKUP(A225,'Прайс-лист общий'!A:J,10,0),"")</f>
        <v>0</v>
      </c>
      <c r="L225" s="217"/>
      <c r="M225" s="213">
        <f t="shared" si="6"/>
        <v>0</v>
      </c>
      <c r="N225" s="190">
        <f>IFERROR(VLOOKUP($A225,'Прайс-лист общий'!$A:K,11,0),"")</f>
        <v>20</v>
      </c>
      <c r="O225" s="191" t="str">
        <f>IFERROR(VLOOKUP($A225,'Прайс-лист общий'!$A:L,12,0),"")</f>
        <v>165*115*60</v>
      </c>
      <c r="P225" s="191">
        <f>IFERROR(VLOOKUP($A225,'Прайс-лист общий'!$A:M,13,0),"")</f>
        <v>0.45300000000000001</v>
      </c>
      <c r="Q225" s="191" t="str">
        <f>IFERROR(VLOOKUP($A225,'Прайс-лист общий'!$A:O,14,0),"")</f>
        <v>345*245*325</v>
      </c>
      <c r="R225" s="191">
        <f>IFERROR(VLOOKUP($A225,'Прайс-лист общий'!$A:O,15,0),"")</f>
        <v>9.9</v>
      </c>
    </row>
    <row r="226" spans="1:18" s="208" customFormat="1" ht="21" customHeight="1">
      <c r="A226" s="192" t="s">
        <v>831</v>
      </c>
      <c r="B226" s="194"/>
      <c r="C226" s="177" t="str">
        <f>HYPERLINK(VLOOKUP(A226,Фото!C:D,2,0),VLOOKUP(A226,'Прайс-лист общий'!A:B,2,0))</f>
        <v>Ручка дверная "Чиабатта", бронза черная с патиной</v>
      </c>
      <c r="D226" s="178">
        <f>IFERROR(VLOOKUP($A226,'Прайс-лист общий'!A:C,3,0),"")</f>
        <v>4</v>
      </c>
      <c r="E226" s="179">
        <f>IFERROR(VLOOKUP($A226,'Прайс-лист общий'!$A:D,4,0),"")</f>
        <v>0</v>
      </c>
      <c r="F226" s="211">
        <f>IFERROR(VLOOKUP($A226,'Прайс-лист общий'!$A:E,5,0),"")</f>
        <v>1574</v>
      </c>
      <c r="G226" s="211">
        <f>IFERROR(VLOOKUP($A226,'Прайс-лист общий'!$A:F,6,0),"")</f>
        <v>951</v>
      </c>
      <c r="H226" s="211">
        <f>IFERROR(VLOOKUP($A226,'Прайс-лист общий'!$A:G,7,0),"")</f>
        <v>864</v>
      </c>
      <c r="I226" s="211">
        <f>IFERROR(VLOOKUP($A226,'Прайс-лист общий'!$A:H,8,0),"")</f>
        <v>786</v>
      </c>
      <c r="J226" s="211">
        <f>IFERROR(VLOOKUP($A226,'Прайс-лист общий'!$A:I,9,0),"")</f>
        <v>683</v>
      </c>
      <c r="K226" s="221">
        <f>IFERROR(VLOOKUP(A226,'Прайс-лист общий'!A:J,10,0),"")</f>
        <v>394</v>
      </c>
      <c r="L226" s="215"/>
      <c r="M226" s="214">
        <f t="shared" si="6"/>
        <v>0</v>
      </c>
      <c r="N226" s="180">
        <f>IFERROR(VLOOKUP($A226,'Прайс-лист общий'!$A:K,11,0),"")</f>
        <v>20</v>
      </c>
      <c r="O226" s="181" t="str">
        <f>IFERROR(VLOOKUP($A226,'Прайс-лист общий'!$A:L,12,0),"")</f>
        <v>165*115*60</v>
      </c>
      <c r="P226" s="181">
        <f>IFERROR(VLOOKUP($A226,'Прайс-лист общий'!$A:M,13,0),"")</f>
        <v>0.45300000000000001</v>
      </c>
      <c r="Q226" s="181" t="str">
        <f>IFERROR(VLOOKUP($A226,'Прайс-лист общий'!$A:O,14,0),"")</f>
        <v>345*245*325</v>
      </c>
      <c r="R226" s="181">
        <f>IFERROR(VLOOKUP($A226,'Прайс-лист общий'!$A:O,15,0),"")</f>
        <v>9.9</v>
      </c>
    </row>
    <row r="227" spans="1:18" s="208" customFormat="1" ht="21" customHeight="1">
      <c r="A227" s="193" t="s">
        <v>832</v>
      </c>
      <c r="B227" s="195"/>
      <c r="C227" s="187" t="str">
        <f>HYPERLINK(VLOOKUP(A227,Фото!C:D,2,0),VLOOKUP(A227,'Прайс-лист общий'!A:B,2,0))</f>
        <v>Ручка дверная "Чиабатта", никель матовый/никель блестящий</v>
      </c>
      <c r="D227" s="188">
        <f>IFERROR(VLOOKUP($A227,'Прайс-лист общий'!A:C,3,0),"")</f>
        <v>4</v>
      </c>
      <c r="E227" s="189">
        <f>IFERROR(VLOOKUP($A227,'Прайс-лист общий'!$A:D,4,0),"")</f>
        <v>0</v>
      </c>
      <c r="F227" s="210">
        <f>IFERROR(VLOOKUP($A227,'Прайс-лист общий'!$A:E,5,0),"")</f>
        <v>1362</v>
      </c>
      <c r="G227" s="210">
        <f>IFERROR(VLOOKUP($A227,'Прайс-лист общий'!$A:F,6,0),"")</f>
        <v>822</v>
      </c>
      <c r="H227" s="210">
        <f>IFERROR(VLOOKUP($A227,'Прайс-лист общий'!$A:G,7,0),"")</f>
        <v>747</v>
      </c>
      <c r="I227" s="210">
        <f>IFERROR(VLOOKUP($A227,'Прайс-лист общий'!$A:H,8,0),"")</f>
        <v>679</v>
      </c>
      <c r="J227" s="210">
        <f>IFERROR(VLOOKUP($A227,'Прайс-лист общий'!$A:I,9,0),"")</f>
        <v>591</v>
      </c>
      <c r="K227" s="220">
        <f>IFERROR(VLOOKUP(A227,'Прайс-лист общий'!A:J,10,0),"")</f>
        <v>506</v>
      </c>
      <c r="L227" s="217"/>
      <c r="M227" s="213">
        <f t="shared" si="6"/>
        <v>0</v>
      </c>
      <c r="N227" s="190">
        <f>IFERROR(VLOOKUP($A227,'Прайс-лист общий'!$A:K,11,0),"")</f>
        <v>20</v>
      </c>
      <c r="O227" s="191" t="str">
        <f>IFERROR(VLOOKUP($A227,'Прайс-лист общий'!$A:L,12,0),"")</f>
        <v>165*115*60</v>
      </c>
      <c r="P227" s="191">
        <f>IFERROR(VLOOKUP($A227,'Прайс-лист общий'!$A:M,13,0),"")</f>
        <v>0.45300000000000001</v>
      </c>
      <c r="Q227" s="191" t="str">
        <f>IFERROR(VLOOKUP($A227,'Прайс-лист общий'!$A:O,14,0),"")</f>
        <v>345*245*325</v>
      </c>
      <c r="R227" s="191">
        <f>IFERROR(VLOOKUP($A227,'Прайс-лист общий'!$A:O,15,0),"")</f>
        <v>9.9</v>
      </c>
    </row>
    <row r="228" spans="1:18" s="208" customFormat="1" ht="42" customHeight="1">
      <c r="A228" s="193" t="s">
        <v>833</v>
      </c>
      <c r="B228" s="195"/>
      <c r="C228" s="187" t="str">
        <f>HYPERLINK(VLOOKUP(A228,Фото!C:D,2,0),VLOOKUP(A228,'Прайс-лист общий'!A:B,2,0))</f>
        <v>Ручка дверная "Фетучини", никель матовый/никель блестящий</v>
      </c>
      <c r="D228" s="188">
        <f>IFERROR(VLOOKUP($A228,'Прайс-лист общий'!A:C,3,0),"")</f>
        <v>4</v>
      </c>
      <c r="E228" s="189">
        <f>IFERROR(VLOOKUP($A228,'Прайс-лист общий'!$A:D,4,0),"")</f>
        <v>0</v>
      </c>
      <c r="F228" s="210">
        <f>IFERROR(VLOOKUP($A228,'Прайс-лист общий'!$A:E,5,0),"")</f>
        <v>1076</v>
      </c>
      <c r="G228" s="210">
        <f>IFERROR(VLOOKUP($A228,'Прайс-лист общий'!$A:F,6,0),"")</f>
        <v>650</v>
      </c>
      <c r="H228" s="210">
        <f>IFERROR(VLOOKUP($A228,'Прайс-лист общий'!$A:G,7,0),"")</f>
        <v>591</v>
      </c>
      <c r="I228" s="210">
        <f>IFERROR(VLOOKUP($A228,'Прайс-лист общий'!$A:H,8,0),"")</f>
        <v>537</v>
      </c>
      <c r="J228" s="210">
        <f>IFERROR(VLOOKUP($A228,'Прайс-лист общий'!$A:I,9,0),"")</f>
        <v>467</v>
      </c>
      <c r="K228" s="220">
        <f>IFERROR(VLOOKUP(A228,'Прайс-лист общий'!A:J,10,0),"")</f>
        <v>0</v>
      </c>
      <c r="L228" s="217"/>
      <c r="M228" s="213">
        <f t="shared" si="6"/>
        <v>0</v>
      </c>
      <c r="N228" s="190">
        <f>IFERROR(VLOOKUP($A228,'Прайс-лист общий'!$A:K,11,0),"")</f>
        <v>20</v>
      </c>
      <c r="O228" s="191" t="str">
        <f>IFERROR(VLOOKUP($A228,'Прайс-лист общий'!$A:L,12,0),"")</f>
        <v>165*115*60</v>
      </c>
      <c r="P228" s="191">
        <f>IFERROR(VLOOKUP($A228,'Прайс-лист общий'!$A:M,13,0),"")</f>
        <v>0.45300000000000001</v>
      </c>
      <c r="Q228" s="191" t="str">
        <f>IFERROR(VLOOKUP($A228,'Прайс-лист общий'!$A:O,14,0),"")</f>
        <v>345*245*325</v>
      </c>
      <c r="R228" s="191">
        <f>IFERROR(VLOOKUP($A228,'Прайс-лист общий'!$A:O,15,0),"")</f>
        <v>9.9</v>
      </c>
    </row>
    <row r="229" spans="1:18" s="208" customFormat="1" ht="15" customHeight="1">
      <c r="A229" s="205" t="s">
        <v>1316</v>
      </c>
      <c r="B229" s="194"/>
      <c r="C229" s="182" t="str">
        <f>HYPERLINK(VLOOKUP(A229,Фото!C:D,2,0),VLOOKUP(A229,'Прайс-лист общий'!A:B,2,0))</f>
        <v>Ручка дверная "Пастьера", черный</v>
      </c>
      <c r="D229" s="183">
        <f>IFERROR(VLOOKUP($A229,'Прайс-лист общий'!A:C,3,0),"")</f>
        <v>4</v>
      </c>
      <c r="E229" s="184">
        <f>IFERROR(VLOOKUP($A229,'Прайс-лист общий'!$A:D,4,0),"")</f>
        <v>0</v>
      </c>
      <c r="F229" s="209">
        <f>IFERROR(VLOOKUP($A229,'Прайс-лист общий'!$A:E,5,0),"")</f>
        <v>1030</v>
      </c>
      <c r="G229" s="209">
        <f>IFERROR(VLOOKUP($A229,'Прайс-лист общий'!$A:F,6,0),"")</f>
        <v>622</v>
      </c>
      <c r="H229" s="209">
        <f>IFERROR(VLOOKUP($A229,'Прайс-лист общий'!$A:G,7,0),"")</f>
        <v>565</v>
      </c>
      <c r="I229" s="209">
        <f>IFERROR(VLOOKUP($A229,'Прайс-лист общий'!$A:H,8,0),"")</f>
        <v>513</v>
      </c>
      <c r="J229" s="209">
        <f>IFERROR(VLOOKUP($A229,'Прайс-лист общий'!$A:I,9,0),"")</f>
        <v>446</v>
      </c>
      <c r="K229" s="222">
        <f>IFERROR(VLOOKUP(A229,'Прайс-лист общий'!A:J,10,0),"")</f>
        <v>0</v>
      </c>
      <c r="L229" s="216"/>
      <c r="M229" s="212">
        <f t="shared" si="6"/>
        <v>0</v>
      </c>
      <c r="N229" s="185">
        <f>IFERROR(VLOOKUP($A229,'Прайс-лист общий'!$A:K,11,0),"")</f>
        <v>20</v>
      </c>
      <c r="O229" s="186" t="str">
        <f>IFERROR(VLOOKUP($A229,'Прайс-лист общий'!$A:L,12,0),"")</f>
        <v>165*115*60</v>
      </c>
      <c r="P229" s="186">
        <f>IFERROR(VLOOKUP($A229,'Прайс-лист общий'!$A:M,13,0),"")</f>
        <v>0.45300000000000001</v>
      </c>
      <c r="Q229" s="186" t="str">
        <f>IFERROR(VLOOKUP($A229,'Прайс-лист общий'!$A:O,14,0),"")</f>
        <v>345*245*325</v>
      </c>
      <c r="R229" s="186">
        <f>IFERROR(VLOOKUP($A229,'Прайс-лист общий'!$A:O,15,0),"")</f>
        <v>9.9</v>
      </c>
    </row>
    <row r="230" spans="1:18" s="208" customFormat="1" ht="15" customHeight="1">
      <c r="A230" s="205" t="s">
        <v>1317</v>
      </c>
      <c r="B230" s="206"/>
      <c r="C230" s="182" t="str">
        <f>HYPERLINK(VLOOKUP(A230,Фото!C:D,2,0),VLOOKUP(A230,'Прайс-лист общий'!A:B,2,0))</f>
        <v>Ручка дверная "Пастьера", матовый черный никель</v>
      </c>
      <c r="D230" s="183">
        <f>IFERROR(VLOOKUP($A230,'Прайс-лист общий'!A:C,3,0),"")</f>
        <v>4</v>
      </c>
      <c r="E230" s="184">
        <f>IFERROR(VLOOKUP($A230,'Прайс-лист общий'!$A:D,4,0),"")</f>
        <v>0</v>
      </c>
      <c r="F230" s="209">
        <f>IFERROR(VLOOKUP($A230,'Прайс-лист общий'!$A:E,5,0),"")</f>
        <v>1030</v>
      </c>
      <c r="G230" s="209">
        <f>IFERROR(VLOOKUP($A230,'Прайс-лист общий'!$A:F,6,0),"")</f>
        <v>622</v>
      </c>
      <c r="H230" s="209">
        <f>IFERROR(VLOOKUP($A230,'Прайс-лист общий'!$A:G,7,0),"")</f>
        <v>565</v>
      </c>
      <c r="I230" s="209">
        <f>IFERROR(VLOOKUP($A230,'Прайс-лист общий'!$A:H,8,0),"")</f>
        <v>513</v>
      </c>
      <c r="J230" s="209">
        <f>IFERROR(VLOOKUP($A230,'Прайс-лист общий'!$A:I,9,0),"")</f>
        <v>446</v>
      </c>
      <c r="K230" s="222">
        <f>IFERROR(VLOOKUP(A230,'Прайс-лист общий'!A:J,10,0),"")</f>
        <v>0</v>
      </c>
      <c r="L230" s="216"/>
      <c r="M230" s="212">
        <f t="shared" si="6"/>
        <v>0</v>
      </c>
      <c r="N230" s="185">
        <f>IFERROR(VLOOKUP($A230,'Прайс-лист общий'!$A:K,11,0),"")</f>
        <v>20</v>
      </c>
      <c r="O230" s="186" t="str">
        <f>IFERROR(VLOOKUP($A230,'Прайс-лист общий'!$A:L,12,0),"")</f>
        <v>165*115*60</v>
      </c>
      <c r="P230" s="186">
        <f>IFERROR(VLOOKUP($A230,'Прайс-лист общий'!$A:M,13,0),"")</f>
        <v>0.45300000000000001</v>
      </c>
      <c r="Q230" s="186" t="str">
        <f>IFERROR(VLOOKUP($A230,'Прайс-лист общий'!$A:O,14,0),"")</f>
        <v>345*245*325</v>
      </c>
      <c r="R230" s="186">
        <f>IFERROR(VLOOKUP($A230,'Прайс-лист общий'!$A:O,15,0),"")</f>
        <v>9.9</v>
      </c>
    </row>
    <row r="231" spans="1:18" s="208" customFormat="1" ht="15" customHeight="1">
      <c r="A231" s="205" t="s">
        <v>1318</v>
      </c>
      <c r="B231" s="206"/>
      <c r="C231" s="182" t="str">
        <f>HYPERLINK(VLOOKUP(A231,Фото!C:D,2,0),VLOOKUP(A231,'Прайс-лист общий'!A:B,2,0))</f>
        <v>Ручка дверная "Пастьера", никель супер матовый</v>
      </c>
      <c r="D231" s="183">
        <f>IFERROR(VLOOKUP($A231,'Прайс-лист общий'!A:C,3,0),"")</f>
        <v>4</v>
      </c>
      <c r="E231" s="184">
        <f>IFERROR(VLOOKUP($A231,'Прайс-лист общий'!$A:D,4,0),"")</f>
        <v>0</v>
      </c>
      <c r="F231" s="209">
        <f>IFERROR(VLOOKUP($A231,'Прайс-лист общий'!$A:E,5,0),"")</f>
        <v>1030</v>
      </c>
      <c r="G231" s="209">
        <f>IFERROR(VLOOKUP($A231,'Прайс-лист общий'!$A:F,6,0),"")</f>
        <v>622</v>
      </c>
      <c r="H231" s="209">
        <f>IFERROR(VLOOKUP($A231,'Прайс-лист общий'!$A:G,7,0),"")</f>
        <v>565</v>
      </c>
      <c r="I231" s="209">
        <f>IFERROR(VLOOKUP($A231,'Прайс-лист общий'!$A:H,8,0),"")</f>
        <v>513</v>
      </c>
      <c r="J231" s="209">
        <f>IFERROR(VLOOKUP($A231,'Прайс-лист общий'!$A:I,9,0),"")</f>
        <v>446</v>
      </c>
      <c r="K231" s="222">
        <f>IFERROR(VLOOKUP(A231,'Прайс-лист общий'!A:J,10,0),"")</f>
        <v>0</v>
      </c>
      <c r="L231" s="216"/>
      <c r="M231" s="212">
        <f t="shared" si="6"/>
        <v>0</v>
      </c>
      <c r="N231" s="185">
        <f>IFERROR(VLOOKUP($A231,'Прайс-лист общий'!$A:K,11,0),"")</f>
        <v>20</v>
      </c>
      <c r="O231" s="186" t="str">
        <f>IFERROR(VLOOKUP($A231,'Прайс-лист общий'!$A:L,12,0),"")</f>
        <v>165*115*60</v>
      </c>
      <c r="P231" s="186">
        <f>IFERROR(VLOOKUP($A231,'Прайс-лист общий'!$A:M,13,0),"")</f>
        <v>0.45300000000000001</v>
      </c>
      <c r="Q231" s="186" t="str">
        <f>IFERROR(VLOOKUP($A231,'Прайс-лист общий'!$A:O,14,0),"")</f>
        <v>345*245*325</v>
      </c>
      <c r="R231" s="186">
        <f>IFERROR(VLOOKUP($A231,'Прайс-лист общий'!$A:O,15,0),"")</f>
        <v>9.9</v>
      </c>
    </row>
    <row r="232" spans="1:18" s="208" customFormat="1" ht="15" customHeight="1">
      <c r="A232" s="205" t="s">
        <v>1319</v>
      </c>
      <c r="B232" s="206"/>
      <c r="C232" s="182" t="str">
        <f>HYPERLINK(VLOOKUP(A232,Фото!C:D,2,0),VLOOKUP(A232,'Прайс-лист общий'!A:B,2,0))</f>
        <v>Ручка дверная "Пастьера", матовый супер белый</v>
      </c>
      <c r="D232" s="183">
        <f>IFERROR(VLOOKUP($A232,'Прайс-лист общий'!A:C,3,0),"")</f>
        <v>0</v>
      </c>
      <c r="E232" s="184">
        <f>IFERROR(VLOOKUP($A232,'Прайс-лист общий'!$A:D,4,0),"")</f>
        <v>0</v>
      </c>
      <c r="F232" s="209">
        <f>IFERROR(VLOOKUP($A232,'Прайс-лист общий'!$A:E,5,0),"")</f>
        <v>1030</v>
      </c>
      <c r="G232" s="209">
        <f>IFERROR(VLOOKUP($A232,'Прайс-лист общий'!$A:F,6,0),"")</f>
        <v>622</v>
      </c>
      <c r="H232" s="209">
        <f>IFERROR(VLOOKUP($A232,'Прайс-лист общий'!$A:G,7,0),"")</f>
        <v>565</v>
      </c>
      <c r="I232" s="209">
        <f>IFERROR(VLOOKUP($A232,'Прайс-лист общий'!$A:H,8,0),"")</f>
        <v>513</v>
      </c>
      <c r="J232" s="209">
        <f>IFERROR(VLOOKUP($A232,'Прайс-лист общий'!$A:I,9,0),"")</f>
        <v>446</v>
      </c>
      <c r="K232" s="222">
        <f>IFERROR(VLOOKUP(A232,'Прайс-лист общий'!A:J,10,0),"")</f>
        <v>0</v>
      </c>
      <c r="L232" s="216"/>
      <c r="M232" s="212">
        <f t="shared" si="6"/>
        <v>0</v>
      </c>
      <c r="N232" s="185">
        <f>IFERROR(VLOOKUP($A232,'Прайс-лист общий'!$A:K,11,0),"")</f>
        <v>20</v>
      </c>
      <c r="O232" s="186" t="str">
        <f>IFERROR(VLOOKUP($A232,'Прайс-лист общий'!$A:L,12,0),"")</f>
        <v>165*115*60</v>
      </c>
      <c r="P232" s="186">
        <f>IFERROR(VLOOKUP($A232,'Прайс-лист общий'!$A:M,13,0),"")</f>
        <v>0.45300000000000001</v>
      </c>
      <c r="Q232" s="186" t="str">
        <f>IFERROR(VLOOKUP($A232,'Прайс-лист общий'!$A:O,14,0),"")</f>
        <v>345*245*325</v>
      </c>
      <c r="R232" s="186">
        <f>IFERROR(VLOOKUP($A232,'Прайс-лист общий'!$A:O,15,0),"")</f>
        <v>9.9</v>
      </c>
    </row>
    <row r="233" spans="1:18" s="208" customFormat="1" ht="15" customHeight="1">
      <c r="A233" s="193" t="s">
        <v>1320</v>
      </c>
      <c r="B233" s="195"/>
      <c r="C233" s="187" t="str">
        <f>HYPERLINK(VLOOKUP(A233,Фото!C:D,2,0),VLOOKUP(A233,'Прайс-лист общий'!A:B,2,0))</f>
        <v>Ручка дверная "Пастьера", никель матовый</v>
      </c>
      <c r="D233" s="188">
        <f>IFERROR(VLOOKUP($A233,'Прайс-лист общий'!A:C,3,0),"")</f>
        <v>4</v>
      </c>
      <c r="E233" s="189">
        <f>IFERROR(VLOOKUP($A233,'Прайс-лист общий'!$A:D,4,0),"")</f>
        <v>0</v>
      </c>
      <c r="F233" s="210">
        <f>IFERROR(VLOOKUP($A233,'Прайс-лист общий'!$A:E,5,0),"")</f>
        <v>1030</v>
      </c>
      <c r="G233" s="210">
        <f>IFERROR(VLOOKUP($A233,'Прайс-лист общий'!$A:F,6,0),"")</f>
        <v>622</v>
      </c>
      <c r="H233" s="210">
        <f>IFERROR(VLOOKUP($A233,'Прайс-лист общий'!$A:G,7,0),"")</f>
        <v>565</v>
      </c>
      <c r="I233" s="210">
        <f>IFERROR(VLOOKUP($A233,'Прайс-лист общий'!$A:H,8,0),"")</f>
        <v>513</v>
      </c>
      <c r="J233" s="210">
        <f>IFERROR(VLOOKUP($A233,'Прайс-лист общий'!$A:I,9,0),"")</f>
        <v>446</v>
      </c>
      <c r="K233" s="220">
        <f>IFERROR(VLOOKUP(A233,'Прайс-лист общий'!A:J,10,0),"")</f>
        <v>0</v>
      </c>
      <c r="L233" s="217"/>
      <c r="M233" s="213">
        <f t="shared" si="6"/>
        <v>0</v>
      </c>
      <c r="N233" s="190">
        <f>IFERROR(VLOOKUP($A233,'Прайс-лист общий'!$A:K,11,0),"")</f>
        <v>20</v>
      </c>
      <c r="O233" s="191" t="str">
        <f>IFERROR(VLOOKUP($A233,'Прайс-лист общий'!$A:L,12,0),"")</f>
        <v>165*115*60</v>
      </c>
      <c r="P233" s="191">
        <f>IFERROR(VLOOKUP($A233,'Прайс-лист общий'!$A:M,13,0),"")</f>
        <v>0.45300000000000001</v>
      </c>
      <c r="Q233" s="191" t="str">
        <f>IFERROR(VLOOKUP($A233,'Прайс-лист общий'!$A:O,14,0),"")</f>
        <v>345*245*325</v>
      </c>
      <c r="R233" s="191">
        <f>IFERROR(VLOOKUP($A233,'Прайс-лист общий'!$A:O,15,0),"")</f>
        <v>9.9</v>
      </c>
    </row>
    <row r="234" spans="1:18" s="208" customFormat="1" ht="15" customHeight="1">
      <c r="A234" s="205" t="s">
        <v>1286</v>
      </c>
      <c r="B234" s="194"/>
      <c r="C234" s="182" t="str">
        <f>HYPERLINK(VLOOKUP(A234,Фото!C:D,2,0),VLOOKUP(A234,'Прайс-лист общий'!A:B,2,0))</f>
        <v>Ручка дверная "Пиньолата", черный</v>
      </c>
      <c r="D234" s="183">
        <f>IFERROR(VLOOKUP($A234,'Прайс-лист общий'!A:C,3,0),"")</f>
        <v>4</v>
      </c>
      <c r="E234" s="184">
        <f>IFERROR(VLOOKUP($A234,'Прайс-лист общий'!$A:D,4,0),"")</f>
        <v>0</v>
      </c>
      <c r="F234" s="209">
        <f>IFERROR(VLOOKUP($A234,'Прайс-лист общий'!$A:E,5,0),"")</f>
        <v>1097</v>
      </c>
      <c r="G234" s="209">
        <f>IFERROR(VLOOKUP($A234,'Прайс-лист общий'!$A:F,6,0),"")</f>
        <v>663</v>
      </c>
      <c r="H234" s="209">
        <f>IFERROR(VLOOKUP($A234,'Прайс-лист общий'!$A:G,7,0),"")</f>
        <v>603</v>
      </c>
      <c r="I234" s="209">
        <f>IFERROR(VLOOKUP($A234,'Прайс-лист общий'!$A:H,8,0),"")</f>
        <v>548</v>
      </c>
      <c r="J234" s="209">
        <f>IFERROR(VLOOKUP($A234,'Прайс-лист общий'!$A:I,9,0),"")</f>
        <v>477</v>
      </c>
      <c r="K234" s="222">
        <f>IFERROR(VLOOKUP(A234,'Прайс-лист общий'!A:J,10,0),"")</f>
        <v>0</v>
      </c>
      <c r="L234" s="216"/>
      <c r="M234" s="212">
        <f t="shared" si="6"/>
        <v>0</v>
      </c>
      <c r="N234" s="185">
        <f>IFERROR(VLOOKUP($A234,'Прайс-лист общий'!$A:K,11,0),"")</f>
        <v>20</v>
      </c>
      <c r="O234" s="186" t="str">
        <f>IFERROR(VLOOKUP($A234,'Прайс-лист общий'!$A:L,12,0),"")</f>
        <v>165*115*60</v>
      </c>
      <c r="P234" s="186">
        <f>IFERROR(VLOOKUP($A234,'Прайс-лист общий'!$A:M,13,0),"")</f>
        <v>0.45300000000000001</v>
      </c>
      <c r="Q234" s="186" t="str">
        <f>IFERROR(VLOOKUP($A234,'Прайс-лист общий'!$A:O,14,0),"")</f>
        <v>345*245*325</v>
      </c>
      <c r="R234" s="186">
        <f>IFERROR(VLOOKUP($A234,'Прайс-лист общий'!$A:O,15,0),"")</f>
        <v>9.9</v>
      </c>
    </row>
    <row r="235" spans="1:18" s="208" customFormat="1" ht="15" customHeight="1">
      <c r="A235" s="205" t="s">
        <v>1321</v>
      </c>
      <c r="B235" s="206"/>
      <c r="C235" s="182" t="str">
        <f>HYPERLINK(VLOOKUP(A235,Фото!C:D,2,0),VLOOKUP(A235,'Прайс-лист общий'!A:B,2,0))</f>
        <v>Ручка дверная "Пиньолата", матовый черный никель</v>
      </c>
      <c r="D235" s="183">
        <f>IFERROR(VLOOKUP($A235,'Прайс-лист общий'!A:C,3,0),"")</f>
        <v>4</v>
      </c>
      <c r="E235" s="184">
        <f>IFERROR(VLOOKUP($A235,'Прайс-лист общий'!$A:D,4,0),"")</f>
        <v>0</v>
      </c>
      <c r="F235" s="209">
        <f>IFERROR(VLOOKUP($A235,'Прайс-лист общий'!$A:E,5,0),"")</f>
        <v>1097</v>
      </c>
      <c r="G235" s="209">
        <f>IFERROR(VLOOKUP($A235,'Прайс-лист общий'!$A:F,6,0),"")</f>
        <v>663</v>
      </c>
      <c r="H235" s="209">
        <f>IFERROR(VLOOKUP($A235,'Прайс-лист общий'!$A:G,7,0),"")</f>
        <v>603</v>
      </c>
      <c r="I235" s="209">
        <f>IFERROR(VLOOKUP($A235,'Прайс-лист общий'!$A:H,8,0),"")</f>
        <v>548</v>
      </c>
      <c r="J235" s="209">
        <f>IFERROR(VLOOKUP($A235,'Прайс-лист общий'!$A:I,9,0),"")</f>
        <v>477</v>
      </c>
      <c r="K235" s="222">
        <f>IFERROR(VLOOKUP(A235,'Прайс-лист общий'!A:J,10,0),"")</f>
        <v>0</v>
      </c>
      <c r="L235" s="216"/>
      <c r="M235" s="212">
        <f t="shared" si="6"/>
        <v>0</v>
      </c>
      <c r="N235" s="185">
        <f>IFERROR(VLOOKUP($A235,'Прайс-лист общий'!$A:K,11,0),"")</f>
        <v>20</v>
      </c>
      <c r="O235" s="186" t="str">
        <f>IFERROR(VLOOKUP($A235,'Прайс-лист общий'!$A:L,12,0),"")</f>
        <v>165*115*60</v>
      </c>
      <c r="P235" s="186">
        <f>IFERROR(VLOOKUP($A235,'Прайс-лист общий'!$A:M,13,0),"")</f>
        <v>0.45300000000000001</v>
      </c>
      <c r="Q235" s="186" t="str">
        <f>IFERROR(VLOOKUP($A235,'Прайс-лист общий'!$A:O,14,0),"")</f>
        <v>345*245*325</v>
      </c>
      <c r="R235" s="186">
        <f>IFERROR(VLOOKUP($A235,'Прайс-лист общий'!$A:O,15,0),"")</f>
        <v>9.9</v>
      </c>
    </row>
    <row r="236" spans="1:18" s="208" customFormat="1" ht="15" customHeight="1">
      <c r="A236" s="205" t="s">
        <v>1322</v>
      </c>
      <c r="B236" s="206"/>
      <c r="C236" s="182" t="str">
        <f>HYPERLINK(VLOOKUP(A236,Фото!C:D,2,0),VLOOKUP(A236,'Прайс-лист общий'!A:B,2,0))</f>
        <v>Ручка дверная "Пиньолата", никель супер матовый</v>
      </c>
      <c r="D236" s="183">
        <f>IFERROR(VLOOKUP($A236,'Прайс-лист общий'!A:C,3,0),"")</f>
        <v>4</v>
      </c>
      <c r="E236" s="184">
        <f>IFERROR(VLOOKUP($A236,'Прайс-лист общий'!$A:D,4,0),"")</f>
        <v>0</v>
      </c>
      <c r="F236" s="209">
        <f>IFERROR(VLOOKUP($A236,'Прайс-лист общий'!$A:E,5,0),"")</f>
        <v>1097</v>
      </c>
      <c r="G236" s="209">
        <f>IFERROR(VLOOKUP($A236,'Прайс-лист общий'!$A:F,6,0),"")</f>
        <v>663</v>
      </c>
      <c r="H236" s="209">
        <f>IFERROR(VLOOKUP($A236,'Прайс-лист общий'!$A:G,7,0),"")</f>
        <v>603</v>
      </c>
      <c r="I236" s="209">
        <f>IFERROR(VLOOKUP($A236,'Прайс-лист общий'!$A:H,8,0),"")</f>
        <v>548</v>
      </c>
      <c r="J236" s="209">
        <f>IFERROR(VLOOKUP($A236,'Прайс-лист общий'!$A:I,9,0),"")</f>
        <v>477</v>
      </c>
      <c r="K236" s="222">
        <f>IFERROR(VLOOKUP(A236,'Прайс-лист общий'!A:J,10,0),"")</f>
        <v>0</v>
      </c>
      <c r="L236" s="216"/>
      <c r="M236" s="212">
        <f t="shared" si="6"/>
        <v>0</v>
      </c>
      <c r="N236" s="185">
        <f>IFERROR(VLOOKUP($A236,'Прайс-лист общий'!$A:K,11,0),"")</f>
        <v>20</v>
      </c>
      <c r="O236" s="186" t="str">
        <f>IFERROR(VLOOKUP($A236,'Прайс-лист общий'!$A:L,12,0),"")</f>
        <v>165*115*60</v>
      </c>
      <c r="P236" s="186">
        <f>IFERROR(VLOOKUP($A236,'Прайс-лист общий'!$A:M,13,0),"")</f>
        <v>0.45300000000000001</v>
      </c>
      <c r="Q236" s="186" t="str">
        <f>IFERROR(VLOOKUP($A236,'Прайс-лист общий'!$A:O,14,0),"")</f>
        <v>345*245*325</v>
      </c>
      <c r="R236" s="186">
        <f>IFERROR(VLOOKUP($A236,'Прайс-лист общий'!$A:O,15,0),"")</f>
        <v>9.9</v>
      </c>
    </row>
    <row r="237" spans="1:18" s="208" customFormat="1" ht="15" customHeight="1">
      <c r="A237" s="205" t="s">
        <v>1323</v>
      </c>
      <c r="B237" s="206"/>
      <c r="C237" s="182" t="str">
        <f>HYPERLINK(VLOOKUP(A237,Фото!C:D,2,0),VLOOKUP(A237,'Прайс-лист общий'!A:B,2,0))</f>
        <v>Ручка дверная "Пиньолата", матовый супер белый</v>
      </c>
      <c r="D237" s="183">
        <f>IFERROR(VLOOKUP($A237,'Прайс-лист общий'!A:C,3,0),"")</f>
        <v>4</v>
      </c>
      <c r="E237" s="184">
        <f>IFERROR(VLOOKUP($A237,'Прайс-лист общий'!$A:D,4,0),"")</f>
        <v>0</v>
      </c>
      <c r="F237" s="209">
        <f>IFERROR(VLOOKUP($A237,'Прайс-лист общий'!$A:E,5,0),"")</f>
        <v>1097</v>
      </c>
      <c r="G237" s="209">
        <f>IFERROR(VLOOKUP($A237,'Прайс-лист общий'!$A:F,6,0),"")</f>
        <v>663</v>
      </c>
      <c r="H237" s="209">
        <f>IFERROR(VLOOKUP($A237,'Прайс-лист общий'!$A:G,7,0),"")</f>
        <v>603</v>
      </c>
      <c r="I237" s="209">
        <f>IFERROR(VLOOKUP($A237,'Прайс-лист общий'!$A:H,8,0),"")</f>
        <v>548</v>
      </c>
      <c r="J237" s="209">
        <f>IFERROR(VLOOKUP($A237,'Прайс-лист общий'!$A:I,9,0),"")</f>
        <v>477</v>
      </c>
      <c r="K237" s="222">
        <f>IFERROR(VLOOKUP(A237,'Прайс-лист общий'!A:J,10,0),"")</f>
        <v>0</v>
      </c>
      <c r="L237" s="216"/>
      <c r="M237" s="212">
        <f t="shared" si="6"/>
        <v>0</v>
      </c>
      <c r="N237" s="185">
        <f>IFERROR(VLOOKUP($A237,'Прайс-лист общий'!$A:K,11,0),"")</f>
        <v>20</v>
      </c>
      <c r="O237" s="186" t="str">
        <f>IFERROR(VLOOKUP($A237,'Прайс-лист общий'!$A:L,12,0),"")</f>
        <v>165*115*60</v>
      </c>
      <c r="P237" s="186">
        <f>IFERROR(VLOOKUP($A237,'Прайс-лист общий'!$A:M,13,0),"")</f>
        <v>0.45300000000000001</v>
      </c>
      <c r="Q237" s="186" t="str">
        <f>IFERROR(VLOOKUP($A237,'Прайс-лист общий'!$A:O,14,0),"")</f>
        <v>345*245*325</v>
      </c>
      <c r="R237" s="186">
        <f>IFERROR(VLOOKUP($A237,'Прайс-лист общий'!$A:O,15,0),"")</f>
        <v>9.9</v>
      </c>
    </row>
    <row r="238" spans="1:18" s="208" customFormat="1" ht="15" customHeight="1">
      <c r="A238" s="193" t="s">
        <v>1287</v>
      </c>
      <c r="B238" s="195"/>
      <c r="C238" s="187" t="str">
        <f>HYPERLINK(VLOOKUP(A238,Фото!C:D,2,0),VLOOKUP(A238,'Прайс-лист общий'!A:B,2,0))</f>
        <v>Ручка дверная "Пиньолата", никель матовый</v>
      </c>
      <c r="D238" s="188">
        <f>IFERROR(VLOOKUP($A238,'Прайс-лист общий'!A:C,3,0),"")</f>
        <v>4</v>
      </c>
      <c r="E238" s="189">
        <f>IFERROR(VLOOKUP($A238,'Прайс-лист общий'!$A:D,4,0),"")</f>
        <v>0</v>
      </c>
      <c r="F238" s="210">
        <f>IFERROR(VLOOKUP($A238,'Прайс-лист общий'!$A:E,5,0),"")</f>
        <v>1097</v>
      </c>
      <c r="G238" s="210">
        <f>IFERROR(VLOOKUP($A238,'Прайс-лист общий'!$A:F,6,0),"")</f>
        <v>663</v>
      </c>
      <c r="H238" s="210">
        <f>IFERROR(VLOOKUP($A238,'Прайс-лист общий'!$A:G,7,0),"")</f>
        <v>603</v>
      </c>
      <c r="I238" s="210">
        <f>IFERROR(VLOOKUP($A238,'Прайс-лист общий'!$A:H,8,0),"")</f>
        <v>548</v>
      </c>
      <c r="J238" s="210">
        <f>IFERROR(VLOOKUP($A238,'Прайс-лист общий'!$A:I,9,0),"")</f>
        <v>477</v>
      </c>
      <c r="K238" s="220">
        <f>IFERROR(VLOOKUP(A238,'Прайс-лист общий'!A:J,10,0),"")</f>
        <v>0</v>
      </c>
      <c r="L238" s="217"/>
      <c r="M238" s="213">
        <f t="shared" si="6"/>
        <v>0</v>
      </c>
      <c r="N238" s="190">
        <f>IFERROR(VLOOKUP($A238,'Прайс-лист общий'!$A:K,11,0),"")</f>
        <v>20</v>
      </c>
      <c r="O238" s="191" t="str">
        <f>IFERROR(VLOOKUP($A238,'Прайс-лист общий'!$A:L,12,0),"")</f>
        <v>165*115*60</v>
      </c>
      <c r="P238" s="191">
        <f>IFERROR(VLOOKUP($A238,'Прайс-лист общий'!$A:M,13,0),"")</f>
        <v>0.45300000000000001</v>
      </c>
      <c r="Q238" s="191" t="str">
        <f>IFERROR(VLOOKUP($A238,'Прайс-лист общий'!$A:O,14,0),"")</f>
        <v>345*245*325</v>
      </c>
      <c r="R238" s="191">
        <f>IFERROR(VLOOKUP($A238,'Прайс-лист общий'!$A:O,15,0),"")</f>
        <v>9.9</v>
      </c>
    </row>
    <row r="239" spans="1:18" s="208" customFormat="1" ht="15" customHeight="1">
      <c r="A239" s="205" t="s">
        <v>1324</v>
      </c>
      <c r="B239" s="194"/>
      <c r="C239" s="182" t="str">
        <f>HYPERLINK(VLOOKUP(A239,Фото!C:D,2,0),VLOOKUP(A239,'Прайс-лист общий'!A:B,2,0))</f>
        <v>Ручка дверная "Канноли", черный</v>
      </c>
      <c r="D239" s="183">
        <f>IFERROR(VLOOKUP($A239,'Прайс-лист общий'!A:C,3,0),"")</f>
        <v>4</v>
      </c>
      <c r="E239" s="184">
        <f>IFERROR(VLOOKUP($A239,'Прайс-лист общий'!$A:D,4,0),"")</f>
        <v>0</v>
      </c>
      <c r="F239" s="209">
        <f>IFERROR(VLOOKUP($A239,'Прайс-лист общий'!$A:E,5,0),"")</f>
        <v>1030</v>
      </c>
      <c r="G239" s="209">
        <f>IFERROR(VLOOKUP($A239,'Прайс-лист общий'!$A:F,6,0),"")</f>
        <v>622</v>
      </c>
      <c r="H239" s="209">
        <f>IFERROR(VLOOKUP($A239,'Прайс-лист общий'!$A:G,7,0),"")</f>
        <v>565</v>
      </c>
      <c r="I239" s="209">
        <f>IFERROR(VLOOKUP($A239,'Прайс-лист общий'!$A:H,8,0),"")</f>
        <v>513</v>
      </c>
      <c r="J239" s="209">
        <f>IFERROR(VLOOKUP($A239,'Прайс-лист общий'!$A:I,9,0),"")</f>
        <v>446</v>
      </c>
      <c r="K239" s="222">
        <f>IFERROR(VLOOKUP(A239,'Прайс-лист общий'!A:J,10,0),"")</f>
        <v>0</v>
      </c>
      <c r="L239" s="216"/>
      <c r="M239" s="212">
        <f t="shared" si="6"/>
        <v>0</v>
      </c>
      <c r="N239" s="185">
        <f>IFERROR(VLOOKUP($A239,'Прайс-лист общий'!$A:K,11,0),"")</f>
        <v>20</v>
      </c>
      <c r="O239" s="186" t="str">
        <f>IFERROR(VLOOKUP($A239,'Прайс-лист общий'!$A:L,12,0),"")</f>
        <v>165*115*60</v>
      </c>
      <c r="P239" s="186">
        <f>IFERROR(VLOOKUP($A239,'Прайс-лист общий'!$A:M,13,0),"")</f>
        <v>0.45300000000000001</v>
      </c>
      <c r="Q239" s="186" t="str">
        <f>IFERROR(VLOOKUP($A239,'Прайс-лист общий'!$A:O,14,0),"")</f>
        <v>345*245*325</v>
      </c>
      <c r="R239" s="186">
        <f>IFERROR(VLOOKUP($A239,'Прайс-лист общий'!$A:O,15,0),"")</f>
        <v>9.9</v>
      </c>
    </row>
    <row r="240" spans="1:18" s="208" customFormat="1" ht="15" customHeight="1">
      <c r="A240" s="205" t="s">
        <v>1325</v>
      </c>
      <c r="B240" s="206"/>
      <c r="C240" s="182" t="str">
        <f>HYPERLINK(VLOOKUP(A240,Фото!C:D,2,0),VLOOKUP(A240,'Прайс-лист общий'!A:B,2,0))</f>
        <v>Ручка дверная "Канноли", матовый черный никель</v>
      </c>
      <c r="D240" s="183">
        <f>IFERROR(VLOOKUP($A240,'Прайс-лист общий'!A:C,3,0),"")</f>
        <v>4</v>
      </c>
      <c r="E240" s="184">
        <f>IFERROR(VLOOKUP($A240,'Прайс-лист общий'!$A:D,4,0),"")</f>
        <v>0</v>
      </c>
      <c r="F240" s="209">
        <f>IFERROR(VLOOKUP($A240,'Прайс-лист общий'!$A:E,5,0),"")</f>
        <v>1030</v>
      </c>
      <c r="G240" s="209">
        <f>IFERROR(VLOOKUP($A240,'Прайс-лист общий'!$A:F,6,0),"")</f>
        <v>622</v>
      </c>
      <c r="H240" s="209">
        <f>IFERROR(VLOOKUP($A240,'Прайс-лист общий'!$A:G,7,0),"")</f>
        <v>565</v>
      </c>
      <c r="I240" s="209">
        <f>IFERROR(VLOOKUP($A240,'Прайс-лист общий'!$A:H,8,0),"")</f>
        <v>513</v>
      </c>
      <c r="J240" s="209">
        <f>IFERROR(VLOOKUP($A240,'Прайс-лист общий'!$A:I,9,0),"")</f>
        <v>446</v>
      </c>
      <c r="K240" s="222">
        <f>IFERROR(VLOOKUP(A240,'Прайс-лист общий'!A:J,10,0),"")</f>
        <v>0</v>
      </c>
      <c r="L240" s="216"/>
      <c r="M240" s="212">
        <f t="shared" si="6"/>
        <v>0</v>
      </c>
      <c r="N240" s="185">
        <f>IFERROR(VLOOKUP($A240,'Прайс-лист общий'!$A:K,11,0),"")</f>
        <v>20</v>
      </c>
      <c r="O240" s="186" t="str">
        <f>IFERROR(VLOOKUP($A240,'Прайс-лист общий'!$A:L,12,0),"")</f>
        <v>165*115*60</v>
      </c>
      <c r="P240" s="186">
        <f>IFERROR(VLOOKUP($A240,'Прайс-лист общий'!$A:M,13,0),"")</f>
        <v>0.45300000000000001</v>
      </c>
      <c r="Q240" s="186" t="str">
        <f>IFERROR(VLOOKUP($A240,'Прайс-лист общий'!$A:O,14,0),"")</f>
        <v>345*245*325</v>
      </c>
      <c r="R240" s="186">
        <f>IFERROR(VLOOKUP($A240,'Прайс-лист общий'!$A:O,15,0),"")</f>
        <v>9.9</v>
      </c>
    </row>
    <row r="241" spans="1:18" s="208" customFormat="1" ht="15" customHeight="1">
      <c r="A241" s="205" t="s">
        <v>1288</v>
      </c>
      <c r="B241" s="206"/>
      <c r="C241" s="182" t="str">
        <f>HYPERLINK(VLOOKUP(A241,Фото!C:D,2,0),VLOOKUP(A241,'Прайс-лист общий'!A:B,2,0))</f>
        <v>Ручка дверная "Канноли", никель супер матовый</v>
      </c>
      <c r="D241" s="183">
        <f>IFERROR(VLOOKUP($A241,'Прайс-лист общий'!A:C,3,0),"")</f>
        <v>4</v>
      </c>
      <c r="E241" s="184">
        <f>IFERROR(VLOOKUP($A241,'Прайс-лист общий'!$A:D,4,0),"")</f>
        <v>0</v>
      </c>
      <c r="F241" s="209">
        <f>IFERROR(VLOOKUP($A241,'Прайс-лист общий'!$A:E,5,0),"")</f>
        <v>1030</v>
      </c>
      <c r="G241" s="209">
        <f>IFERROR(VLOOKUP($A241,'Прайс-лист общий'!$A:F,6,0),"")</f>
        <v>622</v>
      </c>
      <c r="H241" s="209">
        <f>IFERROR(VLOOKUP($A241,'Прайс-лист общий'!$A:G,7,0),"")</f>
        <v>565</v>
      </c>
      <c r="I241" s="209">
        <f>IFERROR(VLOOKUP($A241,'Прайс-лист общий'!$A:H,8,0),"")</f>
        <v>513</v>
      </c>
      <c r="J241" s="209">
        <f>IFERROR(VLOOKUP($A241,'Прайс-лист общий'!$A:I,9,0),"")</f>
        <v>446</v>
      </c>
      <c r="K241" s="222">
        <f>IFERROR(VLOOKUP(A241,'Прайс-лист общий'!A:J,10,0),"")</f>
        <v>0</v>
      </c>
      <c r="L241" s="216"/>
      <c r="M241" s="212">
        <f t="shared" si="6"/>
        <v>0</v>
      </c>
      <c r="N241" s="185">
        <f>IFERROR(VLOOKUP($A241,'Прайс-лист общий'!$A:K,11,0),"")</f>
        <v>20</v>
      </c>
      <c r="O241" s="186" t="str">
        <f>IFERROR(VLOOKUP($A241,'Прайс-лист общий'!$A:L,12,0),"")</f>
        <v>165*115*60</v>
      </c>
      <c r="P241" s="186">
        <f>IFERROR(VLOOKUP($A241,'Прайс-лист общий'!$A:M,13,0),"")</f>
        <v>0.45300000000000001</v>
      </c>
      <c r="Q241" s="186" t="str">
        <f>IFERROR(VLOOKUP($A241,'Прайс-лист общий'!$A:O,14,0),"")</f>
        <v>345*245*325</v>
      </c>
      <c r="R241" s="186">
        <f>IFERROR(VLOOKUP($A241,'Прайс-лист общий'!$A:O,15,0),"")</f>
        <v>9.9</v>
      </c>
    </row>
    <row r="242" spans="1:18" s="208" customFormat="1" ht="15" customHeight="1">
      <c r="A242" s="205" t="s">
        <v>1326</v>
      </c>
      <c r="B242" s="206"/>
      <c r="C242" s="182" t="str">
        <f>HYPERLINK(VLOOKUP(A242,Фото!C:D,2,0),VLOOKUP(A242,'Прайс-лист общий'!A:B,2,0))</f>
        <v>Ручка дверная "Канноли", матовый супер белый</v>
      </c>
      <c r="D242" s="183">
        <f>IFERROR(VLOOKUP($A242,'Прайс-лист общий'!A:C,3,0),"")</f>
        <v>4</v>
      </c>
      <c r="E242" s="184">
        <f>IFERROR(VLOOKUP($A242,'Прайс-лист общий'!$A:D,4,0),"")</f>
        <v>0</v>
      </c>
      <c r="F242" s="209">
        <f>IFERROR(VLOOKUP($A242,'Прайс-лист общий'!$A:E,5,0),"")</f>
        <v>1030</v>
      </c>
      <c r="G242" s="209">
        <f>IFERROR(VLOOKUP($A242,'Прайс-лист общий'!$A:F,6,0),"")</f>
        <v>622</v>
      </c>
      <c r="H242" s="209">
        <f>IFERROR(VLOOKUP($A242,'Прайс-лист общий'!$A:G,7,0),"")</f>
        <v>565</v>
      </c>
      <c r="I242" s="209">
        <f>IFERROR(VLOOKUP($A242,'Прайс-лист общий'!$A:H,8,0),"")</f>
        <v>513</v>
      </c>
      <c r="J242" s="209">
        <f>IFERROR(VLOOKUP($A242,'Прайс-лист общий'!$A:I,9,0),"")</f>
        <v>446</v>
      </c>
      <c r="K242" s="222">
        <f>IFERROR(VLOOKUP(A242,'Прайс-лист общий'!A:J,10,0),"")</f>
        <v>394</v>
      </c>
      <c r="L242" s="216"/>
      <c r="M242" s="212">
        <f t="shared" si="6"/>
        <v>0</v>
      </c>
      <c r="N242" s="185">
        <f>IFERROR(VLOOKUP($A242,'Прайс-лист общий'!$A:K,11,0),"")</f>
        <v>20</v>
      </c>
      <c r="O242" s="186" t="str">
        <f>IFERROR(VLOOKUP($A242,'Прайс-лист общий'!$A:L,12,0),"")</f>
        <v>165*115*60</v>
      </c>
      <c r="P242" s="186">
        <f>IFERROR(VLOOKUP($A242,'Прайс-лист общий'!$A:M,13,0),"")</f>
        <v>0.45300000000000001</v>
      </c>
      <c r="Q242" s="186" t="str">
        <f>IFERROR(VLOOKUP($A242,'Прайс-лист общий'!$A:O,14,0),"")</f>
        <v>345*245*325</v>
      </c>
      <c r="R242" s="186">
        <f>IFERROR(VLOOKUP($A242,'Прайс-лист общий'!$A:O,15,0),"")</f>
        <v>9.9</v>
      </c>
    </row>
    <row r="243" spans="1:18" s="208" customFormat="1" ht="15" customHeight="1">
      <c r="A243" s="205" t="s">
        <v>4775</v>
      </c>
      <c r="B243" s="206"/>
      <c r="C243" s="182" t="str">
        <f>HYPERLINK(VLOOKUP(A243,Фото!C:D,2,0),VLOOKUP(A243,'Прайс-лист общий'!A:B,2,0))</f>
        <v>Ручка дверная "Канноли", матовый супер белый, подложка DIY</v>
      </c>
      <c r="D243" s="183">
        <f>IFERROR(VLOOKUP($A243,'Прайс-лист общий'!A:C,3,0),"")</f>
        <v>4</v>
      </c>
      <c r="E243" s="184">
        <f>IFERROR(VLOOKUP($A243,'Прайс-лист общий'!$A:D,4,0),"")</f>
        <v>0</v>
      </c>
      <c r="F243" s="209">
        <f>IFERROR(VLOOKUP($A243,'Прайс-лист общий'!$A:E,5,0),"")</f>
        <v>1030</v>
      </c>
      <c r="G243" s="209">
        <f>IFERROR(VLOOKUP($A243,'Прайс-лист общий'!$A:F,6,0),"")</f>
        <v>622</v>
      </c>
      <c r="H243" s="209">
        <f>IFERROR(VLOOKUP($A243,'Прайс-лист общий'!$A:G,7,0),"")</f>
        <v>565</v>
      </c>
      <c r="I243" s="209">
        <f>IFERROR(VLOOKUP($A243,'Прайс-лист общий'!$A:H,8,0),"")</f>
        <v>513</v>
      </c>
      <c r="J243" s="209">
        <f>IFERROR(VLOOKUP($A243,'Прайс-лист общий'!$A:I,9,0),"")</f>
        <v>446</v>
      </c>
      <c r="K243" s="222">
        <f>IFERROR(VLOOKUP(A243,'Прайс-лист общий'!A:J,10,0),"")</f>
        <v>332</v>
      </c>
      <c r="L243" s="216"/>
      <c r="M243" s="212">
        <f t="shared" si="6"/>
        <v>0</v>
      </c>
      <c r="N243" s="185" t="str">
        <f>IFERROR(VLOOKUP($A243,'Прайс-лист общий'!$A:K,11,0),"")</f>
        <v>6/24</v>
      </c>
      <c r="O243" s="186" t="str">
        <f>IFERROR(VLOOKUP($A243,'Прайс-лист общий'!$A:L,12,0),"")</f>
        <v>165*150*60</v>
      </c>
      <c r="P243" s="186">
        <f>IFERROR(VLOOKUP($A243,'Прайс-лист общий'!$A:M,13,0),"")</f>
        <v>0.45300000000000001</v>
      </c>
      <c r="Q243" s="186" t="str">
        <f>IFERROR(VLOOKUP($A243,'Прайс-лист общий'!$A:O,14,0),"")</f>
        <v>345*245*325</v>
      </c>
      <c r="R243" s="186">
        <f>IFERROR(VLOOKUP($A243,'Прайс-лист общий'!$A:O,15,0),"")</f>
        <v>9.9</v>
      </c>
    </row>
    <row r="244" spans="1:18" s="208" customFormat="1" ht="15" customHeight="1">
      <c r="A244" s="193" t="s">
        <v>1289</v>
      </c>
      <c r="B244" s="195"/>
      <c r="C244" s="187" t="str">
        <f>HYPERLINK(VLOOKUP(A244,Фото!C:D,2,0),VLOOKUP(A244,'Прайс-лист общий'!A:B,2,0))</f>
        <v>Ручка дверная "Канноли", никель матовый</v>
      </c>
      <c r="D244" s="188">
        <f>IFERROR(VLOOKUP($A244,'Прайс-лист общий'!A:C,3,0),"")</f>
        <v>4</v>
      </c>
      <c r="E244" s="189">
        <f>IFERROR(VLOOKUP($A244,'Прайс-лист общий'!$A:D,4,0),"")</f>
        <v>0</v>
      </c>
      <c r="F244" s="210">
        <f>IFERROR(VLOOKUP($A244,'Прайс-лист общий'!$A:E,5,0),"")</f>
        <v>1030</v>
      </c>
      <c r="G244" s="210">
        <f>IFERROR(VLOOKUP($A244,'Прайс-лист общий'!$A:F,6,0),"")</f>
        <v>622</v>
      </c>
      <c r="H244" s="210">
        <f>IFERROR(VLOOKUP($A244,'Прайс-лист общий'!$A:G,7,0),"")</f>
        <v>565</v>
      </c>
      <c r="I244" s="210">
        <f>IFERROR(VLOOKUP($A244,'Прайс-лист общий'!$A:H,8,0),"")</f>
        <v>513</v>
      </c>
      <c r="J244" s="210">
        <f>IFERROR(VLOOKUP($A244,'Прайс-лист общий'!$A:I,9,0),"")</f>
        <v>446</v>
      </c>
      <c r="K244" s="220">
        <f>IFERROR(VLOOKUP(A244,'Прайс-лист общий'!A:J,10,0),"")</f>
        <v>0</v>
      </c>
      <c r="L244" s="217"/>
      <c r="M244" s="213">
        <f t="shared" si="6"/>
        <v>0</v>
      </c>
      <c r="N244" s="190">
        <f>IFERROR(VLOOKUP($A244,'Прайс-лист общий'!$A:K,11,0),"")</f>
        <v>20</v>
      </c>
      <c r="O244" s="191" t="str">
        <f>IFERROR(VLOOKUP($A244,'Прайс-лист общий'!$A:L,12,0),"")</f>
        <v>165*115*60</v>
      </c>
      <c r="P244" s="191">
        <f>IFERROR(VLOOKUP($A244,'Прайс-лист общий'!$A:M,13,0),"")</f>
        <v>0.45300000000000001</v>
      </c>
      <c r="Q244" s="191" t="str">
        <f>IFERROR(VLOOKUP($A244,'Прайс-лист общий'!$A:O,14,0),"")</f>
        <v>345*245*325</v>
      </c>
      <c r="R244" s="191">
        <f>IFERROR(VLOOKUP($A244,'Прайс-лист общий'!$A:O,15,0),"")</f>
        <v>9.9</v>
      </c>
    </row>
    <row r="245" spans="1:18" s="208" customFormat="1" ht="15" customHeight="1">
      <c r="A245" s="205" t="s">
        <v>1290</v>
      </c>
      <c r="B245" s="194"/>
      <c r="C245" s="182" t="str">
        <f>HYPERLINK(VLOOKUP(A245,Фото!C:D,2,0),VLOOKUP(A245,'Прайс-лист общий'!A:B,2,0))</f>
        <v>Ручка дверная "Нутелла", черный</v>
      </c>
      <c r="D245" s="183">
        <f>IFERROR(VLOOKUP($A245,'Прайс-лист общий'!A:C,3,0),"")</f>
        <v>4</v>
      </c>
      <c r="E245" s="184">
        <f>IFERROR(VLOOKUP($A245,'Прайс-лист общий'!$A:D,4,0),"")</f>
        <v>0</v>
      </c>
      <c r="F245" s="209">
        <f>IFERROR(VLOOKUP($A245,'Прайс-лист общий'!$A:E,5,0),"")</f>
        <v>1042</v>
      </c>
      <c r="G245" s="209">
        <f>IFERROR(VLOOKUP($A245,'Прайс-лист общий'!$A:F,6,0),"")</f>
        <v>629</v>
      </c>
      <c r="H245" s="209">
        <f>IFERROR(VLOOKUP($A245,'Прайс-лист общий'!$A:G,7,0),"")</f>
        <v>572</v>
      </c>
      <c r="I245" s="209">
        <f>IFERROR(VLOOKUP($A245,'Прайс-лист общий'!$A:H,8,0),"")</f>
        <v>521</v>
      </c>
      <c r="J245" s="209">
        <f>IFERROR(VLOOKUP($A245,'Прайс-лист общий'!$A:I,9,0),"")</f>
        <v>452</v>
      </c>
      <c r="K245" s="222">
        <f>IFERROR(VLOOKUP(A245,'Прайс-лист общий'!A:J,10,0),"")</f>
        <v>0</v>
      </c>
      <c r="L245" s="216"/>
      <c r="M245" s="212">
        <f t="shared" si="6"/>
        <v>0</v>
      </c>
      <c r="N245" s="185">
        <f>IFERROR(VLOOKUP($A245,'Прайс-лист общий'!$A:K,11,0),"")</f>
        <v>20</v>
      </c>
      <c r="O245" s="186" t="str">
        <f>IFERROR(VLOOKUP($A245,'Прайс-лист общий'!$A:L,12,0),"")</f>
        <v>165*115*60</v>
      </c>
      <c r="P245" s="186">
        <f>IFERROR(VLOOKUP($A245,'Прайс-лист общий'!$A:M,13,0),"")</f>
        <v>0.45300000000000001</v>
      </c>
      <c r="Q245" s="186" t="str">
        <f>IFERROR(VLOOKUP($A245,'Прайс-лист общий'!$A:O,14,0),"")</f>
        <v>345*245*325</v>
      </c>
      <c r="R245" s="186">
        <f>IFERROR(VLOOKUP($A245,'Прайс-лист общий'!$A:O,15,0),"")</f>
        <v>9.9</v>
      </c>
    </row>
    <row r="246" spans="1:18" s="208" customFormat="1" ht="15" customHeight="1">
      <c r="A246" s="205" t="s">
        <v>1327</v>
      </c>
      <c r="B246" s="206"/>
      <c r="C246" s="182" t="str">
        <f>HYPERLINK(VLOOKUP(A246,Фото!C:D,2,0),VLOOKUP(A246,'Прайс-лист общий'!A:B,2,0))</f>
        <v>Ручка дверная "Нутелла", матовый черный никель</v>
      </c>
      <c r="D246" s="183">
        <f>IFERROR(VLOOKUP($A246,'Прайс-лист общий'!A:C,3,0),"")</f>
        <v>4</v>
      </c>
      <c r="E246" s="184">
        <f>IFERROR(VLOOKUP($A246,'Прайс-лист общий'!$A:D,4,0),"")</f>
        <v>0</v>
      </c>
      <c r="F246" s="209">
        <f>IFERROR(VLOOKUP($A246,'Прайс-лист общий'!$A:E,5,0),"")</f>
        <v>1042</v>
      </c>
      <c r="G246" s="209">
        <f>IFERROR(VLOOKUP($A246,'Прайс-лист общий'!$A:F,6,0),"")</f>
        <v>629</v>
      </c>
      <c r="H246" s="209">
        <f>IFERROR(VLOOKUP($A246,'Прайс-лист общий'!$A:G,7,0),"")</f>
        <v>572</v>
      </c>
      <c r="I246" s="209">
        <f>IFERROR(VLOOKUP($A246,'Прайс-лист общий'!$A:H,8,0),"")</f>
        <v>521</v>
      </c>
      <c r="J246" s="209">
        <f>IFERROR(VLOOKUP($A246,'Прайс-лист общий'!$A:I,9,0),"")</f>
        <v>452</v>
      </c>
      <c r="K246" s="222">
        <f>IFERROR(VLOOKUP(A246,'Прайс-лист общий'!A:J,10,0),"")</f>
        <v>451</v>
      </c>
      <c r="L246" s="216"/>
      <c r="M246" s="212">
        <f t="shared" si="6"/>
        <v>0</v>
      </c>
      <c r="N246" s="185">
        <f>IFERROR(VLOOKUP($A246,'Прайс-лист общий'!$A:K,11,0),"")</f>
        <v>20</v>
      </c>
      <c r="O246" s="186" t="str">
        <f>IFERROR(VLOOKUP($A246,'Прайс-лист общий'!$A:L,12,0),"")</f>
        <v>165*115*60</v>
      </c>
      <c r="P246" s="186">
        <f>IFERROR(VLOOKUP($A246,'Прайс-лист общий'!$A:M,13,0),"")</f>
        <v>0.45300000000000001</v>
      </c>
      <c r="Q246" s="186" t="str">
        <f>IFERROR(VLOOKUP($A246,'Прайс-лист общий'!$A:O,14,0),"")</f>
        <v>345*245*325</v>
      </c>
      <c r="R246" s="186">
        <f>IFERROR(VLOOKUP($A246,'Прайс-лист общий'!$A:O,15,0),"")</f>
        <v>9.9</v>
      </c>
    </row>
    <row r="247" spans="1:18" s="208" customFormat="1" ht="15" customHeight="1">
      <c r="A247" s="205" t="s">
        <v>1328</v>
      </c>
      <c r="B247" s="206"/>
      <c r="C247" s="182" t="str">
        <f>HYPERLINK(VLOOKUP(A247,Фото!C:D,2,0),VLOOKUP(A247,'Прайс-лист общий'!A:B,2,0))</f>
        <v>Ручка дверная "Нутелла", никель супер матовый</v>
      </c>
      <c r="D247" s="183">
        <f>IFERROR(VLOOKUP($A247,'Прайс-лист общий'!A:C,3,0),"")</f>
        <v>4</v>
      </c>
      <c r="E247" s="184">
        <f>IFERROR(VLOOKUP($A247,'Прайс-лист общий'!$A:D,4,0),"")</f>
        <v>0</v>
      </c>
      <c r="F247" s="209">
        <f>IFERROR(VLOOKUP($A247,'Прайс-лист общий'!$A:E,5,0),"")</f>
        <v>1042</v>
      </c>
      <c r="G247" s="209">
        <f>IFERROR(VLOOKUP($A247,'Прайс-лист общий'!$A:F,6,0),"")</f>
        <v>629</v>
      </c>
      <c r="H247" s="209">
        <f>IFERROR(VLOOKUP($A247,'Прайс-лист общий'!$A:G,7,0),"")</f>
        <v>572</v>
      </c>
      <c r="I247" s="209">
        <f>IFERROR(VLOOKUP($A247,'Прайс-лист общий'!$A:H,8,0),"")</f>
        <v>521</v>
      </c>
      <c r="J247" s="209">
        <f>IFERROR(VLOOKUP($A247,'Прайс-лист общий'!$A:I,9,0),"")</f>
        <v>452</v>
      </c>
      <c r="K247" s="222">
        <f>IFERROR(VLOOKUP(A247,'Прайс-лист общий'!A:J,10,0),"")</f>
        <v>0</v>
      </c>
      <c r="L247" s="216"/>
      <c r="M247" s="212">
        <f t="shared" si="6"/>
        <v>0</v>
      </c>
      <c r="N247" s="185">
        <f>IFERROR(VLOOKUP($A247,'Прайс-лист общий'!$A:K,11,0),"")</f>
        <v>20</v>
      </c>
      <c r="O247" s="186" t="str">
        <f>IFERROR(VLOOKUP($A247,'Прайс-лист общий'!$A:L,12,0),"")</f>
        <v>165*115*60</v>
      </c>
      <c r="P247" s="186">
        <f>IFERROR(VLOOKUP($A247,'Прайс-лист общий'!$A:M,13,0),"")</f>
        <v>0.45300000000000001</v>
      </c>
      <c r="Q247" s="186" t="str">
        <f>IFERROR(VLOOKUP($A247,'Прайс-лист общий'!$A:O,14,0),"")</f>
        <v>345*245*325</v>
      </c>
      <c r="R247" s="186">
        <f>IFERROR(VLOOKUP($A247,'Прайс-лист общий'!$A:O,15,0),"")</f>
        <v>9.9</v>
      </c>
    </row>
    <row r="248" spans="1:18" s="208" customFormat="1" ht="15" customHeight="1">
      <c r="A248" s="205" t="s">
        <v>1291</v>
      </c>
      <c r="B248" s="206"/>
      <c r="C248" s="182" t="str">
        <f>HYPERLINK(VLOOKUP(A248,Фото!C:D,2,0),VLOOKUP(A248,'Прайс-лист общий'!A:B,2,0))</f>
        <v>Ручка дверная "Нутелла", матовый супер белый</v>
      </c>
      <c r="D248" s="183">
        <f>IFERROR(VLOOKUP($A248,'Прайс-лист общий'!A:C,3,0),"")</f>
        <v>4</v>
      </c>
      <c r="E248" s="184">
        <f>IFERROR(VLOOKUP($A248,'Прайс-лист общий'!$A:D,4,0),"")</f>
        <v>0</v>
      </c>
      <c r="F248" s="209">
        <f>IFERROR(VLOOKUP($A248,'Прайс-лист общий'!$A:E,5,0),"")</f>
        <v>1042</v>
      </c>
      <c r="G248" s="209">
        <f>IFERROR(VLOOKUP($A248,'Прайс-лист общий'!$A:F,6,0),"")</f>
        <v>629</v>
      </c>
      <c r="H248" s="209">
        <f>IFERROR(VLOOKUP($A248,'Прайс-лист общий'!$A:G,7,0),"")</f>
        <v>572</v>
      </c>
      <c r="I248" s="209">
        <f>IFERROR(VLOOKUP($A248,'Прайс-лист общий'!$A:H,8,0),"")</f>
        <v>521</v>
      </c>
      <c r="J248" s="209">
        <f>IFERROR(VLOOKUP($A248,'Прайс-лист общий'!$A:I,9,0),"")</f>
        <v>452</v>
      </c>
      <c r="K248" s="222">
        <f>IFERROR(VLOOKUP(A248,'Прайс-лист общий'!A:J,10,0),"")</f>
        <v>394</v>
      </c>
      <c r="L248" s="216"/>
      <c r="M248" s="212">
        <f t="shared" si="6"/>
        <v>0</v>
      </c>
      <c r="N248" s="185">
        <f>IFERROR(VLOOKUP($A248,'Прайс-лист общий'!$A:K,11,0),"")</f>
        <v>20</v>
      </c>
      <c r="O248" s="186" t="str">
        <f>IFERROR(VLOOKUP($A248,'Прайс-лист общий'!$A:L,12,0),"")</f>
        <v>165*115*60</v>
      </c>
      <c r="P248" s="186">
        <f>IFERROR(VLOOKUP($A248,'Прайс-лист общий'!$A:M,13,0),"")</f>
        <v>0.45300000000000001</v>
      </c>
      <c r="Q248" s="186" t="str">
        <f>IFERROR(VLOOKUP($A248,'Прайс-лист общий'!$A:O,14,0),"")</f>
        <v>345*245*325</v>
      </c>
      <c r="R248" s="186">
        <f>IFERROR(VLOOKUP($A248,'Прайс-лист общий'!$A:O,15,0),"")</f>
        <v>9.9</v>
      </c>
    </row>
    <row r="249" spans="1:18" s="208" customFormat="1" ht="15" customHeight="1">
      <c r="A249" s="193" t="s">
        <v>1330</v>
      </c>
      <c r="B249" s="195"/>
      <c r="C249" s="187" t="str">
        <f>HYPERLINK(VLOOKUP(A249,Фото!C:D,2,0),VLOOKUP(A249,'Прайс-лист общий'!A:B,2,0))</f>
        <v>Ручка дверная "Нутелла", никель матовый</v>
      </c>
      <c r="D249" s="188">
        <f>IFERROR(VLOOKUP($A249,'Прайс-лист общий'!A:C,3,0),"")</f>
        <v>4</v>
      </c>
      <c r="E249" s="189">
        <f>IFERROR(VLOOKUP($A249,'Прайс-лист общий'!$A:D,4,0),"")</f>
        <v>0</v>
      </c>
      <c r="F249" s="210">
        <f>IFERROR(VLOOKUP($A249,'Прайс-лист общий'!$A:E,5,0),"")</f>
        <v>1042</v>
      </c>
      <c r="G249" s="210">
        <f>IFERROR(VLOOKUP($A249,'Прайс-лист общий'!$A:F,6,0),"")</f>
        <v>629</v>
      </c>
      <c r="H249" s="210">
        <f>IFERROR(VLOOKUP($A249,'Прайс-лист общий'!$A:G,7,0),"")</f>
        <v>572</v>
      </c>
      <c r="I249" s="210">
        <f>IFERROR(VLOOKUP($A249,'Прайс-лист общий'!$A:H,8,0),"")</f>
        <v>521</v>
      </c>
      <c r="J249" s="210">
        <f>IFERROR(VLOOKUP($A249,'Прайс-лист общий'!$A:I,9,0),"")</f>
        <v>452</v>
      </c>
      <c r="K249" s="220">
        <f>IFERROR(VLOOKUP(A249,'Прайс-лист общий'!A:J,10,0),"")</f>
        <v>394</v>
      </c>
      <c r="L249" s="217"/>
      <c r="M249" s="213">
        <f t="shared" si="6"/>
        <v>0</v>
      </c>
      <c r="N249" s="190">
        <f>IFERROR(VLOOKUP($A249,'Прайс-лист общий'!$A:K,11,0),"")</f>
        <v>20</v>
      </c>
      <c r="O249" s="191" t="str">
        <f>IFERROR(VLOOKUP($A249,'Прайс-лист общий'!$A:L,12,0),"")</f>
        <v>165*115*60</v>
      </c>
      <c r="P249" s="191">
        <f>IFERROR(VLOOKUP($A249,'Прайс-лист общий'!$A:M,13,0),"")</f>
        <v>0.45300000000000001</v>
      </c>
      <c r="Q249" s="191" t="str">
        <f>IFERROR(VLOOKUP($A249,'Прайс-лист общий'!$A:O,14,0),"")</f>
        <v>345*245*325</v>
      </c>
      <c r="R249" s="191">
        <f>IFERROR(VLOOKUP($A249,'Прайс-лист общий'!$A:O,15,0),"")</f>
        <v>9.9</v>
      </c>
    </row>
    <row r="250" spans="1:18" s="208" customFormat="1" ht="42" customHeight="1">
      <c r="A250" s="193" t="s">
        <v>1332</v>
      </c>
      <c r="B250" s="195"/>
      <c r="C250" s="187" t="str">
        <f>HYPERLINK(VLOOKUP(A250,Фото!C:D,2,0),VLOOKUP(A250,'Прайс-лист общий'!A:B,2,0))</f>
        <v>Ручка дверная "Полента", матовый супер белый/хром блестящий</v>
      </c>
      <c r="D250" s="188">
        <f>IFERROR(VLOOKUP($A250,'Прайс-лист общий'!A:C,3,0),"")</f>
        <v>4</v>
      </c>
      <c r="E250" s="189">
        <f>IFERROR(VLOOKUP($A250,'Прайс-лист общий'!$A:D,4,0),"")</f>
        <v>0</v>
      </c>
      <c r="F250" s="210">
        <f>IFERROR(VLOOKUP($A250,'Прайс-лист общий'!$A:E,5,0),"")</f>
        <v>1237</v>
      </c>
      <c r="G250" s="210">
        <f>IFERROR(VLOOKUP($A250,'Прайс-лист общий'!$A:F,6,0),"")</f>
        <v>747</v>
      </c>
      <c r="H250" s="210">
        <f>IFERROR(VLOOKUP($A250,'Прайс-лист общий'!$A:G,7,0),"")</f>
        <v>679</v>
      </c>
      <c r="I250" s="210">
        <f>IFERROR(VLOOKUP($A250,'Прайс-лист общий'!$A:H,8,0),"")</f>
        <v>617</v>
      </c>
      <c r="J250" s="210">
        <f>IFERROR(VLOOKUP($A250,'Прайс-лист общий'!$A:I,9,0),"")</f>
        <v>537</v>
      </c>
      <c r="K250" s="220">
        <f>IFERROR(VLOOKUP(A250,'Прайс-лист общий'!A:J,10,0),"")</f>
        <v>0</v>
      </c>
      <c r="L250" s="217"/>
      <c r="M250" s="213">
        <f t="shared" si="6"/>
        <v>0</v>
      </c>
      <c r="N250" s="190">
        <f>IFERROR(VLOOKUP($A250,'Прайс-лист общий'!$A:K,11,0),"")</f>
        <v>20</v>
      </c>
      <c r="O250" s="191" t="str">
        <f>IFERROR(VLOOKUP($A250,'Прайс-лист общий'!$A:L,12,0),"")</f>
        <v>165*115*60</v>
      </c>
      <c r="P250" s="191">
        <f>IFERROR(VLOOKUP($A250,'Прайс-лист общий'!$A:M,13,0),"")</f>
        <v>0.45300000000000001</v>
      </c>
      <c r="Q250" s="191" t="str">
        <f>IFERROR(VLOOKUP($A250,'Прайс-лист общий'!$A:O,14,0),"")</f>
        <v>345*245*325</v>
      </c>
      <c r="R250" s="191">
        <f>IFERROR(VLOOKUP($A250,'Прайс-лист общий'!$A:O,15,0),"")</f>
        <v>9.9</v>
      </c>
    </row>
    <row r="251" spans="1:18" s="208" customFormat="1" ht="15" customHeight="1">
      <c r="A251" s="223" t="s">
        <v>860</v>
      </c>
      <c r="B251" s="206"/>
      <c r="C251" s="224" t="str">
        <f>HYPERLINK(VLOOKUP(A251,Фото!C:D,2,0),VLOOKUP(A251,'Прайс-лист общий'!A:B,2,0))</f>
        <v>Завертка квадр. к ручкам PUERTO, бронза античная</v>
      </c>
      <c r="D251" s="225">
        <f>IFERROR(VLOOKUP($A251,'Прайс-лист общий'!A:C,3,0),"")</f>
        <v>4</v>
      </c>
      <c r="E251" s="226">
        <f>IFERROR(VLOOKUP($A251,'Прайс-лист общий'!$A:D,4,0),"")</f>
        <v>0</v>
      </c>
      <c r="F251" s="227">
        <f>IFERROR(VLOOKUP($A251,'Прайс-лист общий'!$A:E,5,0),"")</f>
        <v>670</v>
      </c>
      <c r="G251" s="227">
        <f>IFERROR(VLOOKUP($A251,'Прайс-лист общий'!$A:F,6,0),"")</f>
        <v>405</v>
      </c>
      <c r="H251" s="227">
        <f>IFERROR(VLOOKUP($A251,'Прайс-лист общий'!$A:G,7,0),"")</f>
        <v>368</v>
      </c>
      <c r="I251" s="227">
        <f>IFERROR(VLOOKUP($A251,'Прайс-лист общий'!$A:H,8,0),"")</f>
        <v>334</v>
      </c>
      <c r="J251" s="227">
        <f>IFERROR(VLOOKUP($A251,'Прайс-лист общий'!$A:I,9,0),"")</f>
        <v>291</v>
      </c>
      <c r="K251" s="228">
        <f>IFERROR(VLOOKUP(A251,'Прайс-лист общий'!A:J,10,0),"")</f>
        <v>0</v>
      </c>
      <c r="L251" s="229"/>
      <c r="M251" s="230">
        <f t="shared" si="6"/>
        <v>0</v>
      </c>
      <c r="N251" s="231">
        <f>IFERROR(VLOOKUP($A251,'Прайс-лист общий'!$A:K,11,0),"")</f>
        <v>100</v>
      </c>
      <c r="O251" s="232" t="str">
        <f>IFERROR(VLOOKUP($A251,'Прайс-лист общий'!$A:L,12,0),"")</f>
        <v>180*120*80</v>
      </c>
      <c r="P251" s="232">
        <f>IFERROR(VLOOKUP($A251,'Прайс-лист общий'!$A:M,13,0),"")</f>
        <v>0.113</v>
      </c>
      <c r="Q251" s="232" t="str">
        <f>IFERROR(VLOOKUP($A251,'Прайс-лист общий'!$A:O,14,0),"")</f>
        <v>375*252*420</v>
      </c>
      <c r="R251" s="232">
        <f>IFERROR(VLOOKUP($A251,'Прайс-лист общий'!$A:O,15,0),"")</f>
        <v>25.08</v>
      </c>
    </row>
    <row r="252" spans="1:18" s="208" customFormat="1" ht="15" customHeight="1">
      <c r="A252" s="205" t="s">
        <v>861</v>
      </c>
      <c r="B252" s="206"/>
      <c r="C252" s="182" t="str">
        <f>HYPERLINK(VLOOKUP(A252,Фото!C:D,2,0),VLOOKUP(A252,'Прайс-лист общий'!A:B,2,0))</f>
        <v>Завертка квадр. к ручкам PUERTO, бронза черная с патиной</v>
      </c>
      <c r="D252" s="183">
        <f>IFERROR(VLOOKUP($A252,'Прайс-лист общий'!A:C,3,0),"")</f>
        <v>4</v>
      </c>
      <c r="E252" s="184">
        <f>IFERROR(VLOOKUP($A252,'Прайс-лист общий'!$A:D,4,0),"")</f>
        <v>0</v>
      </c>
      <c r="F252" s="209">
        <f>IFERROR(VLOOKUP($A252,'Прайс-лист общий'!$A:E,5,0),"")</f>
        <v>689</v>
      </c>
      <c r="G252" s="209">
        <f>IFERROR(VLOOKUP($A252,'Прайс-лист общий'!$A:F,6,0),"")</f>
        <v>416</v>
      </c>
      <c r="H252" s="209">
        <f>IFERROR(VLOOKUP($A252,'Прайс-лист общий'!$A:G,7,0),"")</f>
        <v>378</v>
      </c>
      <c r="I252" s="209">
        <f>IFERROR(VLOOKUP($A252,'Прайс-лист общий'!$A:H,8,0),"")</f>
        <v>344</v>
      </c>
      <c r="J252" s="209">
        <f>IFERROR(VLOOKUP($A252,'Прайс-лист общий'!$A:I,9,0),"")</f>
        <v>299</v>
      </c>
      <c r="K252" s="222">
        <f>IFERROR(VLOOKUP(A252,'Прайс-лист общий'!A:J,10,0),"")</f>
        <v>0</v>
      </c>
      <c r="L252" s="216"/>
      <c r="M252" s="212">
        <f t="shared" si="6"/>
        <v>0</v>
      </c>
      <c r="N252" s="185">
        <f>IFERROR(VLOOKUP($A252,'Прайс-лист общий'!$A:K,11,0),"")</f>
        <v>100</v>
      </c>
      <c r="O252" s="186" t="str">
        <f>IFERROR(VLOOKUP($A252,'Прайс-лист общий'!$A:L,12,0),"")</f>
        <v>180*120*80</v>
      </c>
      <c r="P252" s="186">
        <f>IFERROR(VLOOKUP($A252,'Прайс-лист общий'!$A:M,13,0),"")</f>
        <v>0.113</v>
      </c>
      <c r="Q252" s="186" t="str">
        <f>IFERROR(VLOOKUP($A252,'Прайс-лист общий'!$A:O,14,0),"")</f>
        <v>375*252*420</v>
      </c>
      <c r="R252" s="186">
        <f>IFERROR(VLOOKUP($A252,'Прайс-лист общий'!$A:O,15,0),"")</f>
        <v>25.08</v>
      </c>
    </row>
    <row r="253" spans="1:18" s="208" customFormat="1" ht="15" customHeight="1">
      <c r="A253" s="205" t="s">
        <v>862</v>
      </c>
      <c r="B253" s="206"/>
      <c r="C253" s="182" t="str">
        <f>HYPERLINK(VLOOKUP(A253,Фото!C:D,2,0),VLOOKUP(A253,'Прайс-лист общий'!A:B,2,0))</f>
        <v>Завертка квадр. к ручкам PUERTO, черный никель/никель матовый</v>
      </c>
      <c r="D253" s="183">
        <f>IFERROR(VLOOKUP($A253,'Прайс-лист общий'!A:C,3,0),"")</f>
        <v>4</v>
      </c>
      <c r="E253" s="184">
        <f>IFERROR(VLOOKUP($A253,'Прайс-лист общий'!$A:D,4,0),"")</f>
        <v>0</v>
      </c>
      <c r="F253" s="209">
        <f>IFERROR(VLOOKUP($A253,'Прайс-лист общий'!$A:E,5,0),"")</f>
        <v>670</v>
      </c>
      <c r="G253" s="209">
        <f>IFERROR(VLOOKUP($A253,'Прайс-лист общий'!$A:F,6,0),"")</f>
        <v>405</v>
      </c>
      <c r="H253" s="209">
        <f>IFERROR(VLOOKUP($A253,'Прайс-лист общий'!$A:G,7,0),"")</f>
        <v>368</v>
      </c>
      <c r="I253" s="209">
        <f>IFERROR(VLOOKUP($A253,'Прайс-лист общий'!$A:H,8,0),"")</f>
        <v>334</v>
      </c>
      <c r="J253" s="209">
        <f>IFERROR(VLOOKUP($A253,'Прайс-лист общий'!$A:I,9,0),"")</f>
        <v>291</v>
      </c>
      <c r="K253" s="222">
        <f>IFERROR(VLOOKUP(A253,'Прайс-лист общий'!A:J,10,0),"")</f>
        <v>0</v>
      </c>
      <c r="L253" s="216"/>
      <c r="M253" s="212">
        <f t="shared" si="6"/>
        <v>0</v>
      </c>
      <c r="N253" s="185">
        <f>IFERROR(VLOOKUP($A253,'Прайс-лист общий'!$A:K,11,0),"")</f>
        <v>100</v>
      </c>
      <c r="O253" s="186" t="str">
        <f>IFERROR(VLOOKUP($A253,'Прайс-лист общий'!$A:L,12,0),"")</f>
        <v>180*120*80</v>
      </c>
      <c r="P253" s="186">
        <f>IFERROR(VLOOKUP($A253,'Прайс-лист общий'!$A:M,13,0),"")</f>
        <v>0.113</v>
      </c>
      <c r="Q253" s="186" t="str">
        <f>IFERROR(VLOOKUP($A253,'Прайс-лист общий'!$A:O,14,0),"")</f>
        <v>375*252*420</v>
      </c>
      <c r="R253" s="186">
        <f>IFERROR(VLOOKUP($A253,'Прайс-лист общий'!$A:O,15,0),"")</f>
        <v>25.08</v>
      </c>
    </row>
    <row r="254" spans="1:18" s="208" customFormat="1" ht="15" customHeight="1">
      <c r="A254" s="205" t="s">
        <v>838</v>
      </c>
      <c r="B254" s="206"/>
      <c r="C254" s="182" t="str">
        <f>HYPERLINK(VLOOKUP(A254,Фото!C:D,2,0),VLOOKUP(A254,'Прайс-лист общий'!A:B,2,0))</f>
        <v>Завертка квадр. к ручкам PUERTO, хром блестящий</v>
      </c>
      <c r="D254" s="183">
        <f>IFERROR(VLOOKUP($A254,'Прайс-лист общий'!A:C,3,0),"")</f>
        <v>4</v>
      </c>
      <c r="E254" s="184">
        <f>IFERROR(VLOOKUP($A254,'Прайс-лист общий'!$A:D,4,0),"")</f>
        <v>0</v>
      </c>
      <c r="F254" s="209">
        <f>IFERROR(VLOOKUP($A254,'Прайс-лист общий'!$A:E,5,0),"")</f>
        <v>670</v>
      </c>
      <c r="G254" s="209">
        <f>IFERROR(VLOOKUP($A254,'Прайс-лист общий'!$A:F,6,0),"")</f>
        <v>405</v>
      </c>
      <c r="H254" s="209">
        <f>IFERROR(VLOOKUP($A254,'Прайс-лист общий'!$A:G,7,0),"")</f>
        <v>368</v>
      </c>
      <c r="I254" s="209">
        <f>IFERROR(VLOOKUP($A254,'Прайс-лист общий'!$A:H,8,0),"")</f>
        <v>334</v>
      </c>
      <c r="J254" s="209">
        <f>IFERROR(VLOOKUP($A254,'Прайс-лист общий'!$A:I,9,0),"")</f>
        <v>291</v>
      </c>
      <c r="K254" s="222">
        <f>IFERROR(VLOOKUP(A254,'Прайс-лист общий'!A:J,10,0),"")</f>
        <v>0</v>
      </c>
      <c r="L254" s="216"/>
      <c r="M254" s="212">
        <f t="shared" si="6"/>
        <v>0</v>
      </c>
      <c r="N254" s="185">
        <f>IFERROR(VLOOKUP($A254,'Прайс-лист общий'!$A:K,11,0),"")</f>
        <v>100</v>
      </c>
      <c r="O254" s="186" t="str">
        <f>IFERROR(VLOOKUP($A254,'Прайс-лист общий'!$A:L,12,0),"")</f>
        <v>180*120*80</v>
      </c>
      <c r="P254" s="186">
        <f>IFERROR(VLOOKUP($A254,'Прайс-лист общий'!$A:M,13,0),"")</f>
        <v>0.113</v>
      </c>
      <c r="Q254" s="186" t="str">
        <f>IFERROR(VLOOKUP($A254,'Прайс-лист общий'!$A:O,14,0),"")</f>
        <v>375*252*420</v>
      </c>
      <c r="R254" s="186">
        <f>IFERROR(VLOOKUP($A254,'Прайс-лист общий'!$A:O,15,0),"")</f>
        <v>25.08</v>
      </c>
    </row>
    <row r="255" spans="1:18" s="208" customFormat="1" ht="15" customHeight="1">
      <c r="A255" s="205" t="s">
        <v>863</v>
      </c>
      <c r="B255" s="206"/>
      <c r="C255" s="182" t="str">
        <f>HYPERLINK(VLOOKUP(A255,Фото!C:D,2,0),VLOOKUP(A255,'Прайс-лист общий'!A:B,2,0))</f>
        <v>Завертка квадр. к ручкам PUERTO, матовый черный никель</v>
      </c>
      <c r="D255" s="183">
        <f>IFERROR(VLOOKUP($A255,'Прайс-лист общий'!A:C,3,0),"")</f>
        <v>4</v>
      </c>
      <c r="E255" s="184">
        <f>IFERROR(VLOOKUP($A255,'Прайс-лист общий'!$A:D,4,0),"")</f>
        <v>0</v>
      </c>
      <c r="F255" s="209">
        <f>IFERROR(VLOOKUP($A255,'Прайс-лист общий'!$A:E,5,0),"")</f>
        <v>670</v>
      </c>
      <c r="G255" s="209">
        <f>IFERROR(VLOOKUP($A255,'Прайс-лист общий'!$A:F,6,0),"")</f>
        <v>405</v>
      </c>
      <c r="H255" s="209">
        <f>IFERROR(VLOOKUP($A255,'Прайс-лист общий'!$A:G,7,0),"")</f>
        <v>368</v>
      </c>
      <c r="I255" s="209">
        <f>IFERROR(VLOOKUP($A255,'Прайс-лист общий'!$A:H,8,0),"")</f>
        <v>334</v>
      </c>
      <c r="J255" s="209">
        <f>IFERROR(VLOOKUP($A255,'Прайс-лист общий'!$A:I,9,0),"")</f>
        <v>291</v>
      </c>
      <c r="K255" s="222">
        <f>IFERROR(VLOOKUP(A255,'Прайс-лист общий'!A:J,10,0),"")</f>
        <v>0</v>
      </c>
      <c r="L255" s="216"/>
      <c r="M255" s="212">
        <f t="shared" si="6"/>
        <v>0</v>
      </c>
      <c r="N255" s="185">
        <f>IFERROR(VLOOKUP($A255,'Прайс-лист общий'!$A:K,11,0),"")</f>
        <v>100</v>
      </c>
      <c r="O255" s="186" t="str">
        <f>IFERROR(VLOOKUP($A255,'Прайс-лист общий'!$A:L,12,0),"")</f>
        <v>180*120*80</v>
      </c>
      <c r="P255" s="186">
        <f>IFERROR(VLOOKUP($A255,'Прайс-лист общий'!$A:M,13,0),"")</f>
        <v>0.113</v>
      </c>
      <c r="Q255" s="186" t="str">
        <f>IFERROR(VLOOKUP($A255,'Прайс-лист общий'!$A:O,14,0),"")</f>
        <v>375*252*420</v>
      </c>
      <c r="R255" s="186">
        <f>IFERROR(VLOOKUP($A255,'Прайс-лист общий'!$A:O,15,0),"")</f>
        <v>25.08</v>
      </c>
    </row>
    <row r="256" spans="1:18" s="208" customFormat="1" ht="15" customHeight="1">
      <c r="A256" s="205" t="s">
        <v>865</v>
      </c>
      <c r="B256" s="206"/>
      <c r="C256" s="182" t="str">
        <f>HYPERLINK(VLOOKUP(A256,Фото!C:D,2,0),VLOOKUP(A256,'Прайс-лист общий'!A:B,2,0))</f>
        <v>Завертка квадр. к ручкам PUERTO, хром матовый/хром блестящий</v>
      </c>
      <c r="D256" s="183">
        <f>IFERROR(VLOOKUP($A256,'Прайс-лист общий'!A:C,3,0),"")</f>
        <v>4</v>
      </c>
      <c r="E256" s="184">
        <f>IFERROR(VLOOKUP($A256,'Прайс-лист общий'!$A:D,4,0),"")</f>
        <v>0</v>
      </c>
      <c r="F256" s="209">
        <f>IFERROR(VLOOKUP($A256,'Прайс-лист общий'!$A:E,5,0),"")</f>
        <v>670</v>
      </c>
      <c r="G256" s="209">
        <f>IFERROR(VLOOKUP($A256,'Прайс-лист общий'!$A:F,6,0),"")</f>
        <v>405</v>
      </c>
      <c r="H256" s="209">
        <f>IFERROR(VLOOKUP($A256,'Прайс-лист общий'!$A:G,7,0),"")</f>
        <v>368</v>
      </c>
      <c r="I256" s="209">
        <f>IFERROR(VLOOKUP($A256,'Прайс-лист общий'!$A:H,8,0),"")</f>
        <v>334</v>
      </c>
      <c r="J256" s="209">
        <f>IFERROR(VLOOKUP($A256,'Прайс-лист общий'!$A:I,9,0),"")</f>
        <v>291</v>
      </c>
      <c r="K256" s="222">
        <f>IFERROR(VLOOKUP(A256,'Прайс-лист общий'!A:J,10,0),"")</f>
        <v>0</v>
      </c>
      <c r="L256" s="216"/>
      <c r="M256" s="212">
        <f t="shared" si="6"/>
        <v>0</v>
      </c>
      <c r="N256" s="185">
        <f>IFERROR(VLOOKUP($A256,'Прайс-лист общий'!$A:K,11,0),"")</f>
        <v>100</v>
      </c>
      <c r="O256" s="186" t="str">
        <f>IFERROR(VLOOKUP($A256,'Прайс-лист общий'!$A:L,12,0),"")</f>
        <v>180*120*80</v>
      </c>
      <c r="P256" s="186">
        <f>IFERROR(VLOOKUP($A256,'Прайс-лист общий'!$A:M,13,0),"")</f>
        <v>0.113</v>
      </c>
      <c r="Q256" s="186" t="str">
        <f>IFERROR(VLOOKUP($A256,'Прайс-лист общий'!$A:O,14,0),"")</f>
        <v>375*252*420</v>
      </c>
      <c r="R256" s="186">
        <f>IFERROR(VLOOKUP($A256,'Прайс-лист общий'!$A:O,15,0),"")</f>
        <v>25.08</v>
      </c>
    </row>
    <row r="257" spans="1:18" s="208" customFormat="1" ht="15" customHeight="1">
      <c r="A257" s="193" t="s">
        <v>866</v>
      </c>
      <c r="B257" s="195"/>
      <c r="C257" s="187" t="str">
        <f>HYPERLINK(VLOOKUP(A257,Фото!C:D,2,0),VLOOKUP(A257,'Прайс-лист общий'!A:B,2,0))</f>
        <v>Завертка квадр. к ручкам PUERTO, никель матовый/никель блестящий</v>
      </c>
      <c r="D257" s="188">
        <f>IFERROR(VLOOKUP($A257,'Прайс-лист общий'!A:C,3,0),"")</f>
        <v>4</v>
      </c>
      <c r="E257" s="189">
        <f>IFERROR(VLOOKUP($A257,'Прайс-лист общий'!$A:D,4,0),"")</f>
        <v>0</v>
      </c>
      <c r="F257" s="210">
        <f>IFERROR(VLOOKUP($A257,'Прайс-лист общий'!$A:E,5,0),"")</f>
        <v>670</v>
      </c>
      <c r="G257" s="210">
        <f>IFERROR(VLOOKUP($A257,'Прайс-лист общий'!$A:F,6,0),"")</f>
        <v>405</v>
      </c>
      <c r="H257" s="210">
        <f>IFERROR(VLOOKUP($A257,'Прайс-лист общий'!$A:G,7,0),"")</f>
        <v>368</v>
      </c>
      <c r="I257" s="210">
        <f>IFERROR(VLOOKUP($A257,'Прайс-лист общий'!$A:H,8,0),"")</f>
        <v>334</v>
      </c>
      <c r="J257" s="210">
        <f>IFERROR(VLOOKUP($A257,'Прайс-лист общий'!$A:I,9,0),"")</f>
        <v>291</v>
      </c>
      <c r="K257" s="220">
        <f>IFERROR(VLOOKUP(A257,'Прайс-лист общий'!A:J,10,0),"")</f>
        <v>0</v>
      </c>
      <c r="L257" s="217"/>
      <c r="M257" s="213">
        <f t="shared" ref="M257:M319" si="7">IF(K257&lt;&gt;$K$1,K257*L257,IF($J$1=$G$2,G257*L257,IF($J$1=$H$2,H257*L257,IF($J$1=$I$2,I257*L257,IF($J$1=$J$2,J257*L257,"Выберите колонку")))))</f>
        <v>0</v>
      </c>
      <c r="N257" s="190">
        <f>IFERROR(VLOOKUP($A257,'Прайс-лист общий'!$A:K,11,0),"")</f>
        <v>100</v>
      </c>
      <c r="O257" s="191" t="str">
        <f>IFERROR(VLOOKUP($A257,'Прайс-лист общий'!$A:L,12,0),"")</f>
        <v>180*120*80</v>
      </c>
      <c r="P257" s="191">
        <f>IFERROR(VLOOKUP($A257,'Прайс-лист общий'!$A:M,13,0),"")</f>
        <v>0.113</v>
      </c>
      <c r="Q257" s="191" t="str">
        <f>IFERROR(VLOOKUP($A257,'Прайс-лист общий'!$A:O,14,0),"")</f>
        <v>375*252*420</v>
      </c>
      <c r="R257" s="191">
        <f>IFERROR(VLOOKUP($A257,'Прайс-лист общий'!$A:O,15,0),"")</f>
        <v>25.08</v>
      </c>
    </row>
    <row r="258" spans="1:18" s="208" customFormat="1" ht="15" customHeight="1">
      <c r="A258" s="223" t="s">
        <v>845</v>
      </c>
      <c r="B258" s="206"/>
      <c r="C258" s="224" t="str">
        <f>HYPERLINK(VLOOKUP(A258,Фото!C:D,2,0),VLOOKUP(A258,'Прайс-лист общий'!A:B,2,0))</f>
        <v>Накладка кв. на цилиндр PUERTO, бронза античная</v>
      </c>
      <c r="D258" s="225">
        <f>IFERROR(VLOOKUP($A258,'Прайс-лист общий'!A:C,3,0),"")</f>
        <v>4</v>
      </c>
      <c r="E258" s="226">
        <f>IFERROR(VLOOKUP($A258,'Прайс-лист общий'!$A:D,4,0),"")</f>
        <v>0</v>
      </c>
      <c r="F258" s="227">
        <f>IFERROR(VLOOKUP($A258,'Прайс-лист общий'!$A:E,5,0),"")</f>
        <v>574</v>
      </c>
      <c r="G258" s="227">
        <f>IFERROR(VLOOKUP($A258,'Прайс-лист общий'!$A:F,6,0),"")</f>
        <v>347</v>
      </c>
      <c r="H258" s="227">
        <f>IFERROR(VLOOKUP($A258,'Прайс-лист общий'!$A:G,7,0),"")</f>
        <v>315</v>
      </c>
      <c r="I258" s="227">
        <f>IFERROR(VLOOKUP($A258,'Прайс-лист общий'!$A:H,8,0),"")</f>
        <v>287</v>
      </c>
      <c r="J258" s="227">
        <f>IFERROR(VLOOKUP($A258,'Прайс-лист общий'!$A:I,9,0),"")</f>
        <v>249</v>
      </c>
      <c r="K258" s="228">
        <f>IFERROR(VLOOKUP(A258,'Прайс-лист общий'!A:J,10,0),"")</f>
        <v>0</v>
      </c>
      <c r="L258" s="229"/>
      <c r="M258" s="230">
        <f t="shared" si="7"/>
        <v>0</v>
      </c>
      <c r="N258" s="231">
        <f>IFERROR(VLOOKUP($A258,'Прайс-лист общий'!$A:K,11,0),"")</f>
        <v>100</v>
      </c>
      <c r="O258" s="232" t="str">
        <f>IFERROR(VLOOKUP($A258,'Прайс-лист общий'!$A:L,12,0),"")</f>
        <v>180*120*80</v>
      </c>
      <c r="P258" s="232">
        <f>IFERROR(VLOOKUP($A258,'Прайс-лист общий'!$A:M,13,0),"")</f>
        <v>0.113</v>
      </c>
      <c r="Q258" s="232" t="str">
        <f>IFERROR(VLOOKUP($A258,'Прайс-лист общий'!$A:O,14,0),"")</f>
        <v>190*252*420</v>
      </c>
      <c r="R258" s="232">
        <f>IFERROR(VLOOKUP($A258,'Прайс-лист общий'!$A:O,15,0),"")</f>
        <v>25.08</v>
      </c>
    </row>
    <row r="259" spans="1:18" s="208" customFormat="1" ht="15" customHeight="1">
      <c r="A259" s="205" t="s">
        <v>846</v>
      </c>
      <c r="B259" s="206"/>
      <c r="C259" s="182" t="str">
        <f>HYPERLINK(VLOOKUP(A259,Фото!C:D,2,0),VLOOKUP(A259,'Прайс-лист общий'!A:B,2,0))</f>
        <v>Накладка кв. на цилиндр PUERTO, бронза черная с патиной</v>
      </c>
      <c r="D259" s="183">
        <f>IFERROR(VLOOKUP($A259,'Прайс-лист общий'!A:C,3,0),"")</f>
        <v>4</v>
      </c>
      <c r="E259" s="184">
        <f>IFERROR(VLOOKUP($A259,'Прайс-лист общий'!$A:D,4,0),"")</f>
        <v>0</v>
      </c>
      <c r="F259" s="209">
        <f>IFERROR(VLOOKUP($A259,'Прайс-лист общий'!$A:E,5,0),"")</f>
        <v>574</v>
      </c>
      <c r="G259" s="209">
        <f>IFERROR(VLOOKUP($A259,'Прайс-лист общий'!$A:F,6,0),"")</f>
        <v>347</v>
      </c>
      <c r="H259" s="209">
        <f>IFERROR(VLOOKUP($A259,'Прайс-лист общий'!$A:G,7,0),"")</f>
        <v>315</v>
      </c>
      <c r="I259" s="209">
        <f>IFERROR(VLOOKUP($A259,'Прайс-лист общий'!$A:H,8,0),"")</f>
        <v>287</v>
      </c>
      <c r="J259" s="209">
        <f>IFERROR(VLOOKUP($A259,'Прайс-лист общий'!$A:I,9,0),"")</f>
        <v>249</v>
      </c>
      <c r="K259" s="222">
        <f>IFERROR(VLOOKUP(A259,'Прайс-лист общий'!A:J,10,0),"")</f>
        <v>0</v>
      </c>
      <c r="L259" s="216"/>
      <c r="M259" s="212">
        <f t="shared" si="7"/>
        <v>0</v>
      </c>
      <c r="N259" s="185">
        <f>IFERROR(VLOOKUP($A259,'Прайс-лист общий'!$A:K,11,0),"")</f>
        <v>100</v>
      </c>
      <c r="O259" s="186" t="str">
        <f>IFERROR(VLOOKUP($A259,'Прайс-лист общий'!$A:L,12,0),"")</f>
        <v>180*120*80</v>
      </c>
      <c r="P259" s="186">
        <f>IFERROR(VLOOKUP($A259,'Прайс-лист общий'!$A:M,13,0),"")</f>
        <v>0.113</v>
      </c>
      <c r="Q259" s="186" t="str">
        <f>IFERROR(VLOOKUP($A259,'Прайс-лист общий'!$A:O,14,0),"")</f>
        <v>190*252*420</v>
      </c>
      <c r="R259" s="186">
        <f>IFERROR(VLOOKUP($A259,'Прайс-лист общий'!$A:O,15,0),"")</f>
        <v>25.08</v>
      </c>
    </row>
    <row r="260" spans="1:18" s="208" customFormat="1" ht="15" customHeight="1">
      <c r="A260" s="205" t="s">
        <v>847</v>
      </c>
      <c r="B260" s="206"/>
      <c r="C260" s="182" t="str">
        <f>HYPERLINK(VLOOKUP(A260,Фото!C:D,2,0),VLOOKUP(A260,'Прайс-лист общий'!A:B,2,0))</f>
        <v>Накладка кв. на цилиндр PUERTO, черный никель/никель матовый</v>
      </c>
      <c r="D260" s="183">
        <f>IFERROR(VLOOKUP($A260,'Прайс-лист общий'!A:C,3,0),"")</f>
        <v>4</v>
      </c>
      <c r="E260" s="184">
        <f>IFERROR(VLOOKUP($A260,'Прайс-лист общий'!$A:D,4,0),"")</f>
        <v>0</v>
      </c>
      <c r="F260" s="209">
        <f>IFERROR(VLOOKUP($A260,'Прайс-лист общий'!$A:E,5,0),"")</f>
        <v>574</v>
      </c>
      <c r="G260" s="209">
        <f>IFERROR(VLOOKUP($A260,'Прайс-лист общий'!$A:F,6,0),"")</f>
        <v>347</v>
      </c>
      <c r="H260" s="209">
        <f>IFERROR(VLOOKUP($A260,'Прайс-лист общий'!$A:G,7,0),"")</f>
        <v>315</v>
      </c>
      <c r="I260" s="209">
        <f>IFERROR(VLOOKUP($A260,'Прайс-лист общий'!$A:H,8,0),"")</f>
        <v>287</v>
      </c>
      <c r="J260" s="209">
        <f>IFERROR(VLOOKUP($A260,'Прайс-лист общий'!$A:I,9,0),"")</f>
        <v>249</v>
      </c>
      <c r="K260" s="222">
        <f>IFERROR(VLOOKUP(A260,'Прайс-лист общий'!A:J,10,0),"")</f>
        <v>0</v>
      </c>
      <c r="L260" s="216"/>
      <c r="M260" s="212">
        <f t="shared" si="7"/>
        <v>0</v>
      </c>
      <c r="N260" s="185">
        <f>IFERROR(VLOOKUP($A260,'Прайс-лист общий'!$A:K,11,0),"")</f>
        <v>100</v>
      </c>
      <c r="O260" s="186" t="str">
        <f>IFERROR(VLOOKUP($A260,'Прайс-лист общий'!$A:L,12,0),"")</f>
        <v>180*120*80</v>
      </c>
      <c r="P260" s="186">
        <f>IFERROR(VLOOKUP($A260,'Прайс-лист общий'!$A:M,13,0),"")</f>
        <v>0.113</v>
      </c>
      <c r="Q260" s="186" t="str">
        <f>IFERROR(VLOOKUP($A260,'Прайс-лист общий'!$A:O,14,0),"")</f>
        <v>190*252*420</v>
      </c>
      <c r="R260" s="186">
        <f>IFERROR(VLOOKUP($A260,'Прайс-лист общий'!$A:O,15,0),"")</f>
        <v>25.08</v>
      </c>
    </row>
    <row r="261" spans="1:18" s="208" customFormat="1" ht="15" customHeight="1">
      <c r="A261" s="205" t="s">
        <v>848</v>
      </c>
      <c r="B261" s="206"/>
      <c r="C261" s="182" t="str">
        <f>HYPERLINK(VLOOKUP(A261,Фото!C:D,2,0),VLOOKUP(A261,'Прайс-лист общий'!A:B,2,0))</f>
        <v>Накладка кв. на цилиндр PUERTO, хром блестящий</v>
      </c>
      <c r="D261" s="183">
        <f>IFERROR(VLOOKUP($A261,'Прайс-лист общий'!A:C,3,0),"")</f>
        <v>4</v>
      </c>
      <c r="E261" s="184">
        <f>IFERROR(VLOOKUP($A261,'Прайс-лист общий'!$A:D,4,0),"")</f>
        <v>0</v>
      </c>
      <c r="F261" s="209">
        <f>IFERROR(VLOOKUP($A261,'Прайс-лист общий'!$A:E,5,0),"")</f>
        <v>574</v>
      </c>
      <c r="G261" s="209">
        <f>IFERROR(VLOOKUP($A261,'Прайс-лист общий'!$A:F,6,0),"")</f>
        <v>347</v>
      </c>
      <c r="H261" s="209">
        <f>IFERROR(VLOOKUP($A261,'Прайс-лист общий'!$A:G,7,0),"")</f>
        <v>315</v>
      </c>
      <c r="I261" s="209">
        <f>IFERROR(VLOOKUP($A261,'Прайс-лист общий'!$A:H,8,0),"")</f>
        <v>287</v>
      </c>
      <c r="J261" s="209">
        <f>IFERROR(VLOOKUP($A261,'Прайс-лист общий'!$A:I,9,0),"")</f>
        <v>249</v>
      </c>
      <c r="K261" s="222">
        <f>IFERROR(VLOOKUP(A261,'Прайс-лист общий'!A:J,10,0),"")</f>
        <v>0</v>
      </c>
      <c r="L261" s="216"/>
      <c r="M261" s="212">
        <f t="shared" si="7"/>
        <v>0</v>
      </c>
      <c r="N261" s="185">
        <f>IFERROR(VLOOKUP($A261,'Прайс-лист общий'!$A:K,11,0),"")</f>
        <v>100</v>
      </c>
      <c r="O261" s="186" t="str">
        <f>IFERROR(VLOOKUP($A261,'Прайс-лист общий'!$A:L,12,0),"")</f>
        <v>180*120*80</v>
      </c>
      <c r="P261" s="186">
        <f>IFERROR(VLOOKUP($A261,'Прайс-лист общий'!$A:M,13,0),"")</f>
        <v>0.113</v>
      </c>
      <c r="Q261" s="186" t="str">
        <f>IFERROR(VLOOKUP($A261,'Прайс-лист общий'!$A:O,14,0),"")</f>
        <v>190*252*420</v>
      </c>
      <c r="R261" s="186">
        <f>IFERROR(VLOOKUP($A261,'Прайс-лист общий'!$A:O,15,0),"")</f>
        <v>25.08</v>
      </c>
    </row>
    <row r="262" spans="1:18" s="208" customFormat="1" ht="15" customHeight="1">
      <c r="A262" s="205" t="s">
        <v>849</v>
      </c>
      <c r="B262" s="206"/>
      <c r="C262" s="182" t="str">
        <f>HYPERLINK(VLOOKUP(A262,Фото!C:D,2,0),VLOOKUP(A262,'Прайс-лист общий'!A:B,2,0))</f>
        <v>Накладка кв. на цилиндр PUERTO, матовый черный никель</v>
      </c>
      <c r="D262" s="183">
        <f>IFERROR(VLOOKUP($A262,'Прайс-лист общий'!A:C,3,0),"")</f>
        <v>4</v>
      </c>
      <c r="E262" s="184">
        <f>IFERROR(VLOOKUP($A262,'Прайс-лист общий'!$A:D,4,0),"")</f>
        <v>0</v>
      </c>
      <c r="F262" s="209">
        <f>IFERROR(VLOOKUP($A262,'Прайс-лист общий'!$A:E,5,0),"")</f>
        <v>574</v>
      </c>
      <c r="G262" s="209">
        <f>IFERROR(VLOOKUP($A262,'Прайс-лист общий'!$A:F,6,0),"")</f>
        <v>347</v>
      </c>
      <c r="H262" s="209">
        <f>IFERROR(VLOOKUP($A262,'Прайс-лист общий'!$A:G,7,0),"")</f>
        <v>315</v>
      </c>
      <c r="I262" s="209">
        <f>IFERROR(VLOOKUP($A262,'Прайс-лист общий'!$A:H,8,0),"")</f>
        <v>287</v>
      </c>
      <c r="J262" s="209">
        <f>IFERROR(VLOOKUP($A262,'Прайс-лист общий'!$A:I,9,0),"")</f>
        <v>249</v>
      </c>
      <c r="K262" s="222">
        <f>IFERROR(VLOOKUP(A262,'Прайс-лист общий'!A:J,10,0),"")</f>
        <v>0</v>
      </c>
      <c r="L262" s="216"/>
      <c r="M262" s="212">
        <f t="shared" si="7"/>
        <v>0</v>
      </c>
      <c r="N262" s="185">
        <f>IFERROR(VLOOKUP($A262,'Прайс-лист общий'!$A:K,11,0),"")</f>
        <v>100</v>
      </c>
      <c r="O262" s="186" t="str">
        <f>IFERROR(VLOOKUP($A262,'Прайс-лист общий'!$A:L,12,0),"")</f>
        <v>180*120*80</v>
      </c>
      <c r="P262" s="186">
        <f>IFERROR(VLOOKUP($A262,'Прайс-лист общий'!$A:M,13,0),"")</f>
        <v>0.113</v>
      </c>
      <c r="Q262" s="186" t="str">
        <f>IFERROR(VLOOKUP($A262,'Прайс-лист общий'!$A:O,14,0),"")</f>
        <v>190*252*420</v>
      </c>
      <c r="R262" s="186">
        <f>IFERROR(VLOOKUP($A262,'Прайс-лист общий'!$A:O,15,0),"")</f>
        <v>25.08</v>
      </c>
    </row>
    <row r="263" spans="1:18" s="208" customFormat="1" ht="15" customHeight="1">
      <c r="A263" s="205" t="s">
        <v>4927</v>
      </c>
      <c r="B263" s="206"/>
      <c r="C263" s="182" t="str">
        <f>HYPERLINK(VLOOKUP(A263,Фото!C:D,2,0),VLOOKUP(A263,'Прайс-лист общий'!A:B,2,0))</f>
        <v>Накладка кв. на цилиндр PUERTO, матовый черный никель, DIY</v>
      </c>
      <c r="D263" s="183">
        <f>IFERROR(VLOOKUP($A263,'Прайс-лист общий'!A:C,3,0),"")</f>
        <v>4</v>
      </c>
      <c r="E263" s="184">
        <f>IFERROR(VLOOKUP($A263,'Прайс-лист общий'!$A:D,4,0),"")</f>
        <v>0</v>
      </c>
      <c r="F263" s="209">
        <f>IFERROR(VLOOKUP($A263,'Прайс-лист общий'!$A:E,5,0),"")</f>
        <v>548</v>
      </c>
      <c r="G263" s="209">
        <f>IFERROR(VLOOKUP($A263,'Прайс-лист общий'!$A:F,6,0),"")</f>
        <v>330</v>
      </c>
      <c r="H263" s="209">
        <f>IFERROR(VLOOKUP($A263,'Прайс-лист общий'!$A:G,7,0),"")</f>
        <v>300</v>
      </c>
      <c r="I263" s="209">
        <f>IFERROR(VLOOKUP($A263,'Прайс-лист общий'!$A:H,8,0),"")</f>
        <v>272</v>
      </c>
      <c r="J263" s="209">
        <f>IFERROR(VLOOKUP($A263,'Прайс-лист общий'!$A:I,9,0),"")</f>
        <v>237</v>
      </c>
      <c r="K263" s="222">
        <f>IFERROR(VLOOKUP(A263,'Прайс-лист общий'!A:J,10,0),"")</f>
        <v>56</v>
      </c>
      <c r="L263" s="216"/>
      <c r="M263" s="212">
        <f t="shared" si="7"/>
        <v>0</v>
      </c>
      <c r="N263" s="185">
        <f>IFERROR(VLOOKUP($A263,'Прайс-лист общий'!$A:K,11,0),"")</f>
        <v>100</v>
      </c>
      <c r="O263" s="186" t="str">
        <f>IFERROR(VLOOKUP($A263,'Прайс-лист общий'!$A:L,12,0),"")</f>
        <v>180*120*80</v>
      </c>
      <c r="P263" s="186">
        <f>IFERROR(VLOOKUP($A263,'Прайс-лист общий'!$A:M,13,0),"")</f>
        <v>0.113</v>
      </c>
      <c r="Q263" s="186" t="str">
        <f>IFERROR(VLOOKUP($A263,'Прайс-лист общий'!$A:O,14,0),"")</f>
        <v>190*252*420</v>
      </c>
      <c r="R263" s="186">
        <f>IFERROR(VLOOKUP($A263,'Прайс-лист общий'!$A:O,15,0),"")</f>
        <v>25.08</v>
      </c>
    </row>
    <row r="264" spans="1:18" s="208" customFormat="1" ht="15" customHeight="1">
      <c r="A264" s="205" t="s">
        <v>850</v>
      </c>
      <c r="B264" s="206"/>
      <c r="C264" s="182" t="str">
        <f>HYPERLINK(VLOOKUP(A264,Фото!C:D,2,0),VLOOKUP(A264,'Прайс-лист общий'!A:B,2,0))</f>
        <v>Накладка кв. на цилиндр PUERTO, жемчужный/хром блестящий</v>
      </c>
      <c r="D264" s="183">
        <f>IFERROR(VLOOKUP($A264,'Прайс-лист общий'!A:C,3,0),"")</f>
        <v>4</v>
      </c>
      <c r="E264" s="184">
        <f>IFERROR(VLOOKUP($A264,'Прайс-лист общий'!$A:D,4,0),"")</f>
        <v>0</v>
      </c>
      <c r="F264" s="209">
        <f>IFERROR(VLOOKUP($A264,'Прайс-лист общий'!$A:E,5,0),"")</f>
        <v>574</v>
      </c>
      <c r="G264" s="209">
        <f>IFERROR(VLOOKUP($A264,'Прайс-лист общий'!$A:F,6,0),"")</f>
        <v>347</v>
      </c>
      <c r="H264" s="209">
        <f>IFERROR(VLOOKUP($A264,'Прайс-лист общий'!$A:G,7,0),"")</f>
        <v>315</v>
      </c>
      <c r="I264" s="209">
        <f>IFERROR(VLOOKUP($A264,'Прайс-лист общий'!$A:H,8,0),"")</f>
        <v>287</v>
      </c>
      <c r="J264" s="209">
        <f>IFERROR(VLOOKUP($A264,'Прайс-лист общий'!$A:I,9,0),"")</f>
        <v>249</v>
      </c>
      <c r="K264" s="222">
        <f>IFERROR(VLOOKUP(A264,'Прайс-лист общий'!A:J,10,0),"")</f>
        <v>0</v>
      </c>
      <c r="L264" s="216"/>
      <c r="M264" s="212">
        <f t="shared" si="7"/>
        <v>0</v>
      </c>
      <c r="N264" s="185">
        <f>IFERROR(VLOOKUP($A264,'Прайс-лист общий'!$A:K,11,0),"")</f>
        <v>100</v>
      </c>
      <c r="O264" s="186" t="str">
        <f>IFERROR(VLOOKUP($A264,'Прайс-лист общий'!$A:L,12,0),"")</f>
        <v>180*120*80</v>
      </c>
      <c r="P264" s="186">
        <f>IFERROR(VLOOKUP($A264,'Прайс-лист общий'!$A:M,13,0),"")</f>
        <v>0.113</v>
      </c>
      <c r="Q264" s="186" t="str">
        <f>IFERROR(VLOOKUP($A264,'Прайс-лист общий'!$A:O,14,0),"")</f>
        <v>190*252*420</v>
      </c>
      <c r="R264" s="186">
        <f>IFERROR(VLOOKUP($A264,'Прайс-лист общий'!$A:O,15,0),"")</f>
        <v>25.08</v>
      </c>
    </row>
    <row r="265" spans="1:18" s="208" customFormat="1" ht="15" customHeight="1">
      <c r="A265" s="205" t="s">
        <v>851</v>
      </c>
      <c r="B265" s="206"/>
      <c r="C265" s="182" t="str">
        <f>HYPERLINK(VLOOKUP(A265,Фото!C:D,2,0),VLOOKUP(A265,'Прайс-лист общий'!A:B,2,0))</f>
        <v>Накладка кв. на цилиндр PUERTO, хром матовый/хром блестящий</v>
      </c>
      <c r="D265" s="183">
        <f>IFERROR(VLOOKUP($A265,'Прайс-лист общий'!A:C,3,0),"")</f>
        <v>4</v>
      </c>
      <c r="E265" s="184">
        <f>IFERROR(VLOOKUP($A265,'Прайс-лист общий'!$A:D,4,0),"")</f>
        <v>0</v>
      </c>
      <c r="F265" s="209">
        <f>IFERROR(VLOOKUP($A265,'Прайс-лист общий'!$A:E,5,0),"")</f>
        <v>574</v>
      </c>
      <c r="G265" s="209">
        <f>IFERROR(VLOOKUP($A265,'Прайс-лист общий'!$A:F,6,0),"")</f>
        <v>347</v>
      </c>
      <c r="H265" s="209">
        <f>IFERROR(VLOOKUP($A265,'Прайс-лист общий'!$A:G,7,0),"")</f>
        <v>315</v>
      </c>
      <c r="I265" s="209">
        <f>IFERROR(VLOOKUP($A265,'Прайс-лист общий'!$A:H,8,0),"")</f>
        <v>287</v>
      </c>
      <c r="J265" s="209">
        <f>IFERROR(VLOOKUP($A265,'Прайс-лист общий'!$A:I,9,0),"")</f>
        <v>249</v>
      </c>
      <c r="K265" s="222">
        <f>IFERROR(VLOOKUP(A265,'Прайс-лист общий'!A:J,10,0),"")</f>
        <v>0</v>
      </c>
      <c r="L265" s="216"/>
      <c r="M265" s="212">
        <f t="shared" si="7"/>
        <v>0</v>
      </c>
      <c r="N265" s="185">
        <f>IFERROR(VLOOKUP($A265,'Прайс-лист общий'!$A:K,11,0),"")</f>
        <v>100</v>
      </c>
      <c r="O265" s="186" t="str">
        <f>IFERROR(VLOOKUP($A265,'Прайс-лист общий'!$A:L,12,0),"")</f>
        <v>180*120*80</v>
      </c>
      <c r="P265" s="186">
        <f>IFERROR(VLOOKUP($A265,'Прайс-лист общий'!$A:M,13,0),"")</f>
        <v>0.113</v>
      </c>
      <c r="Q265" s="186" t="str">
        <f>IFERROR(VLOOKUP($A265,'Прайс-лист общий'!$A:O,14,0),"")</f>
        <v>190*252*420</v>
      </c>
      <c r="R265" s="186">
        <f>IFERROR(VLOOKUP($A265,'Прайс-лист общий'!$A:O,15,0),"")</f>
        <v>25.08</v>
      </c>
    </row>
    <row r="266" spans="1:18" s="208" customFormat="1" ht="15" customHeight="1">
      <c r="A266" s="193" t="s">
        <v>872</v>
      </c>
      <c r="B266" s="195"/>
      <c r="C266" s="187" t="str">
        <f>HYPERLINK(VLOOKUP(A266,Фото!C:D,2,0),VLOOKUP(A266,'Прайс-лист общий'!A:B,2,0))</f>
        <v>Накладка кв. на цилиндр PUERTO, никель матовый/никель блестящий</v>
      </c>
      <c r="D266" s="188">
        <f>IFERROR(VLOOKUP($A266,'Прайс-лист общий'!A:C,3,0),"")</f>
        <v>4</v>
      </c>
      <c r="E266" s="189">
        <f>IFERROR(VLOOKUP($A266,'Прайс-лист общий'!$A:D,4,0),"")</f>
        <v>0</v>
      </c>
      <c r="F266" s="210">
        <f>IFERROR(VLOOKUP($A266,'Прайс-лист общий'!$A:E,5,0),"")</f>
        <v>574</v>
      </c>
      <c r="G266" s="210">
        <f>IFERROR(VLOOKUP($A266,'Прайс-лист общий'!$A:F,6,0),"")</f>
        <v>347</v>
      </c>
      <c r="H266" s="210">
        <f>IFERROR(VLOOKUP($A266,'Прайс-лист общий'!$A:G,7,0),"")</f>
        <v>315</v>
      </c>
      <c r="I266" s="210">
        <f>IFERROR(VLOOKUP($A266,'Прайс-лист общий'!$A:H,8,0),"")</f>
        <v>287</v>
      </c>
      <c r="J266" s="210">
        <f>IFERROR(VLOOKUP($A266,'Прайс-лист общий'!$A:I,9,0),"")</f>
        <v>249</v>
      </c>
      <c r="K266" s="220">
        <f>IFERROR(VLOOKUP(A266,'Прайс-лист общий'!A:J,10,0),"")</f>
        <v>0</v>
      </c>
      <c r="L266" s="217"/>
      <c r="M266" s="213">
        <f t="shared" si="7"/>
        <v>0</v>
      </c>
      <c r="N266" s="190">
        <f>IFERROR(VLOOKUP($A266,'Прайс-лист общий'!$A:K,11,0),"")</f>
        <v>100</v>
      </c>
      <c r="O266" s="191" t="str">
        <f>IFERROR(VLOOKUP($A266,'Прайс-лист общий'!$A:L,12,0),"")</f>
        <v>180*120*80</v>
      </c>
      <c r="P266" s="191">
        <f>IFERROR(VLOOKUP($A266,'Прайс-лист общий'!$A:M,13,0),"")</f>
        <v>0.113</v>
      </c>
      <c r="Q266" s="191" t="str">
        <f>IFERROR(VLOOKUP($A266,'Прайс-лист общий'!$A:O,14,0),"")</f>
        <v>190*252*420</v>
      </c>
      <c r="R266" s="191">
        <f>IFERROR(VLOOKUP($A266,'Прайс-лист общий'!$A:O,15,0),"")</f>
        <v>25.08</v>
      </c>
    </row>
    <row r="267" spans="1:18" s="208" customFormat="1" ht="42" customHeight="1">
      <c r="A267" s="193" t="s">
        <v>880</v>
      </c>
      <c r="B267" s="195"/>
      <c r="C267" s="187" t="str">
        <f>HYPERLINK(VLOOKUP(A267,Фото!C:D,2,0),VLOOKUP(A267,'Прайс-лист общий'!A:B,2,0))</f>
        <v>Накладка под сувальдный ключ PUERTO, никель матовый/никель блестящий</v>
      </c>
      <c r="D267" s="188">
        <f>IFERROR(VLOOKUP($A267,'Прайс-лист общий'!A:C,3,0),"")</f>
        <v>4</v>
      </c>
      <c r="E267" s="189">
        <f>IFERROR(VLOOKUP($A267,'Прайс-лист общий'!$A:D,4,0),"")</f>
        <v>0</v>
      </c>
      <c r="F267" s="210">
        <f>IFERROR(VLOOKUP($A267,'Прайс-лист общий'!$A:E,5,0),"")</f>
        <v>558</v>
      </c>
      <c r="G267" s="210">
        <f>IFERROR(VLOOKUP($A267,'Прайс-лист общий'!$A:F,6,0),"")</f>
        <v>337</v>
      </c>
      <c r="H267" s="210">
        <f>IFERROR(VLOOKUP($A267,'Прайс-лист общий'!$A:G,7,0),"")</f>
        <v>306</v>
      </c>
      <c r="I267" s="210">
        <f>IFERROR(VLOOKUP($A267,'Прайс-лист общий'!$A:H,8,0),"")</f>
        <v>279</v>
      </c>
      <c r="J267" s="210">
        <f>IFERROR(VLOOKUP($A267,'Прайс-лист общий'!$A:I,9,0),"")</f>
        <v>242</v>
      </c>
      <c r="K267" s="220">
        <f>IFERROR(VLOOKUP(A267,'Прайс-лист общий'!A:J,10,0),"")</f>
        <v>0</v>
      </c>
      <c r="L267" s="217"/>
      <c r="M267" s="213">
        <f t="shared" si="7"/>
        <v>0</v>
      </c>
      <c r="N267" s="190">
        <f>IFERROR(VLOOKUP($A267,'Прайс-лист общий'!$A:K,11,0),"")</f>
        <v>100</v>
      </c>
      <c r="O267" s="191" t="str">
        <f>IFERROR(VLOOKUP($A267,'Прайс-лист общий'!$A:L,12,0),"")</f>
        <v>180*120*80</v>
      </c>
      <c r="P267" s="191">
        <f>IFERROR(VLOOKUP($A267,'Прайс-лист общий'!$A:M,13,0),"")</f>
        <v>0.113</v>
      </c>
      <c r="Q267" s="191" t="str">
        <f>IFERROR(VLOOKUP($A267,'Прайс-лист общий'!$A:O,14,0),"")</f>
        <v>190*252*420</v>
      </c>
      <c r="R267" s="191">
        <f>IFERROR(VLOOKUP($A267,'Прайс-лист общий'!$A:O,15,0),"")</f>
        <v>25.08</v>
      </c>
    </row>
    <row r="268" spans="1:18" s="208" customFormat="1" ht="15" customHeight="1">
      <c r="A268" s="223" t="s">
        <v>1179</v>
      </c>
      <c r="B268" s="206"/>
      <c r="C268" s="224" t="str">
        <f>HYPERLINK(VLOOKUP(A268,Фото!C:D,2,0),VLOOKUP(A268,'Прайс-лист общий'!A:B,2,0))</f>
        <v>Завертка квадр. к ручкам PUERTO, черный</v>
      </c>
      <c r="D268" s="225">
        <f>IFERROR(VLOOKUP($A268,'Прайс-лист общий'!A:C,3,0),"")</f>
        <v>4</v>
      </c>
      <c r="E268" s="226">
        <f>IFERROR(VLOOKUP($A268,'Прайс-лист общий'!$A:D,4,0),"")</f>
        <v>0</v>
      </c>
      <c r="F268" s="227">
        <f>IFERROR(VLOOKUP($A268,'Прайс-лист общий'!$A:E,5,0),"")</f>
        <v>651</v>
      </c>
      <c r="G268" s="227">
        <f>IFERROR(VLOOKUP($A268,'Прайс-лист общий'!$A:F,6,0),"")</f>
        <v>393</v>
      </c>
      <c r="H268" s="227">
        <f>IFERROR(VLOOKUP($A268,'Прайс-лист общий'!$A:G,7,0),"")</f>
        <v>358</v>
      </c>
      <c r="I268" s="227">
        <f>IFERROR(VLOOKUP($A268,'Прайс-лист общий'!$A:H,8,0),"")</f>
        <v>325</v>
      </c>
      <c r="J268" s="227">
        <f>IFERROR(VLOOKUP($A268,'Прайс-лист общий'!$A:I,9,0),"")</f>
        <v>283</v>
      </c>
      <c r="K268" s="228">
        <f>IFERROR(VLOOKUP(A268,'Прайс-лист общий'!A:J,10,0),"")</f>
        <v>0</v>
      </c>
      <c r="L268" s="229"/>
      <c r="M268" s="230">
        <f t="shared" si="7"/>
        <v>0</v>
      </c>
      <c r="N268" s="231">
        <f>IFERROR(VLOOKUP($A268,'Прайс-лист общий'!$A:K,11,0),"")</f>
        <v>100</v>
      </c>
      <c r="O268" s="232" t="str">
        <f>IFERROR(VLOOKUP($A268,'Прайс-лист общий'!$A:L,12,0),"")</f>
        <v>180*120*80</v>
      </c>
      <c r="P268" s="232">
        <f>IFERROR(VLOOKUP($A268,'Прайс-лист общий'!$A:M,13,0),"")</f>
        <v>0.113</v>
      </c>
      <c r="Q268" s="232" t="str">
        <f>IFERROR(VLOOKUP($A268,'Прайс-лист общий'!$A:O,14,0),"")</f>
        <v>375*252*420</v>
      </c>
      <c r="R268" s="232">
        <f>IFERROR(VLOOKUP($A268,'Прайс-лист общий'!$A:O,15,0),"")</f>
        <v>25.08</v>
      </c>
    </row>
    <row r="269" spans="1:18" s="208" customFormat="1" ht="15" customHeight="1">
      <c r="A269" s="205" t="s">
        <v>1269</v>
      </c>
      <c r="B269" s="206"/>
      <c r="C269" s="182" t="str">
        <f>HYPERLINK(VLOOKUP(A269,Фото!C:D,2,0),VLOOKUP(A269,'Прайс-лист общий'!A:B,2,0))</f>
        <v>Завертка квадр. к ручкам PUERTO, черный никель</v>
      </c>
      <c r="D269" s="183">
        <f>IFERROR(VLOOKUP($A269,'Прайс-лист общий'!A:C,3,0),"")</f>
        <v>4</v>
      </c>
      <c r="E269" s="184">
        <f>IFERROR(VLOOKUP($A269,'Прайс-лист общий'!$A:D,4,0),"")</f>
        <v>0</v>
      </c>
      <c r="F269" s="209">
        <f>IFERROR(VLOOKUP($A269,'Прайс-лист общий'!$A:E,5,0),"")</f>
        <v>651</v>
      </c>
      <c r="G269" s="209">
        <f>IFERROR(VLOOKUP($A269,'Прайс-лист общий'!$A:F,6,0),"")</f>
        <v>393</v>
      </c>
      <c r="H269" s="209">
        <f>IFERROR(VLOOKUP($A269,'Прайс-лист общий'!$A:G,7,0),"")</f>
        <v>358</v>
      </c>
      <c r="I269" s="209">
        <f>IFERROR(VLOOKUP($A269,'Прайс-лист общий'!$A:H,8,0),"")</f>
        <v>325</v>
      </c>
      <c r="J269" s="209">
        <f>IFERROR(VLOOKUP($A269,'Прайс-лист общий'!$A:I,9,0),"")</f>
        <v>283</v>
      </c>
      <c r="K269" s="222">
        <f>IFERROR(VLOOKUP(A269,'Прайс-лист общий'!A:J,10,0),"")</f>
        <v>0</v>
      </c>
      <c r="L269" s="216"/>
      <c r="M269" s="212">
        <f t="shared" si="7"/>
        <v>0</v>
      </c>
      <c r="N269" s="185">
        <f>IFERROR(VLOOKUP($A269,'Прайс-лист общий'!$A:K,11,0),"")</f>
        <v>100</v>
      </c>
      <c r="O269" s="186" t="str">
        <f>IFERROR(VLOOKUP($A269,'Прайс-лист общий'!$A:L,12,0),"")</f>
        <v>180*120*80</v>
      </c>
      <c r="P269" s="186">
        <f>IFERROR(VLOOKUP($A269,'Прайс-лист общий'!$A:M,13,0),"")</f>
        <v>0.113</v>
      </c>
      <c r="Q269" s="186" t="str">
        <f>IFERROR(VLOOKUP($A269,'Прайс-лист общий'!$A:O,14,0),"")</f>
        <v>375*252*420</v>
      </c>
      <c r="R269" s="186">
        <f>IFERROR(VLOOKUP($A269,'Прайс-лист общий'!$A:O,15,0),"")</f>
        <v>25.08</v>
      </c>
    </row>
    <row r="270" spans="1:18" s="208" customFormat="1" ht="15" customHeight="1">
      <c r="A270" s="205" t="s">
        <v>1292</v>
      </c>
      <c r="B270" s="206"/>
      <c r="C270" s="182" t="str">
        <f>HYPERLINK(VLOOKUP(A270,Фото!C:D,2,0),VLOOKUP(A270,'Прайс-лист общий'!A:B,2,0))</f>
        <v>Завертка квадр. к ручкам PUERTO, хром блестящий</v>
      </c>
      <c r="D270" s="183">
        <f>IFERROR(VLOOKUP($A270,'Прайс-лист общий'!A:C,3,0),"")</f>
        <v>4</v>
      </c>
      <c r="E270" s="184">
        <f>IFERROR(VLOOKUP($A270,'Прайс-лист общий'!$A:D,4,0),"")</f>
        <v>0</v>
      </c>
      <c r="F270" s="209">
        <f>IFERROR(VLOOKUP($A270,'Прайс-лист общий'!$A:E,5,0),"")</f>
        <v>651</v>
      </c>
      <c r="G270" s="209">
        <f>IFERROR(VLOOKUP($A270,'Прайс-лист общий'!$A:F,6,0),"")</f>
        <v>393</v>
      </c>
      <c r="H270" s="209">
        <f>IFERROR(VLOOKUP($A270,'Прайс-лист общий'!$A:G,7,0),"")</f>
        <v>358</v>
      </c>
      <c r="I270" s="209">
        <f>IFERROR(VLOOKUP($A270,'Прайс-лист общий'!$A:H,8,0),"")</f>
        <v>325</v>
      </c>
      <c r="J270" s="209">
        <f>IFERROR(VLOOKUP($A270,'Прайс-лист общий'!$A:I,9,0),"")</f>
        <v>283</v>
      </c>
      <c r="K270" s="222">
        <f>IFERROR(VLOOKUP(A270,'Прайс-лист общий'!A:J,10,0),"")</f>
        <v>0</v>
      </c>
      <c r="L270" s="216"/>
      <c r="M270" s="212">
        <f t="shared" si="7"/>
        <v>0</v>
      </c>
      <c r="N270" s="185">
        <f>IFERROR(VLOOKUP($A270,'Прайс-лист общий'!$A:K,11,0),"")</f>
        <v>100</v>
      </c>
      <c r="O270" s="186" t="str">
        <f>IFERROR(VLOOKUP($A270,'Прайс-лист общий'!$A:L,12,0),"")</f>
        <v>180*120*80</v>
      </c>
      <c r="P270" s="186">
        <f>IFERROR(VLOOKUP($A270,'Прайс-лист общий'!$A:M,13,0),"")</f>
        <v>0.113</v>
      </c>
      <c r="Q270" s="186" t="str">
        <f>IFERROR(VLOOKUP($A270,'Прайс-лист общий'!$A:O,14,0),"")</f>
        <v>375*252*420</v>
      </c>
      <c r="R270" s="186">
        <f>IFERROR(VLOOKUP($A270,'Прайс-лист общий'!$A:O,15,0),"")</f>
        <v>25.08</v>
      </c>
    </row>
    <row r="271" spans="1:18" s="208" customFormat="1" ht="15" customHeight="1">
      <c r="A271" s="205" t="s">
        <v>1270</v>
      </c>
      <c r="B271" s="206"/>
      <c r="C271" s="182" t="str">
        <f>HYPERLINK(VLOOKUP(A271,Фото!C:D,2,0),VLOOKUP(A271,'Прайс-лист общий'!A:B,2,0))</f>
        <v>Завертка квадр. к ручкам PUERTO, матовый черный никель</v>
      </c>
      <c r="D271" s="183">
        <f>IFERROR(VLOOKUP($A271,'Прайс-лист общий'!A:C,3,0),"")</f>
        <v>4</v>
      </c>
      <c r="E271" s="184">
        <f>IFERROR(VLOOKUP($A271,'Прайс-лист общий'!$A:D,4,0),"")</f>
        <v>0</v>
      </c>
      <c r="F271" s="209">
        <f>IFERROR(VLOOKUP($A271,'Прайс-лист общий'!$A:E,5,0),"")</f>
        <v>651</v>
      </c>
      <c r="G271" s="209">
        <f>IFERROR(VLOOKUP($A271,'Прайс-лист общий'!$A:F,6,0),"")</f>
        <v>393</v>
      </c>
      <c r="H271" s="209">
        <f>IFERROR(VLOOKUP($A271,'Прайс-лист общий'!$A:G,7,0),"")</f>
        <v>358</v>
      </c>
      <c r="I271" s="209">
        <f>IFERROR(VLOOKUP($A271,'Прайс-лист общий'!$A:H,8,0),"")</f>
        <v>325</v>
      </c>
      <c r="J271" s="209">
        <f>IFERROR(VLOOKUP($A271,'Прайс-лист общий'!$A:I,9,0),"")</f>
        <v>283</v>
      </c>
      <c r="K271" s="222">
        <f>IFERROR(VLOOKUP(A271,'Прайс-лист общий'!A:J,10,0),"")</f>
        <v>0</v>
      </c>
      <c r="L271" s="216"/>
      <c r="M271" s="212">
        <f t="shared" si="7"/>
        <v>0</v>
      </c>
      <c r="N271" s="185">
        <f>IFERROR(VLOOKUP($A271,'Прайс-лист общий'!$A:K,11,0),"")</f>
        <v>100</v>
      </c>
      <c r="O271" s="186" t="str">
        <f>IFERROR(VLOOKUP($A271,'Прайс-лист общий'!$A:L,12,0),"")</f>
        <v>180*120*80</v>
      </c>
      <c r="P271" s="186">
        <f>IFERROR(VLOOKUP($A271,'Прайс-лист общий'!$A:M,13,0),"")</f>
        <v>0.113</v>
      </c>
      <c r="Q271" s="186" t="str">
        <f>IFERROR(VLOOKUP($A271,'Прайс-лист общий'!$A:O,14,0),"")</f>
        <v>375*252*420</v>
      </c>
      <c r="R271" s="186">
        <f>IFERROR(VLOOKUP($A271,'Прайс-лист общий'!$A:O,15,0),"")</f>
        <v>25.08</v>
      </c>
    </row>
    <row r="272" spans="1:18" s="208" customFormat="1" ht="15" customHeight="1">
      <c r="A272" s="205" t="s">
        <v>1271</v>
      </c>
      <c r="B272" s="206"/>
      <c r="C272" s="182" t="str">
        <f>HYPERLINK(VLOOKUP(A272,Фото!C:D,2,0),VLOOKUP(A272,'Прайс-лист общий'!A:B,2,0))</f>
        <v>Завертка квадр. к ручкам PUERTO, никель супер матовый</v>
      </c>
      <c r="D272" s="183">
        <f>IFERROR(VLOOKUP($A272,'Прайс-лист общий'!A:C,3,0),"")</f>
        <v>4</v>
      </c>
      <c r="E272" s="184">
        <f>IFERROR(VLOOKUP($A272,'Прайс-лист общий'!$A:D,4,0),"")</f>
        <v>0</v>
      </c>
      <c r="F272" s="209">
        <f>IFERROR(VLOOKUP($A272,'Прайс-лист общий'!$A:E,5,0),"")</f>
        <v>651</v>
      </c>
      <c r="G272" s="209">
        <f>IFERROR(VLOOKUP($A272,'Прайс-лист общий'!$A:F,6,0),"")</f>
        <v>393</v>
      </c>
      <c r="H272" s="209">
        <f>IFERROR(VLOOKUP($A272,'Прайс-лист общий'!$A:G,7,0),"")</f>
        <v>358</v>
      </c>
      <c r="I272" s="209">
        <f>IFERROR(VLOOKUP($A272,'Прайс-лист общий'!$A:H,8,0),"")</f>
        <v>325</v>
      </c>
      <c r="J272" s="209">
        <f>IFERROR(VLOOKUP($A272,'Прайс-лист общий'!$A:I,9,0),"")</f>
        <v>283</v>
      </c>
      <c r="K272" s="222">
        <f>IFERROR(VLOOKUP(A272,'Прайс-лист общий'!A:J,10,0),"")</f>
        <v>0</v>
      </c>
      <c r="L272" s="216"/>
      <c r="M272" s="212">
        <f t="shared" si="7"/>
        <v>0</v>
      </c>
      <c r="N272" s="185">
        <f>IFERROR(VLOOKUP($A272,'Прайс-лист общий'!$A:K,11,0),"")</f>
        <v>100</v>
      </c>
      <c r="O272" s="186" t="str">
        <f>IFERROR(VLOOKUP($A272,'Прайс-лист общий'!$A:L,12,0),"")</f>
        <v>180*120*80</v>
      </c>
      <c r="P272" s="186">
        <f>IFERROR(VLOOKUP($A272,'Прайс-лист общий'!$A:M,13,0),"")</f>
        <v>0.113</v>
      </c>
      <c r="Q272" s="186" t="str">
        <f>IFERROR(VLOOKUP($A272,'Прайс-лист общий'!$A:O,14,0),"")</f>
        <v>375*252*420</v>
      </c>
      <c r="R272" s="186">
        <f>IFERROR(VLOOKUP($A272,'Прайс-лист общий'!$A:O,15,0),"")</f>
        <v>25.08</v>
      </c>
    </row>
    <row r="273" spans="1:18" s="208" customFormat="1" ht="15" customHeight="1">
      <c r="A273" s="205" t="s">
        <v>1178</v>
      </c>
      <c r="B273" s="206"/>
      <c r="C273" s="182" t="str">
        <f>HYPERLINK(VLOOKUP(A273,Фото!C:D,2,0),VLOOKUP(A273,'Прайс-лист общий'!A:B,2,0))</f>
        <v>Завертка квадр. к ручкам PUERTO, матовый супер белый</v>
      </c>
      <c r="D273" s="183">
        <f>IFERROR(VLOOKUP($A273,'Прайс-лист общий'!A:C,3,0),"")</f>
        <v>4</v>
      </c>
      <c r="E273" s="184">
        <f>IFERROR(VLOOKUP($A273,'Прайс-лист общий'!$A:D,4,0),"")</f>
        <v>0</v>
      </c>
      <c r="F273" s="209">
        <f>IFERROR(VLOOKUP($A273,'Прайс-лист общий'!$A:E,5,0),"")</f>
        <v>651</v>
      </c>
      <c r="G273" s="209">
        <f>IFERROR(VLOOKUP($A273,'Прайс-лист общий'!$A:F,6,0),"")</f>
        <v>393</v>
      </c>
      <c r="H273" s="209">
        <f>IFERROR(VLOOKUP($A273,'Прайс-лист общий'!$A:G,7,0),"")</f>
        <v>358</v>
      </c>
      <c r="I273" s="209">
        <f>IFERROR(VLOOKUP($A273,'Прайс-лист общий'!$A:H,8,0),"")</f>
        <v>325</v>
      </c>
      <c r="J273" s="209">
        <f>IFERROR(VLOOKUP($A273,'Прайс-лист общий'!$A:I,9,0),"")</f>
        <v>283</v>
      </c>
      <c r="K273" s="222">
        <f>IFERROR(VLOOKUP(A273,'Прайс-лист общий'!A:J,10,0),"")</f>
        <v>0</v>
      </c>
      <c r="L273" s="216"/>
      <c r="M273" s="212">
        <f t="shared" si="7"/>
        <v>0</v>
      </c>
      <c r="N273" s="185">
        <f>IFERROR(VLOOKUP($A273,'Прайс-лист общий'!$A:K,11,0),"")</f>
        <v>100</v>
      </c>
      <c r="O273" s="186" t="str">
        <f>IFERROR(VLOOKUP($A273,'Прайс-лист общий'!$A:L,12,0),"")</f>
        <v>180*120*80</v>
      </c>
      <c r="P273" s="186">
        <f>IFERROR(VLOOKUP($A273,'Прайс-лист общий'!$A:M,13,0),"")</f>
        <v>0.113</v>
      </c>
      <c r="Q273" s="186" t="str">
        <f>IFERROR(VLOOKUP($A273,'Прайс-лист общий'!$A:O,14,0),"")</f>
        <v>375*252*420</v>
      </c>
      <c r="R273" s="186">
        <f>IFERROR(VLOOKUP($A273,'Прайс-лист общий'!$A:O,15,0),"")</f>
        <v>25.08</v>
      </c>
    </row>
    <row r="274" spans="1:18" s="208" customFormat="1" ht="15" customHeight="1">
      <c r="A274" s="193" t="s">
        <v>1294</v>
      </c>
      <c r="B274" s="195"/>
      <c r="C274" s="187" t="str">
        <f>HYPERLINK(VLOOKUP(A274,Фото!C:D,2,0),VLOOKUP(A274,'Прайс-лист общий'!A:B,2,0))</f>
        <v>Завертка квадр. к ручкам PUERTO, никель матовый</v>
      </c>
      <c r="D274" s="188">
        <f>IFERROR(VLOOKUP($A274,'Прайс-лист общий'!A:C,3,0),"")</f>
        <v>4</v>
      </c>
      <c r="E274" s="189">
        <f>IFERROR(VLOOKUP($A274,'Прайс-лист общий'!$A:D,4,0),"")</f>
        <v>0</v>
      </c>
      <c r="F274" s="210">
        <f>IFERROR(VLOOKUP($A274,'Прайс-лист общий'!$A:E,5,0),"")</f>
        <v>651</v>
      </c>
      <c r="G274" s="210">
        <f>IFERROR(VLOOKUP($A274,'Прайс-лист общий'!$A:F,6,0),"")</f>
        <v>393</v>
      </c>
      <c r="H274" s="210">
        <f>IFERROR(VLOOKUP($A274,'Прайс-лист общий'!$A:G,7,0),"")</f>
        <v>358</v>
      </c>
      <c r="I274" s="210">
        <f>IFERROR(VLOOKUP($A274,'Прайс-лист общий'!$A:H,8,0),"")</f>
        <v>325</v>
      </c>
      <c r="J274" s="210">
        <f>IFERROR(VLOOKUP($A274,'Прайс-лист общий'!$A:I,9,0),"")</f>
        <v>283</v>
      </c>
      <c r="K274" s="220">
        <f>IFERROR(VLOOKUP(A274,'Прайс-лист общий'!A:J,10,0),"")</f>
        <v>0</v>
      </c>
      <c r="L274" s="217"/>
      <c r="M274" s="213">
        <f t="shared" si="7"/>
        <v>0</v>
      </c>
      <c r="N274" s="190">
        <f>IFERROR(VLOOKUP($A274,'Прайс-лист общий'!$A:K,11,0),"")</f>
        <v>100</v>
      </c>
      <c r="O274" s="191" t="str">
        <f>IFERROR(VLOOKUP($A274,'Прайс-лист общий'!$A:L,12,0),"")</f>
        <v>180*120*80</v>
      </c>
      <c r="P274" s="191">
        <f>IFERROR(VLOOKUP($A274,'Прайс-лист общий'!$A:M,13,0),"")</f>
        <v>0.113</v>
      </c>
      <c r="Q274" s="191" t="str">
        <f>IFERROR(VLOOKUP($A274,'Прайс-лист общий'!$A:O,14,0),"")</f>
        <v>375*252*420</v>
      </c>
      <c r="R274" s="191">
        <f>IFERROR(VLOOKUP($A274,'Прайс-лист общий'!$A:O,15,0),"")</f>
        <v>25.08</v>
      </c>
    </row>
    <row r="275" spans="1:18" s="208" customFormat="1" ht="15" customHeight="1">
      <c r="A275" s="223" t="s">
        <v>1176</v>
      </c>
      <c r="B275" s="206"/>
      <c r="C275" s="224" t="str">
        <f>HYPERLINK(VLOOKUP(A275,Фото!C:D,2,0),VLOOKUP(A275,'Прайс-лист общий'!A:B,2,0))</f>
        <v>Накладка кв. на цилиндр PUERTO, черный</v>
      </c>
      <c r="D275" s="225">
        <f>IFERROR(VLOOKUP($A275,'Прайс-лист общий'!A:C,3,0),"")</f>
        <v>4</v>
      </c>
      <c r="E275" s="226">
        <f>IFERROR(VLOOKUP($A275,'Прайс-лист общий'!$A:D,4,0),"")</f>
        <v>0</v>
      </c>
      <c r="F275" s="227">
        <f>IFERROR(VLOOKUP($A275,'Прайс-лист общий'!$A:E,5,0),"")</f>
        <v>533</v>
      </c>
      <c r="G275" s="227">
        <f>IFERROR(VLOOKUP($A275,'Прайс-лист общий'!$A:F,6,0),"")</f>
        <v>322</v>
      </c>
      <c r="H275" s="227">
        <f>IFERROR(VLOOKUP($A275,'Прайс-лист общий'!$A:G,7,0),"")</f>
        <v>293</v>
      </c>
      <c r="I275" s="227">
        <f>IFERROR(VLOOKUP($A275,'Прайс-лист общий'!$A:H,8,0),"")</f>
        <v>266</v>
      </c>
      <c r="J275" s="227">
        <f>IFERROR(VLOOKUP($A275,'Прайс-лист общий'!$A:I,9,0),"")</f>
        <v>232</v>
      </c>
      <c r="K275" s="228">
        <f>IFERROR(VLOOKUP(A275,'Прайс-лист общий'!A:J,10,0),"")</f>
        <v>0</v>
      </c>
      <c r="L275" s="229"/>
      <c r="M275" s="230">
        <f t="shared" si="7"/>
        <v>0</v>
      </c>
      <c r="N275" s="231">
        <f>IFERROR(VLOOKUP($A275,'Прайс-лист общий'!$A:K,11,0),"")</f>
        <v>100</v>
      </c>
      <c r="O275" s="232" t="str">
        <f>IFERROR(VLOOKUP($A275,'Прайс-лист общий'!$A:L,12,0),"")</f>
        <v>180*120*80</v>
      </c>
      <c r="P275" s="232">
        <f>IFERROR(VLOOKUP($A275,'Прайс-лист общий'!$A:M,13,0),"")</f>
        <v>0.113</v>
      </c>
      <c r="Q275" s="232" t="str">
        <f>IFERROR(VLOOKUP($A275,'Прайс-лист общий'!$A:O,14,0),"")</f>
        <v>190*252*420</v>
      </c>
      <c r="R275" s="232">
        <f>IFERROR(VLOOKUP($A275,'Прайс-лист общий'!$A:O,15,0),"")</f>
        <v>25.08</v>
      </c>
    </row>
    <row r="276" spans="1:18" s="208" customFormat="1" ht="15" customHeight="1">
      <c r="A276" s="205" t="s">
        <v>1272</v>
      </c>
      <c r="B276" s="206"/>
      <c r="C276" s="182" t="str">
        <f>HYPERLINK(VLOOKUP(A276,Фото!C:D,2,0),VLOOKUP(A276,'Прайс-лист общий'!A:B,2,0))</f>
        <v>Накладка кв. на цилиндр PUERTO, черный никель</v>
      </c>
      <c r="D276" s="183">
        <f>IFERROR(VLOOKUP($A276,'Прайс-лист общий'!A:C,3,0),"")</f>
        <v>4</v>
      </c>
      <c r="E276" s="184">
        <f>IFERROR(VLOOKUP($A276,'Прайс-лист общий'!$A:D,4,0),"")</f>
        <v>0</v>
      </c>
      <c r="F276" s="209">
        <f>IFERROR(VLOOKUP($A276,'Прайс-лист общий'!$A:E,5,0),"")</f>
        <v>533</v>
      </c>
      <c r="G276" s="209">
        <f>IFERROR(VLOOKUP($A276,'Прайс-лист общий'!$A:F,6,0),"")</f>
        <v>322</v>
      </c>
      <c r="H276" s="209">
        <f>IFERROR(VLOOKUP($A276,'Прайс-лист общий'!$A:G,7,0),"")</f>
        <v>293</v>
      </c>
      <c r="I276" s="209">
        <f>IFERROR(VLOOKUP($A276,'Прайс-лист общий'!$A:H,8,0),"")</f>
        <v>266</v>
      </c>
      <c r="J276" s="209">
        <f>IFERROR(VLOOKUP($A276,'Прайс-лист общий'!$A:I,9,0),"")</f>
        <v>232</v>
      </c>
      <c r="K276" s="222">
        <f>IFERROR(VLOOKUP(A276,'Прайс-лист общий'!A:J,10,0),"")</f>
        <v>0</v>
      </c>
      <c r="L276" s="216"/>
      <c r="M276" s="212">
        <f t="shared" si="7"/>
        <v>0</v>
      </c>
      <c r="N276" s="185">
        <f>IFERROR(VLOOKUP($A276,'Прайс-лист общий'!$A:K,11,0),"")</f>
        <v>100</v>
      </c>
      <c r="O276" s="186" t="str">
        <f>IFERROR(VLOOKUP($A276,'Прайс-лист общий'!$A:L,12,0),"")</f>
        <v>180*120*80</v>
      </c>
      <c r="P276" s="186">
        <f>IFERROR(VLOOKUP($A276,'Прайс-лист общий'!$A:M,13,0),"")</f>
        <v>0.113</v>
      </c>
      <c r="Q276" s="186" t="str">
        <f>IFERROR(VLOOKUP($A276,'Прайс-лист общий'!$A:O,14,0),"")</f>
        <v>190*252*420</v>
      </c>
      <c r="R276" s="186">
        <f>IFERROR(VLOOKUP($A276,'Прайс-лист общий'!$A:O,15,0),"")</f>
        <v>25.08</v>
      </c>
    </row>
    <row r="277" spans="1:18" s="208" customFormat="1" ht="15" customHeight="1">
      <c r="A277" s="205" t="s">
        <v>1341</v>
      </c>
      <c r="B277" s="206"/>
      <c r="C277" s="182" t="str">
        <f>HYPERLINK(VLOOKUP(A277,Фото!C:D,2,0),VLOOKUP(A277,'Прайс-лист общий'!A:B,2,0))</f>
        <v>Накладка кв. на цилиндр PUERTO, хром блестящий</v>
      </c>
      <c r="D277" s="183">
        <f>IFERROR(VLOOKUP($A277,'Прайс-лист общий'!A:C,3,0),"")</f>
        <v>4</v>
      </c>
      <c r="E277" s="184">
        <f>IFERROR(VLOOKUP($A277,'Прайс-лист общий'!$A:D,4,0),"")</f>
        <v>0</v>
      </c>
      <c r="F277" s="209">
        <f>IFERROR(VLOOKUP($A277,'Прайс-лист общий'!$A:E,5,0),"")</f>
        <v>533</v>
      </c>
      <c r="G277" s="209">
        <f>IFERROR(VLOOKUP($A277,'Прайс-лист общий'!$A:F,6,0),"")</f>
        <v>322</v>
      </c>
      <c r="H277" s="209">
        <f>IFERROR(VLOOKUP($A277,'Прайс-лист общий'!$A:G,7,0),"")</f>
        <v>293</v>
      </c>
      <c r="I277" s="209">
        <f>IFERROR(VLOOKUP($A277,'Прайс-лист общий'!$A:H,8,0),"")</f>
        <v>266</v>
      </c>
      <c r="J277" s="209">
        <f>IFERROR(VLOOKUP($A277,'Прайс-лист общий'!$A:I,9,0),"")</f>
        <v>232</v>
      </c>
      <c r="K277" s="222">
        <f>IFERROR(VLOOKUP(A277,'Прайс-лист общий'!A:J,10,0),"")</f>
        <v>0</v>
      </c>
      <c r="L277" s="216"/>
      <c r="M277" s="212">
        <f t="shared" si="7"/>
        <v>0</v>
      </c>
      <c r="N277" s="185">
        <f>IFERROR(VLOOKUP($A277,'Прайс-лист общий'!$A:K,11,0),"")</f>
        <v>100</v>
      </c>
      <c r="O277" s="186" t="str">
        <f>IFERROR(VLOOKUP($A277,'Прайс-лист общий'!$A:L,12,0),"")</f>
        <v>180*120*80</v>
      </c>
      <c r="P277" s="186">
        <f>IFERROR(VLOOKUP($A277,'Прайс-лист общий'!$A:M,13,0),"")</f>
        <v>0.113</v>
      </c>
      <c r="Q277" s="186" t="str">
        <f>IFERROR(VLOOKUP($A277,'Прайс-лист общий'!$A:O,14,0),"")</f>
        <v>190*252*420</v>
      </c>
      <c r="R277" s="186">
        <f>IFERROR(VLOOKUP($A277,'Прайс-лист общий'!$A:O,15,0),"")</f>
        <v>25.08</v>
      </c>
    </row>
    <row r="278" spans="1:18" s="208" customFormat="1" ht="15" customHeight="1">
      <c r="A278" s="205" t="s">
        <v>1273</v>
      </c>
      <c r="B278" s="206"/>
      <c r="C278" s="182" t="str">
        <f>HYPERLINK(VLOOKUP(A278,Фото!C:D,2,0),VLOOKUP(A278,'Прайс-лист общий'!A:B,2,0))</f>
        <v>Накладка кв. на цилиндр PUERTO, матовый черный никель</v>
      </c>
      <c r="D278" s="183">
        <f>IFERROR(VLOOKUP($A278,'Прайс-лист общий'!A:C,3,0),"")</f>
        <v>4</v>
      </c>
      <c r="E278" s="184">
        <f>IFERROR(VLOOKUP($A278,'Прайс-лист общий'!$A:D,4,0),"")</f>
        <v>0</v>
      </c>
      <c r="F278" s="209">
        <f>IFERROR(VLOOKUP($A278,'Прайс-лист общий'!$A:E,5,0),"")</f>
        <v>533</v>
      </c>
      <c r="G278" s="209">
        <f>IFERROR(VLOOKUP($A278,'Прайс-лист общий'!$A:F,6,0),"")</f>
        <v>322</v>
      </c>
      <c r="H278" s="209">
        <f>IFERROR(VLOOKUP($A278,'Прайс-лист общий'!$A:G,7,0),"")</f>
        <v>293</v>
      </c>
      <c r="I278" s="209">
        <f>IFERROR(VLOOKUP($A278,'Прайс-лист общий'!$A:H,8,0),"")</f>
        <v>266</v>
      </c>
      <c r="J278" s="209">
        <f>IFERROR(VLOOKUP($A278,'Прайс-лист общий'!$A:I,9,0),"")</f>
        <v>232</v>
      </c>
      <c r="K278" s="222">
        <f>IFERROR(VLOOKUP(A278,'Прайс-лист общий'!A:J,10,0),"")</f>
        <v>0</v>
      </c>
      <c r="L278" s="216"/>
      <c r="M278" s="212">
        <f t="shared" si="7"/>
        <v>0</v>
      </c>
      <c r="N278" s="185">
        <f>IFERROR(VLOOKUP($A278,'Прайс-лист общий'!$A:K,11,0),"")</f>
        <v>100</v>
      </c>
      <c r="O278" s="186" t="str">
        <f>IFERROR(VLOOKUP($A278,'Прайс-лист общий'!$A:L,12,0),"")</f>
        <v>180*120*80</v>
      </c>
      <c r="P278" s="186">
        <f>IFERROR(VLOOKUP($A278,'Прайс-лист общий'!$A:M,13,0),"")</f>
        <v>0.113</v>
      </c>
      <c r="Q278" s="186" t="str">
        <f>IFERROR(VLOOKUP($A278,'Прайс-лист общий'!$A:O,14,0),"")</f>
        <v>190*252*420</v>
      </c>
      <c r="R278" s="186">
        <f>IFERROR(VLOOKUP($A278,'Прайс-лист общий'!$A:O,15,0),"")</f>
        <v>25.08</v>
      </c>
    </row>
    <row r="279" spans="1:18" s="208" customFormat="1" ht="15" customHeight="1">
      <c r="A279" s="205" t="s">
        <v>1395</v>
      </c>
      <c r="B279" s="206"/>
      <c r="C279" s="182" t="str">
        <f>HYPERLINK(VLOOKUP(A279,Фото!C:D,2,0),VLOOKUP(A279,'Прайс-лист общий'!A:B,2,0))</f>
        <v>Накладка кв. на цилиндр PUERTO, никель супер матовый</v>
      </c>
      <c r="D279" s="183">
        <f>IFERROR(VLOOKUP($A279,'Прайс-лист общий'!A:C,3,0),"")</f>
        <v>4</v>
      </c>
      <c r="E279" s="184">
        <f>IFERROR(VLOOKUP($A279,'Прайс-лист общий'!$A:D,4,0),"")</f>
        <v>0</v>
      </c>
      <c r="F279" s="209">
        <f>IFERROR(VLOOKUP($A279,'Прайс-лист общий'!$A:E,5,0),"")</f>
        <v>533</v>
      </c>
      <c r="G279" s="209">
        <f>IFERROR(VLOOKUP($A279,'Прайс-лист общий'!$A:F,6,0),"")</f>
        <v>322</v>
      </c>
      <c r="H279" s="209">
        <f>IFERROR(VLOOKUP($A279,'Прайс-лист общий'!$A:G,7,0),"")</f>
        <v>293</v>
      </c>
      <c r="I279" s="209">
        <f>IFERROR(VLOOKUP($A279,'Прайс-лист общий'!$A:H,8,0),"")</f>
        <v>266</v>
      </c>
      <c r="J279" s="209">
        <f>IFERROR(VLOOKUP($A279,'Прайс-лист общий'!$A:I,9,0),"")</f>
        <v>232</v>
      </c>
      <c r="K279" s="222">
        <f>IFERROR(VLOOKUP(A279,'Прайс-лист общий'!A:J,10,0),"")</f>
        <v>0</v>
      </c>
      <c r="L279" s="216"/>
      <c r="M279" s="212">
        <f t="shared" si="7"/>
        <v>0</v>
      </c>
      <c r="N279" s="185">
        <f>IFERROR(VLOOKUP($A279,'Прайс-лист общий'!$A:K,11,0),"")</f>
        <v>100</v>
      </c>
      <c r="O279" s="186" t="str">
        <f>IFERROR(VLOOKUP($A279,'Прайс-лист общий'!$A:L,12,0),"")</f>
        <v>180*120*80</v>
      </c>
      <c r="P279" s="186">
        <f>IFERROR(VLOOKUP($A279,'Прайс-лист общий'!$A:M,13,0),"")</f>
        <v>0.113</v>
      </c>
      <c r="Q279" s="186" t="str">
        <f>IFERROR(VLOOKUP($A279,'Прайс-лист общий'!$A:O,14,0),"")</f>
        <v>190*252*420</v>
      </c>
      <c r="R279" s="186">
        <f>IFERROR(VLOOKUP($A279,'Прайс-лист общий'!$A:O,15,0),"")</f>
        <v>25.08</v>
      </c>
    </row>
    <row r="280" spans="1:18" s="208" customFormat="1" ht="15" customHeight="1">
      <c r="A280" s="205" t="s">
        <v>1175</v>
      </c>
      <c r="B280" s="206"/>
      <c r="C280" s="182" t="str">
        <f>HYPERLINK(VLOOKUP(A280,Фото!C:D,2,0),VLOOKUP(A280,'Прайс-лист общий'!A:B,2,0))</f>
        <v>Накладка кв. на цилиндр PUERTO, матовый супер белый</v>
      </c>
      <c r="D280" s="183">
        <f>IFERROR(VLOOKUP($A280,'Прайс-лист общий'!A:C,3,0),"")</f>
        <v>4</v>
      </c>
      <c r="E280" s="184">
        <f>IFERROR(VLOOKUP($A280,'Прайс-лист общий'!$A:D,4,0),"")</f>
        <v>0</v>
      </c>
      <c r="F280" s="209">
        <f>IFERROR(VLOOKUP($A280,'Прайс-лист общий'!$A:E,5,0),"")</f>
        <v>533</v>
      </c>
      <c r="G280" s="209">
        <f>IFERROR(VLOOKUP($A280,'Прайс-лист общий'!$A:F,6,0),"")</f>
        <v>322</v>
      </c>
      <c r="H280" s="209">
        <f>IFERROR(VLOOKUP($A280,'Прайс-лист общий'!$A:G,7,0),"")</f>
        <v>293</v>
      </c>
      <c r="I280" s="209">
        <f>IFERROR(VLOOKUP($A280,'Прайс-лист общий'!$A:H,8,0),"")</f>
        <v>266</v>
      </c>
      <c r="J280" s="209">
        <f>IFERROR(VLOOKUP($A280,'Прайс-лист общий'!$A:I,9,0),"")</f>
        <v>232</v>
      </c>
      <c r="K280" s="222">
        <f>IFERROR(VLOOKUP(A280,'Прайс-лист общий'!A:J,10,0),"")</f>
        <v>0</v>
      </c>
      <c r="L280" s="216"/>
      <c r="M280" s="212">
        <f t="shared" si="7"/>
        <v>0</v>
      </c>
      <c r="N280" s="185">
        <f>IFERROR(VLOOKUP($A280,'Прайс-лист общий'!$A:K,11,0),"")</f>
        <v>100</v>
      </c>
      <c r="O280" s="186" t="str">
        <f>IFERROR(VLOOKUP($A280,'Прайс-лист общий'!$A:L,12,0),"")</f>
        <v>180*120*80</v>
      </c>
      <c r="P280" s="186">
        <f>IFERROR(VLOOKUP($A280,'Прайс-лист общий'!$A:M,13,0),"")</f>
        <v>0.113</v>
      </c>
      <c r="Q280" s="186" t="str">
        <f>IFERROR(VLOOKUP($A280,'Прайс-лист общий'!$A:O,14,0),"")</f>
        <v>190*252*420</v>
      </c>
      <c r="R280" s="186">
        <f>IFERROR(VLOOKUP($A280,'Прайс-лист общий'!$A:O,15,0),"")</f>
        <v>25.08</v>
      </c>
    </row>
    <row r="281" spans="1:18" s="208" customFormat="1" ht="15" customHeight="1">
      <c r="A281" s="193" t="s">
        <v>1343</v>
      </c>
      <c r="B281" s="195"/>
      <c r="C281" s="187" t="str">
        <f>HYPERLINK(VLOOKUP(A281,Фото!C:D,2,0),VLOOKUP(A281,'Прайс-лист общий'!A:B,2,0))</f>
        <v>Накладка кв. на цилиндр PUERTO, никель матовый</v>
      </c>
      <c r="D281" s="188">
        <f>IFERROR(VLOOKUP($A281,'Прайс-лист общий'!A:C,3,0),"")</f>
        <v>4</v>
      </c>
      <c r="E281" s="189">
        <f>IFERROR(VLOOKUP($A281,'Прайс-лист общий'!$A:D,4,0),"")</f>
        <v>0</v>
      </c>
      <c r="F281" s="210">
        <f>IFERROR(VLOOKUP($A281,'Прайс-лист общий'!$A:E,5,0),"")</f>
        <v>533</v>
      </c>
      <c r="G281" s="210">
        <f>IFERROR(VLOOKUP($A281,'Прайс-лист общий'!$A:F,6,0),"")</f>
        <v>322</v>
      </c>
      <c r="H281" s="210">
        <f>IFERROR(VLOOKUP($A281,'Прайс-лист общий'!$A:G,7,0),"")</f>
        <v>293</v>
      </c>
      <c r="I281" s="210">
        <f>IFERROR(VLOOKUP($A281,'Прайс-лист общий'!$A:H,8,0),"")</f>
        <v>266</v>
      </c>
      <c r="J281" s="210">
        <f>IFERROR(VLOOKUP($A281,'Прайс-лист общий'!$A:I,9,0),"")</f>
        <v>232</v>
      </c>
      <c r="K281" s="220">
        <f>IFERROR(VLOOKUP(A281,'Прайс-лист общий'!A:J,10,0),"")</f>
        <v>0</v>
      </c>
      <c r="L281" s="217"/>
      <c r="M281" s="213">
        <f t="shared" si="7"/>
        <v>0</v>
      </c>
      <c r="N281" s="190">
        <f>IFERROR(VLOOKUP($A281,'Прайс-лист общий'!$A:K,11,0),"")</f>
        <v>100</v>
      </c>
      <c r="O281" s="191" t="str">
        <f>IFERROR(VLOOKUP($A281,'Прайс-лист общий'!$A:L,12,0),"")</f>
        <v>180*120*80</v>
      </c>
      <c r="P281" s="191">
        <f>IFERROR(VLOOKUP($A281,'Прайс-лист общий'!$A:M,13,0),"")</f>
        <v>0.113</v>
      </c>
      <c r="Q281" s="191" t="str">
        <f>IFERROR(VLOOKUP($A281,'Прайс-лист общий'!$A:O,14,0),"")</f>
        <v>190*252*420</v>
      </c>
      <c r="R281" s="191">
        <f>IFERROR(VLOOKUP($A281,'Прайс-лист общий'!$A:O,15,0),"")</f>
        <v>25.08</v>
      </c>
    </row>
    <row r="282" spans="1:18" s="2" customFormat="1" ht="18" customHeight="1">
      <c r="A282" s="202" t="s">
        <v>1895</v>
      </c>
      <c r="B282" s="196"/>
      <c r="C282" s="233"/>
      <c r="D282" s="198"/>
      <c r="E282" s="199"/>
      <c r="F282" s="200"/>
      <c r="G282" s="200"/>
      <c r="H282" s="200"/>
      <c r="I282" s="200"/>
      <c r="J282" s="200"/>
      <c r="K282" s="200"/>
      <c r="L282" s="200"/>
      <c r="M282" s="200">
        <f t="shared" si="7"/>
        <v>0</v>
      </c>
      <c r="N282" s="201"/>
      <c r="O282" s="196"/>
      <c r="P282" s="196"/>
      <c r="Q282" s="196"/>
      <c r="R282" s="196"/>
    </row>
    <row r="283" spans="1:18" s="208" customFormat="1" ht="21" customHeight="1">
      <c r="A283" s="192" t="s">
        <v>767</v>
      </c>
      <c r="B283" s="194"/>
      <c r="C283" s="177" t="str">
        <f>HYPERLINK(VLOOKUP(A283,Фото!C:D,2,0),VLOOKUP(A283,'Прайс-лист общий'!A:B,2,0))</f>
        <v>Ручка дверная "Дарио", черный никель/никель матовый</v>
      </c>
      <c r="D283" s="178">
        <f>IFERROR(VLOOKUP($A283,'Прайс-лист общий'!A:C,3,0),"")</f>
        <v>4</v>
      </c>
      <c r="E283" s="179">
        <f>IFERROR(VLOOKUP($A283,'Прайс-лист общий'!$A:D,4,0),"")</f>
        <v>0</v>
      </c>
      <c r="F283" s="211">
        <f>IFERROR(VLOOKUP($A283,'Прайс-лист общий'!$A:E,5,0),"")</f>
        <v>999</v>
      </c>
      <c r="G283" s="211">
        <f>IFERROR(VLOOKUP($A283,'Прайс-лист общий'!$A:F,6,0),"")</f>
        <v>603</v>
      </c>
      <c r="H283" s="211">
        <f>IFERROR(VLOOKUP($A283,'Прайс-лист общий'!$A:G,7,0),"")</f>
        <v>548</v>
      </c>
      <c r="I283" s="211">
        <f>IFERROR(VLOOKUP($A283,'Прайс-лист общий'!$A:H,8,0),"")</f>
        <v>498</v>
      </c>
      <c r="J283" s="211">
        <f>IFERROR(VLOOKUP($A283,'Прайс-лист общий'!$A:I,9,0),"")</f>
        <v>433</v>
      </c>
      <c r="K283" s="221">
        <f>IFERROR(VLOOKUP(A283,'Прайс-лист общий'!A:J,10,0),"")</f>
        <v>0</v>
      </c>
      <c r="L283" s="215"/>
      <c r="M283" s="214">
        <f t="shared" si="7"/>
        <v>0</v>
      </c>
      <c r="N283" s="180">
        <f>IFERROR(VLOOKUP($A283,'Прайс-лист общий'!$A:K,11,0),"")</f>
        <v>20</v>
      </c>
      <c r="O283" s="181" t="str">
        <f>IFERROR(VLOOKUP($A283,'Прайс-лист общий'!$A:L,12,0),"")</f>
        <v>165*115*60</v>
      </c>
      <c r="P283" s="181">
        <f>IFERROR(VLOOKUP($A283,'Прайс-лист общий'!$A:M,13,0),"")</f>
        <v>0.45300000000000001</v>
      </c>
      <c r="Q283" s="181" t="str">
        <f>IFERROR(VLOOKUP($A283,'Прайс-лист общий'!$A:O,14,0),"")</f>
        <v>345*245*325</v>
      </c>
      <c r="R283" s="181">
        <f>IFERROR(VLOOKUP($A283,'Прайс-лист общий'!$A:O,15,0),"")</f>
        <v>9.9</v>
      </c>
    </row>
    <row r="284" spans="1:18" s="208" customFormat="1" ht="21" customHeight="1">
      <c r="A284" s="193" t="s">
        <v>766</v>
      </c>
      <c r="B284" s="195"/>
      <c r="C284" s="187" t="str">
        <f>HYPERLINK(VLOOKUP(A284,Фото!C:D,2,0),VLOOKUP(A284,'Прайс-лист общий'!A:B,2,0))</f>
        <v>Ручка дверная "Дарио", никель матовый/никель блестящий</v>
      </c>
      <c r="D284" s="188">
        <f>IFERROR(VLOOKUP($A284,'Прайс-лист общий'!A:C,3,0),"")</f>
        <v>0</v>
      </c>
      <c r="E284" s="189">
        <f>IFERROR(VLOOKUP($A284,'Прайс-лист общий'!$A:D,4,0),"")</f>
        <v>0</v>
      </c>
      <c r="F284" s="210">
        <f>IFERROR(VLOOKUP($A284,'Прайс-лист общий'!$A:E,5,0),"")</f>
        <v>999</v>
      </c>
      <c r="G284" s="210">
        <f>IFERROR(VLOOKUP($A284,'Прайс-лист общий'!$A:F,6,0),"")</f>
        <v>603</v>
      </c>
      <c r="H284" s="210">
        <f>IFERROR(VLOOKUP($A284,'Прайс-лист общий'!$A:G,7,0),"")</f>
        <v>548</v>
      </c>
      <c r="I284" s="210">
        <f>IFERROR(VLOOKUP($A284,'Прайс-лист общий'!$A:H,8,0),"")</f>
        <v>498</v>
      </c>
      <c r="J284" s="210">
        <f>IFERROR(VLOOKUP($A284,'Прайс-лист общий'!$A:I,9,0),"")</f>
        <v>433</v>
      </c>
      <c r="K284" s="220">
        <f>IFERROR(VLOOKUP(A284,'Прайс-лист общий'!A:J,10,0),"")</f>
        <v>0</v>
      </c>
      <c r="L284" s="217"/>
      <c r="M284" s="213">
        <f t="shared" si="7"/>
        <v>0</v>
      </c>
      <c r="N284" s="190">
        <f>IFERROR(VLOOKUP($A284,'Прайс-лист общий'!$A:K,11,0),"")</f>
        <v>20</v>
      </c>
      <c r="O284" s="191" t="str">
        <f>IFERROR(VLOOKUP($A284,'Прайс-лист общий'!$A:L,12,0),"")</f>
        <v>165*115*60</v>
      </c>
      <c r="P284" s="191">
        <f>IFERROR(VLOOKUP($A284,'Прайс-лист общий'!$A:M,13,0),"")</f>
        <v>0.45300000000000001</v>
      </c>
      <c r="Q284" s="191" t="str">
        <f>IFERROR(VLOOKUP($A284,'Прайс-лист общий'!$A:O,14,0),"")</f>
        <v>345*245*325</v>
      </c>
      <c r="R284" s="191">
        <f>IFERROR(VLOOKUP($A284,'Прайс-лист общий'!$A:O,15,0),"")</f>
        <v>9.9</v>
      </c>
    </row>
    <row r="285" spans="1:18" s="208" customFormat="1" ht="15" customHeight="1">
      <c r="A285" s="205" t="s">
        <v>768</v>
      </c>
      <c r="B285" s="194"/>
      <c r="C285" s="182" t="str">
        <f>HYPERLINK(VLOOKUP(A285,Фото!C:D,2,0),VLOOKUP(A285,'Прайс-лист общий'!A:B,2,0))</f>
        <v>Ручка дверная "Ризотто", латунь матовая</v>
      </c>
      <c r="D285" s="183">
        <f>IFERROR(VLOOKUP($A285,'Прайс-лист общий'!A:C,3,0),"")</f>
        <v>4</v>
      </c>
      <c r="E285" s="184">
        <f>IFERROR(VLOOKUP($A285,'Прайс-лист общий'!$A:D,4,0),"")</f>
        <v>0</v>
      </c>
      <c r="F285" s="209">
        <f>IFERROR(VLOOKUP($A285,'Прайс-лист общий'!$A:E,5,0),"")</f>
        <v>958</v>
      </c>
      <c r="G285" s="209">
        <f>IFERROR(VLOOKUP($A285,'Прайс-лист общий'!$A:F,6,0),"")</f>
        <v>578</v>
      </c>
      <c r="H285" s="209">
        <f>IFERROR(VLOOKUP($A285,'Прайс-лист общий'!$A:G,7,0),"")</f>
        <v>526</v>
      </c>
      <c r="I285" s="209">
        <f>IFERROR(VLOOKUP($A285,'Прайс-лист общий'!$A:H,8,0),"")</f>
        <v>478</v>
      </c>
      <c r="J285" s="209">
        <f>IFERROR(VLOOKUP($A285,'Прайс-лист общий'!$A:I,9,0),"")</f>
        <v>416</v>
      </c>
      <c r="K285" s="222">
        <f>IFERROR(VLOOKUP(A285,'Прайс-лист общий'!A:J,10,0),"")</f>
        <v>0</v>
      </c>
      <c r="L285" s="216"/>
      <c r="M285" s="212">
        <f t="shared" si="7"/>
        <v>0</v>
      </c>
      <c r="N285" s="185">
        <f>IFERROR(VLOOKUP($A285,'Прайс-лист общий'!$A:K,11,0),"")</f>
        <v>20</v>
      </c>
      <c r="O285" s="186" t="str">
        <f>IFERROR(VLOOKUP($A285,'Прайс-лист общий'!$A:L,12,0),"")</f>
        <v>165*115*60</v>
      </c>
      <c r="P285" s="186">
        <f>IFERROR(VLOOKUP($A285,'Прайс-лист общий'!$A:M,13,0),"")</f>
        <v>0.45300000000000001</v>
      </c>
      <c r="Q285" s="186" t="str">
        <f>IFERROR(VLOOKUP($A285,'Прайс-лист общий'!$A:O,14,0),"")</f>
        <v>345*245*325</v>
      </c>
      <c r="R285" s="186">
        <f>IFERROR(VLOOKUP($A285,'Прайс-лист общий'!$A:O,15,0),"")</f>
        <v>9.9</v>
      </c>
    </row>
    <row r="286" spans="1:18" s="208" customFormat="1" ht="15" customHeight="1">
      <c r="A286" s="205" t="s">
        <v>770</v>
      </c>
      <c r="B286" s="206"/>
      <c r="C286" s="182" t="str">
        <f>HYPERLINK(VLOOKUP(A286,Фото!C:D,2,0),VLOOKUP(A286,'Прайс-лист общий'!A:B,2,0))</f>
        <v>Ручка дверная "Ризотто", бронза античная</v>
      </c>
      <c r="D286" s="183">
        <f>IFERROR(VLOOKUP($A286,'Прайс-лист общий'!A:C,3,0),"")</f>
        <v>4</v>
      </c>
      <c r="E286" s="184">
        <f>IFERROR(VLOOKUP($A286,'Прайс-лист общий'!$A:D,4,0),"")</f>
        <v>0</v>
      </c>
      <c r="F286" s="209">
        <f>IFERROR(VLOOKUP($A286,'Прайс-лист общий'!$A:E,5,0),"")</f>
        <v>958</v>
      </c>
      <c r="G286" s="209">
        <f>IFERROR(VLOOKUP($A286,'Прайс-лист общий'!$A:F,6,0),"")</f>
        <v>578</v>
      </c>
      <c r="H286" s="209">
        <f>IFERROR(VLOOKUP($A286,'Прайс-лист общий'!$A:G,7,0),"")</f>
        <v>526</v>
      </c>
      <c r="I286" s="209">
        <f>IFERROR(VLOOKUP($A286,'Прайс-лист общий'!$A:H,8,0),"")</f>
        <v>478</v>
      </c>
      <c r="J286" s="209">
        <f>IFERROR(VLOOKUP($A286,'Прайс-лист общий'!$A:I,9,0),"")</f>
        <v>416</v>
      </c>
      <c r="K286" s="222">
        <f>IFERROR(VLOOKUP(A286,'Прайс-лист общий'!A:J,10,0),"")</f>
        <v>337</v>
      </c>
      <c r="L286" s="216"/>
      <c r="M286" s="212">
        <f t="shared" si="7"/>
        <v>0</v>
      </c>
      <c r="N286" s="185">
        <f>IFERROR(VLOOKUP($A286,'Прайс-лист общий'!$A:K,11,0),"")</f>
        <v>20</v>
      </c>
      <c r="O286" s="186" t="str">
        <f>IFERROR(VLOOKUP($A286,'Прайс-лист общий'!$A:L,12,0),"")</f>
        <v>165*115*60</v>
      </c>
      <c r="P286" s="186">
        <f>IFERROR(VLOOKUP($A286,'Прайс-лист общий'!$A:M,13,0),"")</f>
        <v>0.45300000000000001</v>
      </c>
      <c r="Q286" s="186" t="str">
        <f>IFERROR(VLOOKUP($A286,'Прайс-лист общий'!$A:O,14,0),"")</f>
        <v>345*245*325</v>
      </c>
      <c r="R286" s="186">
        <f>IFERROR(VLOOKUP($A286,'Прайс-лист общий'!$A:O,15,0),"")</f>
        <v>9.9</v>
      </c>
    </row>
    <row r="287" spans="1:18" s="208" customFormat="1" ht="15" customHeight="1">
      <c r="A287" s="193" t="s">
        <v>769</v>
      </c>
      <c r="B287" s="195"/>
      <c r="C287" s="187" t="str">
        <f>HYPERLINK(VLOOKUP(A287,Фото!C:D,2,0),VLOOKUP(A287,'Прайс-лист общий'!A:B,2,0))</f>
        <v>Ручка дверная "Ризотто", никель матовый</v>
      </c>
      <c r="D287" s="188">
        <f>IFERROR(VLOOKUP($A287,'Прайс-лист общий'!A:C,3,0),"")</f>
        <v>4</v>
      </c>
      <c r="E287" s="189">
        <f>IFERROR(VLOOKUP($A287,'Прайс-лист общий'!$A:D,4,0),"")</f>
        <v>0</v>
      </c>
      <c r="F287" s="210">
        <f>IFERROR(VLOOKUP($A287,'Прайс-лист общий'!$A:E,5,0),"")</f>
        <v>958</v>
      </c>
      <c r="G287" s="210">
        <f>IFERROR(VLOOKUP($A287,'Прайс-лист общий'!$A:F,6,0),"")</f>
        <v>578</v>
      </c>
      <c r="H287" s="210">
        <f>IFERROR(VLOOKUP($A287,'Прайс-лист общий'!$A:G,7,0),"")</f>
        <v>526</v>
      </c>
      <c r="I287" s="210">
        <f>IFERROR(VLOOKUP($A287,'Прайс-лист общий'!$A:H,8,0),"")</f>
        <v>478</v>
      </c>
      <c r="J287" s="210">
        <f>IFERROR(VLOOKUP($A287,'Прайс-лист общий'!$A:I,9,0),"")</f>
        <v>416</v>
      </c>
      <c r="K287" s="220">
        <f>IFERROR(VLOOKUP(A287,'Прайс-лист общий'!A:J,10,0),"")</f>
        <v>0</v>
      </c>
      <c r="L287" s="217"/>
      <c r="M287" s="213">
        <f t="shared" si="7"/>
        <v>0</v>
      </c>
      <c r="N287" s="190">
        <f>IFERROR(VLOOKUP($A287,'Прайс-лист общий'!$A:K,11,0),"")</f>
        <v>20</v>
      </c>
      <c r="O287" s="191" t="str">
        <f>IFERROR(VLOOKUP($A287,'Прайс-лист общий'!$A:L,12,0),"")</f>
        <v>165*115*60</v>
      </c>
      <c r="P287" s="191">
        <f>IFERROR(VLOOKUP($A287,'Прайс-лист общий'!$A:M,13,0),"")</f>
        <v>0.45300000000000001</v>
      </c>
      <c r="Q287" s="191" t="str">
        <f>IFERROR(VLOOKUP($A287,'Прайс-лист общий'!$A:O,14,0),"")</f>
        <v>345*245*325</v>
      </c>
      <c r="R287" s="191">
        <f>IFERROR(VLOOKUP($A287,'Прайс-лист общий'!$A:O,15,0),"")</f>
        <v>9.9</v>
      </c>
    </row>
    <row r="288" spans="1:18" s="208" customFormat="1" ht="21" customHeight="1">
      <c r="A288" s="192" t="s">
        <v>773</v>
      </c>
      <c r="B288" s="194"/>
      <c r="C288" s="177" t="str">
        <f>HYPERLINK(VLOOKUP(A288,Фото!C:D,2,0),VLOOKUP(A288,'Прайс-лист общий'!A:B,2,0))</f>
        <v>Ручка дверная "Диталини", бронза античная</v>
      </c>
      <c r="D288" s="178">
        <f>IFERROR(VLOOKUP($A288,'Прайс-лист общий'!A:C,3,0),"")</f>
        <v>4</v>
      </c>
      <c r="E288" s="179">
        <f>IFERROR(VLOOKUP($A288,'Прайс-лист общий'!$A:D,4,0),"")</f>
        <v>0</v>
      </c>
      <c r="F288" s="211">
        <f>IFERROR(VLOOKUP($A288,'Прайс-лист общий'!$A:E,5,0),"")</f>
        <v>958</v>
      </c>
      <c r="G288" s="211">
        <f>IFERROR(VLOOKUP($A288,'Прайс-лист общий'!$A:F,6,0),"")</f>
        <v>578</v>
      </c>
      <c r="H288" s="211">
        <f>IFERROR(VLOOKUP($A288,'Прайс-лист общий'!$A:G,7,0),"")</f>
        <v>526</v>
      </c>
      <c r="I288" s="211">
        <f>IFERROR(VLOOKUP($A288,'Прайс-лист общий'!$A:H,8,0),"")</f>
        <v>478</v>
      </c>
      <c r="J288" s="211">
        <f>IFERROR(VLOOKUP($A288,'Прайс-лист общий'!$A:I,9,0),"")</f>
        <v>416</v>
      </c>
      <c r="K288" s="221">
        <f>IFERROR(VLOOKUP(A288,'Прайс-лист общий'!A:J,10,0),"")</f>
        <v>0</v>
      </c>
      <c r="L288" s="215"/>
      <c r="M288" s="214">
        <f t="shared" si="7"/>
        <v>0</v>
      </c>
      <c r="N288" s="180">
        <f>IFERROR(VLOOKUP($A288,'Прайс-лист общий'!$A:K,11,0),"")</f>
        <v>20</v>
      </c>
      <c r="O288" s="181" t="str">
        <f>IFERROR(VLOOKUP($A288,'Прайс-лист общий'!$A:L,12,0),"")</f>
        <v>165*115*60</v>
      </c>
      <c r="P288" s="181">
        <f>IFERROR(VLOOKUP($A288,'Прайс-лист общий'!$A:M,13,0),"")</f>
        <v>0.45300000000000001</v>
      </c>
      <c r="Q288" s="181" t="str">
        <f>IFERROR(VLOOKUP($A288,'Прайс-лист общий'!$A:O,14,0),"")</f>
        <v>345*245*325</v>
      </c>
      <c r="R288" s="181">
        <f>IFERROR(VLOOKUP($A288,'Прайс-лист общий'!$A:O,15,0),"")</f>
        <v>9.9</v>
      </c>
    </row>
    <row r="289" spans="1:18" s="208" customFormat="1" ht="21" customHeight="1">
      <c r="A289" s="193" t="s">
        <v>772</v>
      </c>
      <c r="B289" s="195"/>
      <c r="C289" s="187" t="str">
        <f>HYPERLINK(VLOOKUP(A289,Фото!C:D,2,0),VLOOKUP(A289,'Прайс-лист общий'!A:B,2,0))</f>
        <v>Ручка дверная "Диталини", никель матовый</v>
      </c>
      <c r="D289" s="188">
        <f>IFERROR(VLOOKUP($A289,'Прайс-лист общий'!A:C,3,0),"")</f>
        <v>4</v>
      </c>
      <c r="E289" s="189">
        <f>IFERROR(VLOOKUP($A289,'Прайс-лист общий'!$A:D,4,0),"")</f>
        <v>0</v>
      </c>
      <c r="F289" s="210">
        <f>IFERROR(VLOOKUP($A289,'Прайс-лист общий'!$A:E,5,0),"")</f>
        <v>958</v>
      </c>
      <c r="G289" s="210">
        <f>IFERROR(VLOOKUP($A289,'Прайс-лист общий'!$A:F,6,0),"")</f>
        <v>578</v>
      </c>
      <c r="H289" s="210">
        <f>IFERROR(VLOOKUP($A289,'Прайс-лист общий'!$A:G,7,0),"")</f>
        <v>526</v>
      </c>
      <c r="I289" s="210">
        <f>IFERROR(VLOOKUP($A289,'Прайс-лист общий'!$A:H,8,0),"")</f>
        <v>478</v>
      </c>
      <c r="J289" s="210">
        <f>IFERROR(VLOOKUP($A289,'Прайс-лист общий'!$A:I,9,0),"")</f>
        <v>416</v>
      </c>
      <c r="K289" s="220">
        <f>IFERROR(VLOOKUP(A289,'Прайс-лист общий'!A:J,10,0),"")</f>
        <v>337</v>
      </c>
      <c r="L289" s="217"/>
      <c r="M289" s="213">
        <f t="shared" si="7"/>
        <v>0</v>
      </c>
      <c r="N289" s="190">
        <f>IFERROR(VLOOKUP($A289,'Прайс-лист общий'!$A:K,11,0),"")</f>
        <v>20</v>
      </c>
      <c r="O289" s="191" t="str">
        <f>IFERROR(VLOOKUP($A289,'Прайс-лист общий'!$A:L,12,0),"")</f>
        <v>165*115*60</v>
      </c>
      <c r="P289" s="191">
        <f>IFERROR(VLOOKUP($A289,'Прайс-лист общий'!$A:M,13,0),"")</f>
        <v>0.45300000000000001</v>
      </c>
      <c r="Q289" s="191" t="str">
        <f>IFERROR(VLOOKUP($A289,'Прайс-лист общий'!$A:O,14,0),"")</f>
        <v>345*245*325</v>
      </c>
      <c r="R289" s="191">
        <f>IFERROR(VLOOKUP($A289,'Прайс-лист общий'!$A:O,15,0),"")</f>
        <v>9.9</v>
      </c>
    </row>
    <row r="290" spans="1:18" s="208" customFormat="1" ht="21" customHeight="1">
      <c r="A290" s="192" t="s">
        <v>775</v>
      </c>
      <c r="B290" s="194"/>
      <c r="C290" s="177" t="str">
        <f>HYPERLINK(VLOOKUP(A290,Фото!C:D,2,0),VLOOKUP(A290,'Прайс-лист общий'!A:B,2,0))</f>
        <v>Ручка дверная "Брускетта", бронза античная</v>
      </c>
      <c r="D290" s="178">
        <f>IFERROR(VLOOKUP($A290,'Прайс-лист общий'!A:C,3,0),"")</f>
        <v>4</v>
      </c>
      <c r="E290" s="179">
        <f>IFERROR(VLOOKUP($A290,'Прайс-лист общий'!$A:D,4,0),"")</f>
        <v>0</v>
      </c>
      <c r="F290" s="211">
        <f>IFERROR(VLOOKUP($A290,'Прайс-лист общий'!$A:E,5,0),"")</f>
        <v>958</v>
      </c>
      <c r="G290" s="211">
        <f>IFERROR(VLOOKUP($A290,'Прайс-лист общий'!$A:F,6,0),"")</f>
        <v>578</v>
      </c>
      <c r="H290" s="211">
        <f>IFERROR(VLOOKUP($A290,'Прайс-лист общий'!$A:G,7,0),"")</f>
        <v>526</v>
      </c>
      <c r="I290" s="211">
        <f>IFERROR(VLOOKUP($A290,'Прайс-лист общий'!$A:H,8,0),"")</f>
        <v>478</v>
      </c>
      <c r="J290" s="211">
        <f>IFERROR(VLOOKUP($A290,'Прайс-лист общий'!$A:I,9,0),"")</f>
        <v>416</v>
      </c>
      <c r="K290" s="221">
        <f>IFERROR(VLOOKUP(A290,'Прайс-лист общий'!A:J,10,0),"")</f>
        <v>0</v>
      </c>
      <c r="L290" s="215"/>
      <c r="M290" s="214">
        <f t="shared" si="7"/>
        <v>0</v>
      </c>
      <c r="N290" s="180">
        <f>IFERROR(VLOOKUP($A290,'Прайс-лист общий'!$A:K,11,0),"")</f>
        <v>20</v>
      </c>
      <c r="O290" s="181" t="str">
        <f>IFERROR(VLOOKUP($A290,'Прайс-лист общий'!$A:L,12,0),"")</f>
        <v>165*115*60</v>
      </c>
      <c r="P290" s="181">
        <f>IFERROR(VLOOKUP($A290,'Прайс-лист общий'!$A:M,13,0),"")</f>
        <v>0.45300000000000001</v>
      </c>
      <c r="Q290" s="181" t="str">
        <f>IFERROR(VLOOKUP($A290,'Прайс-лист общий'!$A:O,14,0),"")</f>
        <v>345*245*325</v>
      </c>
      <c r="R290" s="181">
        <f>IFERROR(VLOOKUP($A290,'Прайс-лист общий'!$A:O,15,0),"")</f>
        <v>9.9</v>
      </c>
    </row>
    <row r="291" spans="1:18" s="208" customFormat="1" ht="21" customHeight="1">
      <c r="A291" s="193" t="s">
        <v>774</v>
      </c>
      <c r="B291" s="195"/>
      <c r="C291" s="187" t="str">
        <f>HYPERLINK(VLOOKUP(A291,Фото!C:D,2,0),VLOOKUP(A291,'Прайс-лист общий'!A:B,2,0))</f>
        <v>Ручка дверная "Брускетта", никель матовый</v>
      </c>
      <c r="D291" s="188">
        <f>IFERROR(VLOOKUP($A291,'Прайс-лист общий'!A:C,3,0),"")</f>
        <v>4</v>
      </c>
      <c r="E291" s="189">
        <f>IFERROR(VLOOKUP($A291,'Прайс-лист общий'!$A:D,4,0),"")</f>
        <v>0</v>
      </c>
      <c r="F291" s="210">
        <f>IFERROR(VLOOKUP($A291,'Прайс-лист общий'!$A:E,5,0),"")</f>
        <v>958</v>
      </c>
      <c r="G291" s="210">
        <f>IFERROR(VLOOKUP($A291,'Прайс-лист общий'!$A:F,6,0),"")</f>
        <v>578</v>
      </c>
      <c r="H291" s="210">
        <f>IFERROR(VLOOKUP($A291,'Прайс-лист общий'!$A:G,7,0),"")</f>
        <v>526</v>
      </c>
      <c r="I291" s="210">
        <f>IFERROR(VLOOKUP($A291,'Прайс-лист общий'!$A:H,8,0),"")</f>
        <v>478</v>
      </c>
      <c r="J291" s="210">
        <f>IFERROR(VLOOKUP($A291,'Прайс-лист общий'!$A:I,9,0),"")</f>
        <v>416</v>
      </c>
      <c r="K291" s="220">
        <f>IFERROR(VLOOKUP(A291,'Прайс-лист общий'!A:J,10,0),"")</f>
        <v>0</v>
      </c>
      <c r="L291" s="217"/>
      <c r="M291" s="213">
        <f t="shared" si="7"/>
        <v>0</v>
      </c>
      <c r="N291" s="190">
        <f>IFERROR(VLOOKUP($A291,'Прайс-лист общий'!$A:K,11,0),"")</f>
        <v>20</v>
      </c>
      <c r="O291" s="191" t="str">
        <f>IFERROR(VLOOKUP($A291,'Прайс-лист общий'!$A:L,12,0),"")</f>
        <v>165*115*60</v>
      </c>
      <c r="P291" s="191">
        <f>IFERROR(VLOOKUP($A291,'Прайс-лист общий'!$A:M,13,0),"")</f>
        <v>0.45300000000000001</v>
      </c>
      <c r="Q291" s="191" t="str">
        <f>IFERROR(VLOOKUP($A291,'Прайс-лист общий'!$A:O,14,0),"")</f>
        <v>345*245*325</v>
      </c>
      <c r="R291" s="191">
        <f>IFERROR(VLOOKUP($A291,'Прайс-лист общий'!$A:O,15,0),"")</f>
        <v>9.9</v>
      </c>
    </row>
    <row r="292" spans="1:18" s="208" customFormat="1" ht="42" customHeight="1">
      <c r="A292" s="193" t="s">
        <v>776</v>
      </c>
      <c r="B292" s="195"/>
      <c r="C292" s="187" t="str">
        <f>HYPERLINK(VLOOKUP(A292,Фото!C:D,2,0),VLOOKUP(A292,'Прайс-лист общий'!A:B,2,0))</f>
        <v>Ручка дверная "Капрезе", никель матовый/никель блестящий</v>
      </c>
      <c r="D292" s="188">
        <f>IFERROR(VLOOKUP($A292,'Прайс-лист общий'!A:C,3,0),"")</f>
        <v>4</v>
      </c>
      <c r="E292" s="189">
        <f>IFERROR(VLOOKUP($A292,'Прайс-лист общий'!$A:D,4,0),"")</f>
        <v>0</v>
      </c>
      <c r="F292" s="210">
        <f>IFERROR(VLOOKUP($A292,'Прайс-лист общий'!$A:E,5,0),"")</f>
        <v>1015</v>
      </c>
      <c r="G292" s="210">
        <f>IFERROR(VLOOKUP($A292,'Прайс-лист общий'!$A:F,6,0),"")</f>
        <v>613</v>
      </c>
      <c r="H292" s="210">
        <f>IFERROR(VLOOKUP($A292,'Прайс-лист общий'!$A:G,7,0),"")</f>
        <v>557</v>
      </c>
      <c r="I292" s="210">
        <f>IFERROR(VLOOKUP($A292,'Прайс-лист общий'!$A:H,8,0),"")</f>
        <v>506</v>
      </c>
      <c r="J292" s="210">
        <f>IFERROR(VLOOKUP($A292,'Прайс-лист общий'!$A:I,9,0),"")</f>
        <v>440</v>
      </c>
      <c r="K292" s="220">
        <f>IFERROR(VLOOKUP(A292,'Прайс-лист общий'!A:J,10,0),"")</f>
        <v>0</v>
      </c>
      <c r="L292" s="217"/>
      <c r="M292" s="213">
        <f t="shared" si="7"/>
        <v>0</v>
      </c>
      <c r="N292" s="190">
        <f>IFERROR(VLOOKUP($A292,'Прайс-лист общий'!$A:K,11,0),"")</f>
        <v>20</v>
      </c>
      <c r="O292" s="191" t="str">
        <f>IFERROR(VLOOKUP($A292,'Прайс-лист общий'!$A:L,12,0),"")</f>
        <v>165*115*60</v>
      </c>
      <c r="P292" s="191">
        <f>IFERROR(VLOOKUP($A292,'Прайс-лист общий'!$A:M,13,0),"")</f>
        <v>0.45300000000000001</v>
      </c>
      <c r="Q292" s="191" t="str">
        <f>IFERROR(VLOOKUP($A292,'Прайс-лист общий'!$A:O,14,0),"")</f>
        <v>345*245*325</v>
      </c>
      <c r="R292" s="191">
        <f>IFERROR(VLOOKUP($A292,'Прайс-лист общий'!$A:O,15,0),"")</f>
        <v>9.9</v>
      </c>
    </row>
    <row r="293" spans="1:18" s="208" customFormat="1" ht="21" customHeight="1">
      <c r="A293" s="192" t="s">
        <v>780</v>
      </c>
      <c r="B293" s="194"/>
      <c r="C293" s="177" t="str">
        <f>HYPERLINK(VLOOKUP(A293,Фото!C:D,2,0),VLOOKUP(A293,'Прайс-лист общий'!A:B,2,0))</f>
        <v>Ручка дверная "Кавалуччи", бронза античная</v>
      </c>
      <c r="D293" s="178">
        <f>IFERROR(VLOOKUP($A293,'Прайс-лист общий'!A:C,3,0),"")</f>
        <v>4</v>
      </c>
      <c r="E293" s="179">
        <f>IFERROR(VLOOKUP($A293,'Прайс-лист общий'!$A:D,4,0),"")</f>
        <v>0</v>
      </c>
      <c r="F293" s="211">
        <f>IFERROR(VLOOKUP($A293,'Прайс-лист общий'!$A:E,5,0),"")</f>
        <v>998</v>
      </c>
      <c r="G293" s="211">
        <f>IFERROR(VLOOKUP($A293,'Прайс-лист общий'!$A:F,6,0),"")</f>
        <v>602</v>
      </c>
      <c r="H293" s="211">
        <f>IFERROR(VLOOKUP($A293,'Прайс-лист общий'!$A:G,7,0),"")</f>
        <v>547</v>
      </c>
      <c r="I293" s="211">
        <f>IFERROR(VLOOKUP($A293,'Прайс-лист общий'!$A:H,8,0),"")</f>
        <v>497</v>
      </c>
      <c r="J293" s="211">
        <f>IFERROR(VLOOKUP($A293,'Прайс-лист общий'!$A:I,9,0),"")</f>
        <v>432</v>
      </c>
      <c r="K293" s="221">
        <f>IFERROR(VLOOKUP(A293,'Прайс-лист общий'!A:J,10,0),"")</f>
        <v>0</v>
      </c>
      <c r="L293" s="215"/>
      <c r="M293" s="214">
        <f t="shared" si="7"/>
        <v>0</v>
      </c>
      <c r="N293" s="180">
        <f>IFERROR(VLOOKUP($A293,'Прайс-лист общий'!$A:K,11,0),"")</f>
        <v>20</v>
      </c>
      <c r="O293" s="181" t="str">
        <f>IFERROR(VLOOKUP($A293,'Прайс-лист общий'!$A:L,12,0),"")</f>
        <v>165*115*60</v>
      </c>
      <c r="P293" s="181">
        <f>IFERROR(VLOOKUP($A293,'Прайс-лист общий'!$A:M,13,0),"")</f>
        <v>0.45300000000000001</v>
      </c>
      <c r="Q293" s="181" t="str">
        <f>IFERROR(VLOOKUP($A293,'Прайс-лист общий'!$A:O,14,0),"")</f>
        <v>345*245*325</v>
      </c>
      <c r="R293" s="181">
        <f>IFERROR(VLOOKUP($A293,'Прайс-лист общий'!$A:O,15,0),"")</f>
        <v>9.9</v>
      </c>
    </row>
    <row r="294" spans="1:18" s="208" customFormat="1" ht="21" customHeight="1">
      <c r="A294" s="193" t="s">
        <v>779</v>
      </c>
      <c r="B294" s="195"/>
      <c r="C294" s="187" t="str">
        <f>HYPERLINK(VLOOKUP(A294,Фото!C:D,2,0),VLOOKUP(A294,'Прайс-лист общий'!A:B,2,0))</f>
        <v>Ручка дверная "Кавалуччи", никель матовый</v>
      </c>
      <c r="D294" s="188">
        <f>IFERROR(VLOOKUP($A294,'Прайс-лист общий'!A:C,3,0),"")</f>
        <v>4</v>
      </c>
      <c r="E294" s="189">
        <f>IFERROR(VLOOKUP($A294,'Прайс-лист общий'!$A:D,4,0),"")</f>
        <v>0</v>
      </c>
      <c r="F294" s="210">
        <f>IFERROR(VLOOKUP($A294,'Прайс-лист общий'!$A:E,5,0),"")</f>
        <v>998</v>
      </c>
      <c r="G294" s="210">
        <f>IFERROR(VLOOKUP($A294,'Прайс-лист общий'!$A:F,6,0),"")</f>
        <v>602</v>
      </c>
      <c r="H294" s="210">
        <f>IFERROR(VLOOKUP($A294,'Прайс-лист общий'!$A:G,7,0),"")</f>
        <v>547</v>
      </c>
      <c r="I294" s="210">
        <f>IFERROR(VLOOKUP($A294,'Прайс-лист общий'!$A:H,8,0),"")</f>
        <v>497</v>
      </c>
      <c r="J294" s="210">
        <f>IFERROR(VLOOKUP($A294,'Прайс-лист общий'!$A:I,9,0),"")</f>
        <v>432</v>
      </c>
      <c r="K294" s="220">
        <f>IFERROR(VLOOKUP(A294,'Прайс-лист общий'!A:J,10,0),"")</f>
        <v>394</v>
      </c>
      <c r="L294" s="217"/>
      <c r="M294" s="213">
        <f t="shared" si="7"/>
        <v>0</v>
      </c>
      <c r="N294" s="190">
        <f>IFERROR(VLOOKUP($A294,'Прайс-лист общий'!$A:K,11,0),"")</f>
        <v>20</v>
      </c>
      <c r="O294" s="191" t="str">
        <f>IFERROR(VLOOKUP($A294,'Прайс-лист общий'!$A:L,12,0),"")</f>
        <v>165*115*60</v>
      </c>
      <c r="P294" s="191">
        <f>IFERROR(VLOOKUP($A294,'Прайс-лист общий'!$A:M,13,0),"")</f>
        <v>0.45300000000000001</v>
      </c>
      <c r="Q294" s="191" t="str">
        <f>IFERROR(VLOOKUP($A294,'Прайс-лист общий'!$A:O,14,0),"")</f>
        <v>345*245*325</v>
      </c>
      <c r="R294" s="191">
        <f>IFERROR(VLOOKUP($A294,'Прайс-лист общий'!$A:O,15,0),"")</f>
        <v>9.9</v>
      </c>
    </row>
    <row r="295" spans="1:18" s="208" customFormat="1" ht="15" customHeight="1">
      <c r="A295" s="205" t="s">
        <v>783</v>
      </c>
      <c r="B295" s="194"/>
      <c r="C295" s="182" t="str">
        <f>HYPERLINK(VLOOKUP(A295,Фото!C:D,2,0),VLOOKUP(A295,'Прайс-лист общий'!A:B,2,0))</f>
        <v>Ручка дверная "Джелато", бронза античная</v>
      </c>
      <c r="D295" s="183">
        <f>IFERROR(VLOOKUP($A295,'Прайс-лист общий'!A:C,3,0),"")</f>
        <v>4</v>
      </c>
      <c r="E295" s="184">
        <f>IFERROR(VLOOKUP($A295,'Прайс-лист общий'!$A:D,4,0),"")</f>
        <v>0</v>
      </c>
      <c r="F295" s="209">
        <f>IFERROR(VLOOKUP($A295,'Прайс-лист общий'!$A:E,5,0),"")</f>
        <v>1106</v>
      </c>
      <c r="G295" s="209">
        <f>IFERROR(VLOOKUP($A295,'Прайс-лист общий'!$A:F,6,0),"")</f>
        <v>668</v>
      </c>
      <c r="H295" s="209">
        <f>IFERROR(VLOOKUP($A295,'Прайс-лист общий'!$A:G,7,0),"")</f>
        <v>607</v>
      </c>
      <c r="I295" s="209">
        <f>IFERROR(VLOOKUP($A295,'Прайс-лист общий'!$A:H,8,0),"")</f>
        <v>552</v>
      </c>
      <c r="J295" s="209">
        <f>IFERROR(VLOOKUP($A295,'Прайс-лист общий'!$A:I,9,0),"")</f>
        <v>480</v>
      </c>
      <c r="K295" s="222">
        <f>IFERROR(VLOOKUP(A295,'Прайс-лист общий'!A:J,10,0),"")</f>
        <v>0</v>
      </c>
      <c r="L295" s="216"/>
      <c r="M295" s="212">
        <f t="shared" si="7"/>
        <v>0</v>
      </c>
      <c r="N295" s="185">
        <f>IFERROR(VLOOKUP($A295,'Прайс-лист общий'!$A:K,11,0),"")</f>
        <v>20</v>
      </c>
      <c r="O295" s="186" t="str">
        <f>IFERROR(VLOOKUP($A295,'Прайс-лист общий'!$A:L,12,0),"")</f>
        <v>165*115*60</v>
      </c>
      <c r="P295" s="186">
        <f>IFERROR(VLOOKUP($A295,'Прайс-лист общий'!$A:M,13,0),"")</f>
        <v>0.45300000000000001</v>
      </c>
      <c r="Q295" s="186" t="str">
        <f>IFERROR(VLOOKUP($A295,'Прайс-лист общий'!$A:O,14,0),"")</f>
        <v>345*245*325</v>
      </c>
      <c r="R295" s="186">
        <f>IFERROR(VLOOKUP($A295,'Прайс-лист общий'!$A:O,15,0),"")</f>
        <v>9.9</v>
      </c>
    </row>
    <row r="296" spans="1:18" s="208" customFormat="1" ht="15" customHeight="1">
      <c r="A296" s="205" t="s">
        <v>781</v>
      </c>
      <c r="B296" s="206"/>
      <c r="C296" s="182" t="str">
        <f>HYPERLINK(VLOOKUP(A296,Фото!C:D,2,0),VLOOKUP(A296,'Прайс-лист общий'!A:B,2,0))</f>
        <v>Ручка дверная "Джелато", латунь матовая/латунь блестящая</v>
      </c>
      <c r="D296" s="183">
        <f>IFERROR(VLOOKUP($A296,'Прайс-лист общий'!A:C,3,0),"")</f>
        <v>4</v>
      </c>
      <c r="E296" s="184">
        <f>IFERROR(VLOOKUP($A296,'Прайс-лист общий'!$A:D,4,0),"")</f>
        <v>0</v>
      </c>
      <c r="F296" s="209">
        <f>IFERROR(VLOOKUP($A296,'Прайс-лист общий'!$A:E,5,0),"")</f>
        <v>1106</v>
      </c>
      <c r="G296" s="209">
        <f>IFERROR(VLOOKUP($A296,'Прайс-лист общий'!$A:F,6,0),"")</f>
        <v>668</v>
      </c>
      <c r="H296" s="209">
        <f>IFERROR(VLOOKUP($A296,'Прайс-лист общий'!$A:G,7,0),"")</f>
        <v>607</v>
      </c>
      <c r="I296" s="209">
        <f>IFERROR(VLOOKUP($A296,'Прайс-лист общий'!$A:H,8,0),"")</f>
        <v>552</v>
      </c>
      <c r="J296" s="209">
        <f>IFERROR(VLOOKUP($A296,'Прайс-лист общий'!$A:I,9,0),"")</f>
        <v>480</v>
      </c>
      <c r="K296" s="222">
        <f>IFERROR(VLOOKUP(A296,'Прайс-лист общий'!A:J,10,0),"")</f>
        <v>0</v>
      </c>
      <c r="L296" s="216"/>
      <c r="M296" s="212">
        <f t="shared" si="7"/>
        <v>0</v>
      </c>
      <c r="N296" s="185">
        <f>IFERROR(VLOOKUP($A296,'Прайс-лист общий'!$A:K,11,0),"")</f>
        <v>20</v>
      </c>
      <c r="O296" s="186" t="str">
        <f>IFERROR(VLOOKUP($A296,'Прайс-лист общий'!$A:L,12,0),"")</f>
        <v>165*115*60</v>
      </c>
      <c r="P296" s="186">
        <f>IFERROR(VLOOKUP($A296,'Прайс-лист общий'!$A:M,13,0),"")</f>
        <v>0.45300000000000001</v>
      </c>
      <c r="Q296" s="186" t="str">
        <f>IFERROR(VLOOKUP($A296,'Прайс-лист общий'!$A:O,14,0),"")</f>
        <v>345*245*325</v>
      </c>
      <c r="R296" s="186">
        <f>IFERROR(VLOOKUP($A296,'Прайс-лист общий'!$A:O,15,0),"")</f>
        <v>9.9</v>
      </c>
    </row>
    <row r="297" spans="1:18" s="208" customFormat="1" ht="15" customHeight="1">
      <c r="A297" s="193" t="s">
        <v>782</v>
      </c>
      <c r="B297" s="195"/>
      <c r="C297" s="187" t="str">
        <f>HYPERLINK(VLOOKUP(A297,Фото!C:D,2,0),VLOOKUP(A297,'Прайс-лист общий'!A:B,2,0))</f>
        <v>Ручка дверная "Джелато", никель матовый/никель блестящий</v>
      </c>
      <c r="D297" s="188">
        <f>IFERROR(VLOOKUP($A297,'Прайс-лист общий'!A:C,3,0),"")</f>
        <v>4</v>
      </c>
      <c r="E297" s="189">
        <f>IFERROR(VLOOKUP($A297,'Прайс-лист общий'!$A:D,4,0),"")</f>
        <v>0</v>
      </c>
      <c r="F297" s="210">
        <f>IFERROR(VLOOKUP($A297,'Прайс-лист общий'!$A:E,5,0),"")</f>
        <v>1106</v>
      </c>
      <c r="G297" s="210">
        <f>IFERROR(VLOOKUP($A297,'Прайс-лист общий'!$A:F,6,0),"")</f>
        <v>668</v>
      </c>
      <c r="H297" s="210">
        <f>IFERROR(VLOOKUP($A297,'Прайс-лист общий'!$A:G,7,0),"")</f>
        <v>607</v>
      </c>
      <c r="I297" s="210">
        <f>IFERROR(VLOOKUP($A297,'Прайс-лист общий'!$A:H,8,0),"")</f>
        <v>552</v>
      </c>
      <c r="J297" s="210">
        <f>IFERROR(VLOOKUP($A297,'Прайс-лист общий'!$A:I,9,0),"")</f>
        <v>480</v>
      </c>
      <c r="K297" s="220">
        <f>IFERROR(VLOOKUP(A297,'Прайс-лист общий'!A:J,10,0),"")</f>
        <v>0</v>
      </c>
      <c r="L297" s="217"/>
      <c r="M297" s="213">
        <f t="shared" si="7"/>
        <v>0</v>
      </c>
      <c r="N297" s="190">
        <f>IFERROR(VLOOKUP($A297,'Прайс-лист общий'!$A:K,11,0),"")</f>
        <v>20</v>
      </c>
      <c r="O297" s="191" t="str">
        <f>IFERROR(VLOOKUP($A297,'Прайс-лист общий'!$A:L,12,0),"")</f>
        <v>165*115*60</v>
      </c>
      <c r="P297" s="191">
        <f>IFERROR(VLOOKUP($A297,'Прайс-лист общий'!$A:M,13,0),"")</f>
        <v>0.45300000000000001</v>
      </c>
      <c r="Q297" s="191" t="str">
        <f>IFERROR(VLOOKUP($A297,'Прайс-лист общий'!$A:O,14,0),"")</f>
        <v>345*245*325</v>
      </c>
      <c r="R297" s="191">
        <f>IFERROR(VLOOKUP($A297,'Прайс-лист общий'!$A:O,15,0),"")</f>
        <v>9.9</v>
      </c>
    </row>
    <row r="298" spans="1:18" s="208" customFormat="1" ht="21" customHeight="1">
      <c r="A298" s="192" t="s">
        <v>798</v>
      </c>
      <c r="B298" s="194"/>
      <c r="C298" s="177" t="str">
        <f>HYPERLINK(VLOOKUP(A298,Фото!C:D,2,0),VLOOKUP(A298,'Прайс-лист общий'!A:B,2,0))</f>
        <v>Ручка дверная "Панини", черный никель/никель матовый</v>
      </c>
      <c r="D298" s="178">
        <f>IFERROR(VLOOKUP($A298,'Прайс-лист общий'!A:C,3,0),"")</f>
        <v>4</v>
      </c>
      <c r="E298" s="179">
        <f>IFERROR(VLOOKUP($A298,'Прайс-лист общий'!$A:D,4,0),"")</f>
        <v>0</v>
      </c>
      <c r="F298" s="211">
        <f>IFERROR(VLOOKUP($A298,'Прайс-лист общий'!$A:E,5,0),"")</f>
        <v>1019</v>
      </c>
      <c r="G298" s="211">
        <f>IFERROR(VLOOKUP($A298,'Прайс-лист общий'!$A:F,6,0),"")</f>
        <v>615</v>
      </c>
      <c r="H298" s="211">
        <f>IFERROR(VLOOKUP($A298,'Прайс-лист общий'!$A:G,7,0),"")</f>
        <v>559</v>
      </c>
      <c r="I298" s="211">
        <f>IFERROR(VLOOKUP($A298,'Прайс-лист общий'!$A:H,8,0),"")</f>
        <v>508</v>
      </c>
      <c r="J298" s="211">
        <f>IFERROR(VLOOKUP($A298,'Прайс-лист общий'!$A:I,9,0),"")</f>
        <v>442</v>
      </c>
      <c r="K298" s="221">
        <f>IFERROR(VLOOKUP(A298,'Прайс-лист общий'!A:J,10,0),"")</f>
        <v>337</v>
      </c>
      <c r="L298" s="215"/>
      <c r="M298" s="214">
        <f t="shared" si="7"/>
        <v>0</v>
      </c>
      <c r="N298" s="180">
        <f>IFERROR(VLOOKUP($A298,'Прайс-лист общий'!$A:K,11,0),"")</f>
        <v>20</v>
      </c>
      <c r="O298" s="181" t="str">
        <f>IFERROR(VLOOKUP($A298,'Прайс-лист общий'!$A:L,12,0),"")</f>
        <v>165*115*60</v>
      </c>
      <c r="P298" s="181">
        <f>IFERROR(VLOOKUP($A298,'Прайс-лист общий'!$A:M,13,0),"")</f>
        <v>0.45300000000000001</v>
      </c>
      <c r="Q298" s="181" t="str">
        <f>IFERROR(VLOOKUP($A298,'Прайс-лист общий'!$A:O,14,0),"")</f>
        <v>345*245*325</v>
      </c>
      <c r="R298" s="181">
        <f>IFERROR(VLOOKUP($A298,'Прайс-лист общий'!$A:O,15,0),"")</f>
        <v>9.9</v>
      </c>
    </row>
    <row r="299" spans="1:18" s="208" customFormat="1" ht="21" customHeight="1">
      <c r="A299" s="193" t="s">
        <v>799</v>
      </c>
      <c r="B299" s="195"/>
      <c r="C299" s="187" t="str">
        <f>HYPERLINK(VLOOKUP(A299,Фото!C:D,2,0),VLOOKUP(A299,'Прайс-лист общий'!A:B,2,0))</f>
        <v>Ручка дверная "Панини", никель матовый/никель блестящий</v>
      </c>
      <c r="D299" s="188">
        <f>IFERROR(VLOOKUP($A299,'Прайс-лист общий'!A:C,3,0),"")</f>
        <v>4</v>
      </c>
      <c r="E299" s="189">
        <f>IFERROR(VLOOKUP($A299,'Прайс-лист общий'!$A:D,4,0),"")</f>
        <v>0</v>
      </c>
      <c r="F299" s="210">
        <f>IFERROR(VLOOKUP($A299,'Прайс-лист общий'!$A:E,5,0),"")</f>
        <v>1019</v>
      </c>
      <c r="G299" s="210">
        <f>IFERROR(VLOOKUP($A299,'Прайс-лист общий'!$A:F,6,0),"")</f>
        <v>615</v>
      </c>
      <c r="H299" s="210">
        <f>IFERROR(VLOOKUP($A299,'Прайс-лист общий'!$A:G,7,0),"")</f>
        <v>559</v>
      </c>
      <c r="I299" s="210">
        <f>IFERROR(VLOOKUP($A299,'Прайс-лист общий'!$A:H,8,0),"")</f>
        <v>508</v>
      </c>
      <c r="J299" s="210">
        <f>IFERROR(VLOOKUP($A299,'Прайс-лист общий'!$A:I,9,0),"")</f>
        <v>442</v>
      </c>
      <c r="K299" s="220">
        <f>IFERROR(VLOOKUP(A299,'Прайс-лист общий'!A:J,10,0),"")</f>
        <v>0</v>
      </c>
      <c r="L299" s="217"/>
      <c r="M299" s="213">
        <f t="shared" si="7"/>
        <v>0</v>
      </c>
      <c r="N299" s="190">
        <f>IFERROR(VLOOKUP($A299,'Прайс-лист общий'!$A:K,11,0),"")</f>
        <v>20</v>
      </c>
      <c r="O299" s="191" t="str">
        <f>IFERROR(VLOOKUP($A299,'Прайс-лист общий'!$A:L,12,0),"")</f>
        <v>165*115*60</v>
      </c>
      <c r="P299" s="191">
        <f>IFERROR(VLOOKUP($A299,'Прайс-лист общий'!$A:M,13,0),"")</f>
        <v>0.45300000000000001</v>
      </c>
      <c r="Q299" s="191" t="str">
        <f>IFERROR(VLOOKUP($A299,'Прайс-лист общий'!$A:O,14,0),"")</f>
        <v>345*245*325</v>
      </c>
      <c r="R299" s="191">
        <f>IFERROR(VLOOKUP($A299,'Прайс-лист общий'!$A:O,15,0),"")</f>
        <v>9.9</v>
      </c>
    </row>
    <row r="300" spans="1:18" s="208" customFormat="1" ht="21" customHeight="1">
      <c r="A300" s="192" t="s">
        <v>800</v>
      </c>
      <c r="B300" s="194"/>
      <c r="C300" s="177" t="str">
        <f>HYPERLINK(VLOOKUP(A300,Фото!C:D,2,0),VLOOKUP(A300,'Прайс-лист общий'!A:B,2,0))</f>
        <v>Ручка дверная "Конфетто", бронза античная</v>
      </c>
      <c r="D300" s="178">
        <f>IFERROR(VLOOKUP($A300,'Прайс-лист общий'!A:C,3,0),"")</f>
        <v>4</v>
      </c>
      <c r="E300" s="179">
        <f>IFERROR(VLOOKUP($A300,'Прайс-лист общий'!$A:D,4,0),"")</f>
        <v>0</v>
      </c>
      <c r="F300" s="211">
        <f>IFERROR(VLOOKUP($A300,'Прайс-лист общий'!$A:E,5,0),"")</f>
        <v>999</v>
      </c>
      <c r="G300" s="211">
        <f>IFERROR(VLOOKUP($A300,'Прайс-лист общий'!$A:F,6,0),"")</f>
        <v>603</v>
      </c>
      <c r="H300" s="211">
        <f>IFERROR(VLOOKUP($A300,'Прайс-лист общий'!$A:G,7,0),"")</f>
        <v>548</v>
      </c>
      <c r="I300" s="211">
        <f>IFERROR(VLOOKUP($A300,'Прайс-лист общий'!$A:H,8,0),"")</f>
        <v>498</v>
      </c>
      <c r="J300" s="211">
        <f>IFERROR(VLOOKUP($A300,'Прайс-лист общий'!$A:I,9,0),"")</f>
        <v>433</v>
      </c>
      <c r="K300" s="221">
        <f>IFERROR(VLOOKUP(A300,'Прайс-лист общий'!A:J,10,0),"")</f>
        <v>0</v>
      </c>
      <c r="L300" s="215"/>
      <c r="M300" s="214">
        <f t="shared" si="7"/>
        <v>0</v>
      </c>
      <c r="N300" s="180">
        <f>IFERROR(VLOOKUP($A300,'Прайс-лист общий'!$A:K,11,0),"")</f>
        <v>20</v>
      </c>
      <c r="O300" s="181" t="str">
        <f>IFERROR(VLOOKUP($A300,'Прайс-лист общий'!$A:L,12,0),"")</f>
        <v>165*115*60</v>
      </c>
      <c r="P300" s="181">
        <f>IFERROR(VLOOKUP($A300,'Прайс-лист общий'!$A:M,13,0),"")</f>
        <v>0.45300000000000001</v>
      </c>
      <c r="Q300" s="181" t="str">
        <f>IFERROR(VLOOKUP($A300,'Прайс-лист общий'!$A:O,14,0),"")</f>
        <v>345*245*325</v>
      </c>
      <c r="R300" s="181">
        <f>IFERROR(VLOOKUP($A300,'Прайс-лист общий'!$A:O,15,0),"")</f>
        <v>9.9</v>
      </c>
    </row>
    <row r="301" spans="1:18" s="208" customFormat="1" ht="21" customHeight="1">
      <c r="A301" s="193" t="s">
        <v>801</v>
      </c>
      <c r="B301" s="195"/>
      <c r="C301" s="187" t="str">
        <f>HYPERLINK(VLOOKUP(A301,Фото!C:D,2,0),VLOOKUP(A301,'Прайс-лист общий'!A:B,2,0))</f>
        <v>Ручка дверная "Конфетто", никель матовый</v>
      </c>
      <c r="D301" s="188">
        <f>IFERROR(VLOOKUP($A301,'Прайс-лист общий'!A:C,3,0),"")</f>
        <v>4</v>
      </c>
      <c r="E301" s="189">
        <f>IFERROR(VLOOKUP($A301,'Прайс-лист общий'!$A:D,4,0),"")</f>
        <v>0</v>
      </c>
      <c r="F301" s="210">
        <f>IFERROR(VLOOKUP($A301,'Прайс-лист общий'!$A:E,5,0),"")</f>
        <v>999</v>
      </c>
      <c r="G301" s="210">
        <f>IFERROR(VLOOKUP($A301,'Прайс-лист общий'!$A:F,6,0),"")</f>
        <v>603</v>
      </c>
      <c r="H301" s="210">
        <f>IFERROR(VLOOKUP($A301,'Прайс-лист общий'!$A:G,7,0),"")</f>
        <v>548</v>
      </c>
      <c r="I301" s="210">
        <f>IFERROR(VLOOKUP($A301,'Прайс-лист общий'!$A:H,8,0),"")</f>
        <v>498</v>
      </c>
      <c r="J301" s="210">
        <f>IFERROR(VLOOKUP($A301,'Прайс-лист общий'!$A:I,9,0),"")</f>
        <v>433</v>
      </c>
      <c r="K301" s="220">
        <f>IFERROR(VLOOKUP(A301,'Прайс-лист общий'!A:J,10,0),"")</f>
        <v>0</v>
      </c>
      <c r="L301" s="217"/>
      <c r="M301" s="213">
        <f t="shared" si="7"/>
        <v>0</v>
      </c>
      <c r="N301" s="190">
        <f>IFERROR(VLOOKUP($A301,'Прайс-лист общий'!$A:K,11,0),"")</f>
        <v>20</v>
      </c>
      <c r="O301" s="191" t="str">
        <f>IFERROR(VLOOKUP($A301,'Прайс-лист общий'!$A:L,12,0),"")</f>
        <v>165*115*60</v>
      </c>
      <c r="P301" s="191">
        <f>IFERROR(VLOOKUP($A301,'Прайс-лист общий'!$A:M,13,0),"")</f>
        <v>0.45300000000000001</v>
      </c>
      <c r="Q301" s="191" t="str">
        <f>IFERROR(VLOOKUP($A301,'Прайс-лист общий'!$A:O,14,0),"")</f>
        <v>345*245*325</v>
      </c>
      <c r="R301" s="191">
        <f>IFERROR(VLOOKUP($A301,'Прайс-лист общий'!$A:O,15,0),"")</f>
        <v>9.9</v>
      </c>
    </row>
    <row r="302" spans="1:18" s="208" customFormat="1" ht="21" customHeight="1">
      <c r="A302" s="192" t="s">
        <v>803</v>
      </c>
      <c r="B302" s="194"/>
      <c r="C302" s="177" t="str">
        <f>HYPERLINK(VLOOKUP(A302,Фото!C:D,2,0),VLOOKUP(A302,'Прайс-лист общий'!A:B,2,0))</f>
        <v>Ручка дверная "Амаретти", бронза античная</v>
      </c>
      <c r="D302" s="178">
        <f>IFERROR(VLOOKUP($A302,'Прайс-лист общий'!A:C,3,0),"")</f>
        <v>4</v>
      </c>
      <c r="E302" s="179">
        <f>IFERROR(VLOOKUP($A302,'Прайс-лист общий'!$A:D,4,0),"")</f>
        <v>0</v>
      </c>
      <c r="F302" s="211">
        <f>IFERROR(VLOOKUP($A302,'Прайс-лист общий'!$A:E,5,0),"")</f>
        <v>978</v>
      </c>
      <c r="G302" s="211">
        <f>IFERROR(VLOOKUP($A302,'Прайс-лист общий'!$A:F,6,0),"")</f>
        <v>591</v>
      </c>
      <c r="H302" s="211">
        <f>IFERROR(VLOOKUP($A302,'Прайс-лист общий'!$A:G,7,0),"")</f>
        <v>537</v>
      </c>
      <c r="I302" s="211">
        <f>IFERROR(VLOOKUP($A302,'Прайс-лист общий'!$A:H,8,0),"")</f>
        <v>488</v>
      </c>
      <c r="J302" s="211">
        <f>IFERROR(VLOOKUP($A302,'Прайс-лист общий'!$A:I,9,0),"")</f>
        <v>424</v>
      </c>
      <c r="K302" s="221">
        <f>IFERROR(VLOOKUP(A302,'Прайс-лист общий'!A:J,10,0),"")</f>
        <v>0</v>
      </c>
      <c r="L302" s="215"/>
      <c r="M302" s="214">
        <f t="shared" si="7"/>
        <v>0</v>
      </c>
      <c r="N302" s="180">
        <f>IFERROR(VLOOKUP($A302,'Прайс-лист общий'!$A:K,11,0),"")</f>
        <v>20</v>
      </c>
      <c r="O302" s="181" t="str">
        <f>IFERROR(VLOOKUP($A302,'Прайс-лист общий'!$A:L,12,0),"")</f>
        <v>165*115*60</v>
      </c>
      <c r="P302" s="181">
        <f>IFERROR(VLOOKUP($A302,'Прайс-лист общий'!$A:M,13,0),"")</f>
        <v>0.45300000000000001</v>
      </c>
      <c r="Q302" s="181" t="str">
        <f>IFERROR(VLOOKUP($A302,'Прайс-лист общий'!$A:O,14,0),"")</f>
        <v>345*245*325</v>
      </c>
      <c r="R302" s="181">
        <f>IFERROR(VLOOKUP($A302,'Прайс-лист общий'!$A:O,15,0),"")</f>
        <v>9.9</v>
      </c>
    </row>
    <row r="303" spans="1:18" s="208" customFormat="1" ht="21" customHeight="1">
      <c r="A303" s="193" t="s">
        <v>802</v>
      </c>
      <c r="B303" s="195"/>
      <c r="C303" s="187" t="str">
        <f>HYPERLINK(VLOOKUP(A303,Фото!C:D,2,0),VLOOKUP(A303,'Прайс-лист общий'!A:B,2,0))</f>
        <v>Ручка дверная "Амаретти", никель матовый/никель блестящий</v>
      </c>
      <c r="D303" s="188">
        <f>IFERROR(VLOOKUP($A303,'Прайс-лист общий'!A:C,3,0),"")</f>
        <v>4</v>
      </c>
      <c r="E303" s="189">
        <f>IFERROR(VLOOKUP($A303,'Прайс-лист общий'!$A:D,4,0),"")</f>
        <v>0</v>
      </c>
      <c r="F303" s="210">
        <f>IFERROR(VLOOKUP($A303,'Прайс-лист общий'!$A:E,5,0),"")</f>
        <v>978</v>
      </c>
      <c r="G303" s="210">
        <f>IFERROR(VLOOKUP($A303,'Прайс-лист общий'!$A:F,6,0),"")</f>
        <v>591</v>
      </c>
      <c r="H303" s="210">
        <f>IFERROR(VLOOKUP($A303,'Прайс-лист общий'!$A:G,7,0),"")</f>
        <v>537</v>
      </c>
      <c r="I303" s="210">
        <f>IFERROR(VLOOKUP($A303,'Прайс-лист общий'!$A:H,8,0),"")</f>
        <v>488</v>
      </c>
      <c r="J303" s="210">
        <f>IFERROR(VLOOKUP($A303,'Прайс-лист общий'!$A:I,9,0),"")</f>
        <v>424</v>
      </c>
      <c r="K303" s="220">
        <f>IFERROR(VLOOKUP(A303,'Прайс-лист общий'!A:J,10,0),"")</f>
        <v>394</v>
      </c>
      <c r="L303" s="217"/>
      <c r="M303" s="213">
        <f t="shared" si="7"/>
        <v>0</v>
      </c>
      <c r="N303" s="190">
        <f>IFERROR(VLOOKUP($A303,'Прайс-лист общий'!$A:K,11,0),"")</f>
        <v>20</v>
      </c>
      <c r="O303" s="191" t="str">
        <f>IFERROR(VLOOKUP($A303,'Прайс-лист общий'!$A:L,12,0),"")</f>
        <v>165*115*60</v>
      </c>
      <c r="P303" s="191">
        <f>IFERROR(VLOOKUP($A303,'Прайс-лист общий'!$A:M,13,0),"")</f>
        <v>0.45300000000000001</v>
      </c>
      <c r="Q303" s="191" t="str">
        <f>IFERROR(VLOOKUP($A303,'Прайс-лист общий'!$A:O,14,0),"")</f>
        <v>345*245*325</v>
      </c>
      <c r="R303" s="191">
        <f>IFERROR(VLOOKUP($A303,'Прайс-лист общий'!$A:O,15,0),"")</f>
        <v>9.9</v>
      </c>
    </row>
    <row r="304" spans="1:18" s="208" customFormat="1" ht="21" customHeight="1">
      <c r="A304" s="192" t="s">
        <v>1334</v>
      </c>
      <c r="B304" s="194"/>
      <c r="C304" s="177" t="str">
        <f>HYPERLINK(VLOOKUP(A304,Фото!C:D,2,0),VLOOKUP(A304,'Прайс-лист общий'!A:B,2,0))</f>
        <v>Ручка дверная "Карпаччо", черный/хром блестящий</v>
      </c>
      <c r="D304" s="178">
        <f>IFERROR(VLOOKUP($A304,'Прайс-лист общий'!A:C,3,0),"")</f>
        <v>4</v>
      </c>
      <c r="E304" s="179">
        <f>IFERROR(VLOOKUP($A304,'Прайс-лист общий'!$A:D,4,0),"")</f>
        <v>0</v>
      </c>
      <c r="F304" s="211">
        <f>IFERROR(VLOOKUP($A304,'Прайс-лист общий'!$A:E,5,0),"")</f>
        <v>978</v>
      </c>
      <c r="G304" s="211">
        <f>IFERROR(VLOOKUP($A304,'Прайс-лист общий'!$A:F,6,0),"")</f>
        <v>591</v>
      </c>
      <c r="H304" s="211">
        <f>IFERROR(VLOOKUP($A304,'Прайс-лист общий'!$A:G,7,0),"")</f>
        <v>537</v>
      </c>
      <c r="I304" s="211">
        <f>IFERROR(VLOOKUP($A304,'Прайс-лист общий'!$A:H,8,0),"")</f>
        <v>488</v>
      </c>
      <c r="J304" s="211">
        <f>IFERROR(VLOOKUP($A304,'Прайс-лист общий'!$A:I,9,0),"")</f>
        <v>424</v>
      </c>
      <c r="K304" s="221">
        <f>IFERROR(VLOOKUP(A304,'Прайс-лист общий'!A:J,10,0),"")</f>
        <v>337</v>
      </c>
      <c r="L304" s="215"/>
      <c r="M304" s="214">
        <f t="shared" si="7"/>
        <v>0</v>
      </c>
      <c r="N304" s="180">
        <f>IFERROR(VLOOKUP($A304,'Прайс-лист общий'!$A:K,11,0),"")</f>
        <v>20</v>
      </c>
      <c r="O304" s="181" t="str">
        <f>IFERROR(VLOOKUP($A304,'Прайс-лист общий'!$A:L,12,0),"")</f>
        <v>165*115*60</v>
      </c>
      <c r="P304" s="181">
        <f>IFERROR(VLOOKUP($A304,'Прайс-лист общий'!$A:M,13,0),"")</f>
        <v>0.45300000000000001</v>
      </c>
      <c r="Q304" s="181" t="str">
        <f>IFERROR(VLOOKUP($A304,'Прайс-лист общий'!$A:O,14,0),"")</f>
        <v>345*245*325</v>
      </c>
      <c r="R304" s="181">
        <f>IFERROR(VLOOKUP($A304,'Прайс-лист общий'!$A:O,15,0),"")</f>
        <v>9.9</v>
      </c>
    </row>
    <row r="305" spans="1:18" s="208" customFormat="1" ht="21" customHeight="1">
      <c r="A305" s="193" t="s">
        <v>804</v>
      </c>
      <c r="B305" s="195"/>
      <c r="C305" s="187" t="str">
        <f>HYPERLINK(VLOOKUP(A305,Фото!C:D,2,0),VLOOKUP(A305,'Прайс-лист общий'!A:B,2,0))</f>
        <v>Ручка дверная "Карпаччо", никель матовый</v>
      </c>
      <c r="D305" s="188">
        <f>IFERROR(VLOOKUP($A305,'Прайс-лист общий'!A:C,3,0),"")</f>
        <v>4</v>
      </c>
      <c r="E305" s="189">
        <f>IFERROR(VLOOKUP($A305,'Прайс-лист общий'!$A:D,4,0),"")</f>
        <v>0</v>
      </c>
      <c r="F305" s="210">
        <f>IFERROR(VLOOKUP($A305,'Прайс-лист общий'!$A:E,5,0),"")</f>
        <v>978</v>
      </c>
      <c r="G305" s="210">
        <f>IFERROR(VLOOKUP($A305,'Прайс-лист общий'!$A:F,6,0),"")</f>
        <v>591</v>
      </c>
      <c r="H305" s="210">
        <f>IFERROR(VLOOKUP($A305,'Прайс-лист общий'!$A:G,7,0),"")</f>
        <v>537</v>
      </c>
      <c r="I305" s="210">
        <f>IFERROR(VLOOKUP($A305,'Прайс-лист общий'!$A:H,8,0),"")</f>
        <v>488</v>
      </c>
      <c r="J305" s="210">
        <f>IFERROR(VLOOKUP($A305,'Прайс-лист общий'!$A:I,9,0),"")</f>
        <v>424</v>
      </c>
      <c r="K305" s="220">
        <f>IFERROR(VLOOKUP(A305,'Прайс-лист общий'!A:J,10,0),"")</f>
        <v>394</v>
      </c>
      <c r="L305" s="217"/>
      <c r="M305" s="213">
        <f t="shared" si="7"/>
        <v>0</v>
      </c>
      <c r="N305" s="190">
        <f>IFERROR(VLOOKUP($A305,'Прайс-лист общий'!$A:K,11,0),"")</f>
        <v>20</v>
      </c>
      <c r="O305" s="191" t="str">
        <f>IFERROR(VLOOKUP($A305,'Прайс-лист общий'!$A:L,12,0),"")</f>
        <v>165*115*60</v>
      </c>
      <c r="P305" s="191">
        <f>IFERROR(VLOOKUP($A305,'Прайс-лист общий'!$A:M,13,0),"")</f>
        <v>0.45300000000000001</v>
      </c>
      <c r="Q305" s="191" t="str">
        <f>IFERROR(VLOOKUP($A305,'Прайс-лист общий'!$A:O,14,0),"")</f>
        <v>345*245*325</v>
      </c>
      <c r="R305" s="191">
        <f>IFERROR(VLOOKUP($A305,'Прайс-лист общий'!$A:O,15,0),"")</f>
        <v>9.9</v>
      </c>
    </row>
    <row r="306" spans="1:18" s="208" customFormat="1" ht="15" customHeight="1">
      <c r="A306" s="205" t="s">
        <v>1262</v>
      </c>
      <c r="B306" s="194"/>
      <c r="C306" s="182" t="str">
        <f>HYPERLINK(VLOOKUP(A306,Фото!C:D,2,0),VLOOKUP(A306,'Прайс-лист общий'!A:B,2,0))</f>
        <v>Ручка дверная "Пиката", черный/хром блестящий</v>
      </c>
      <c r="D306" s="183">
        <f>IFERROR(VLOOKUP($A306,'Прайс-лист общий'!A:C,3,0),"")</f>
        <v>4</v>
      </c>
      <c r="E306" s="184">
        <f>IFERROR(VLOOKUP($A306,'Прайс-лист общий'!$A:D,4,0),"")</f>
        <v>0</v>
      </c>
      <c r="F306" s="209">
        <f>IFERROR(VLOOKUP($A306,'Прайс-лист общий'!$A:E,5,0),"")</f>
        <v>1032</v>
      </c>
      <c r="G306" s="209">
        <f>IFERROR(VLOOKUP($A306,'Прайс-лист общий'!$A:F,6,0),"")</f>
        <v>623</v>
      </c>
      <c r="H306" s="209">
        <f>IFERROR(VLOOKUP($A306,'Прайс-лист общий'!$A:G,7,0),"")</f>
        <v>566</v>
      </c>
      <c r="I306" s="209">
        <f>IFERROR(VLOOKUP($A306,'Прайс-лист общий'!$A:H,8,0),"")</f>
        <v>514</v>
      </c>
      <c r="J306" s="209">
        <f>IFERROR(VLOOKUP($A306,'Прайс-лист общий'!$A:I,9,0),"")</f>
        <v>447</v>
      </c>
      <c r="K306" s="222">
        <f>IFERROR(VLOOKUP(A306,'Прайс-лист общий'!A:J,10,0),"")</f>
        <v>0</v>
      </c>
      <c r="L306" s="216"/>
      <c r="M306" s="212">
        <f t="shared" si="7"/>
        <v>0</v>
      </c>
      <c r="N306" s="185">
        <f>IFERROR(VLOOKUP($A306,'Прайс-лист общий'!$A:K,11,0),"")</f>
        <v>20</v>
      </c>
      <c r="O306" s="186" t="str">
        <f>IFERROR(VLOOKUP($A306,'Прайс-лист общий'!$A:L,12,0),"")</f>
        <v>165*115*60</v>
      </c>
      <c r="P306" s="186">
        <f>IFERROR(VLOOKUP($A306,'Прайс-лист общий'!$A:M,13,0),"")</f>
        <v>0.45300000000000001</v>
      </c>
      <c r="Q306" s="186" t="str">
        <f>IFERROR(VLOOKUP($A306,'Прайс-лист общий'!$A:O,14,0),"")</f>
        <v>345*245*325</v>
      </c>
      <c r="R306" s="186">
        <f>IFERROR(VLOOKUP($A306,'Прайс-лист общий'!$A:O,15,0),"")</f>
        <v>9.9</v>
      </c>
    </row>
    <row r="307" spans="1:18" s="208" customFormat="1" ht="15" customHeight="1">
      <c r="A307" s="205" t="s">
        <v>1263</v>
      </c>
      <c r="B307" s="206"/>
      <c r="C307" s="182" t="str">
        <f>HYPERLINK(VLOOKUP(A307,Фото!C:D,2,0),VLOOKUP(A307,'Прайс-лист общий'!A:B,2,0))</f>
        <v>Ручка дверная "Пиката", матовый супер белый/хром блестящий</v>
      </c>
      <c r="D307" s="183">
        <f>IFERROR(VLOOKUP($A307,'Прайс-лист общий'!A:C,3,0),"")</f>
        <v>4</v>
      </c>
      <c r="E307" s="184">
        <f>IFERROR(VLOOKUP($A307,'Прайс-лист общий'!$A:D,4,0),"")</f>
        <v>0</v>
      </c>
      <c r="F307" s="209">
        <f>IFERROR(VLOOKUP($A307,'Прайс-лист общий'!$A:E,5,0),"")</f>
        <v>1032</v>
      </c>
      <c r="G307" s="209">
        <f>IFERROR(VLOOKUP($A307,'Прайс-лист общий'!$A:F,6,0),"")</f>
        <v>623</v>
      </c>
      <c r="H307" s="209">
        <f>IFERROR(VLOOKUP($A307,'Прайс-лист общий'!$A:G,7,0),"")</f>
        <v>566</v>
      </c>
      <c r="I307" s="209">
        <f>IFERROR(VLOOKUP($A307,'Прайс-лист общий'!$A:H,8,0),"")</f>
        <v>514</v>
      </c>
      <c r="J307" s="209">
        <f>IFERROR(VLOOKUP($A307,'Прайс-лист общий'!$A:I,9,0),"")</f>
        <v>447</v>
      </c>
      <c r="K307" s="222">
        <f>IFERROR(VLOOKUP(A307,'Прайс-лист общий'!A:J,10,0),"")</f>
        <v>0</v>
      </c>
      <c r="L307" s="216"/>
      <c r="M307" s="212">
        <f t="shared" si="7"/>
        <v>0</v>
      </c>
      <c r="N307" s="185">
        <f>IFERROR(VLOOKUP($A307,'Прайс-лист общий'!$A:K,11,0),"")</f>
        <v>20</v>
      </c>
      <c r="O307" s="186" t="str">
        <f>IFERROR(VLOOKUP($A307,'Прайс-лист общий'!$A:L,12,0),"")</f>
        <v>165*115*60</v>
      </c>
      <c r="P307" s="186">
        <f>IFERROR(VLOOKUP($A307,'Прайс-лист общий'!$A:M,13,0),"")</f>
        <v>0.45300000000000001</v>
      </c>
      <c r="Q307" s="186" t="str">
        <f>IFERROR(VLOOKUP($A307,'Прайс-лист общий'!$A:O,14,0),"")</f>
        <v>345*245*325</v>
      </c>
      <c r="R307" s="186">
        <f>IFERROR(VLOOKUP($A307,'Прайс-лист общий'!$A:O,15,0),"")</f>
        <v>9.9</v>
      </c>
    </row>
    <row r="308" spans="1:18" s="208" customFormat="1" ht="15" customHeight="1">
      <c r="A308" s="193" t="s">
        <v>806</v>
      </c>
      <c r="B308" s="195"/>
      <c r="C308" s="187" t="str">
        <f>HYPERLINK(VLOOKUP(A308,Фото!C:D,2,0),VLOOKUP(A308,'Прайс-лист общий'!A:B,2,0))</f>
        <v>Ручка дверная "Пиката", никель матовый</v>
      </c>
      <c r="D308" s="188">
        <f>IFERROR(VLOOKUP($A308,'Прайс-лист общий'!A:C,3,0),"")</f>
        <v>4</v>
      </c>
      <c r="E308" s="189">
        <f>IFERROR(VLOOKUP($A308,'Прайс-лист общий'!$A:D,4,0),"")</f>
        <v>0</v>
      </c>
      <c r="F308" s="210">
        <f>IFERROR(VLOOKUP($A308,'Прайс-лист общий'!$A:E,5,0),"")</f>
        <v>1032</v>
      </c>
      <c r="G308" s="210">
        <f>IFERROR(VLOOKUP($A308,'Прайс-лист общий'!$A:F,6,0),"")</f>
        <v>623</v>
      </c>
      <c r="H308" s="210">
        <f>IFERROR(VLOOKUP($A308,'Прайс-лист общий'!$A:G,7,0),"")</f>
        <v>566</v>
      </c>
      <c r="I308" s="210">
        <f>IFERROR(VLOOKUP($A308,'Прайс-лист общий'!$A:H,8,0),"")</f>
        <v>514</v>
      </c>
      <c r="J308" s="210">
        <f>IFERROR(VLOOKUP($A308,'Прайс-лист общий'!$A:I,9,0),"")</f>
        <v>447</v>
      </c>
      <c r="K308" s="220">
        <f>IFERROR(VLOOKUP(A308,'Прайс-лист общий'!A:J,10,0),"")</f>
        <v>0</v>
      </c>
      <c r="L308" s="217"/>
      <c r="M308" s="213">
        <f t="shared" si="7"/>
        <v>0</v>
      </c>
      <c r="N308" s="190">
        <f>IFERROR(VLOOKUP($A308,'Прайс-лист общий'!$A:K,11,0),"")</f>
        <v>20</v>
      </c>
      <c r="O308" s="191" t="str">
        <f>IFERROR(VLOOKUP($A308,'Прайс-лист общий'!$A:L,12,0),"")</f>
        <v>165*115*60</v>
      </c>
      <c r="P308" s="191">
        <f>IFERROR(VLOOKUP($A308,'Прайс-лист общий'!$A:M,13,0),"")</f>
        <v>0.45300000000000001</v>
      </c>
      <c r="Q308" s="191" t="str">
        <f>IFERROR(VLOOKUP($A308,'Прайс-лист общий'!$A:O,14,0),"")</f>
        <v>345*245*325</v>
      </c>
      <c r="R308" s="191">
        <f>IFERROR(VLOOKUP($A308,'Прайс-лист общий'!$A:O,15,0),"")</f>
        <v>9.9</v>
      </c>
    </row>
    <row r="309" spans="1:18" s="208" customFormat="1" ht="15" customHeight="1">
      <c r="A309" s="205" t="s">
        <v>1337</v>
      </c>
      <c r="B309" s="194"/>
      <c r="C309" s="182" t="str">
        <f>HYPERLINK(VLOOKUP(A309,Фото!C:D,2,0),VLOOKUP(A309,'Прайс-лист общий'!A:B,2,0))</f>
        <v>Ручка дверная "Минестроне", черный/хром блестящий</v>
      </c>
      <c r="D309" s="183">
        <f>IFERROR(VLOOKUP($A309,'Прайс-лист общий'!A:C,3,0),"")</f>
        <v>4</v>
      </c>
      <c r="E309" s="184">
        <f>IFERROR(VLOOKUP($A309,'Прайс-лист общий'!$A:D,4,0),"")</f>
        <v>0</v>
      </c>
      <c r="F309" s="209">
        <f>IFERROR(VLOOKUP($A309,'Прайс-лист общий'!$A:E,5,0),"")</f>
        <v>999</v>
      </c>
      <c r="G309" s="209">
        <f>IFERROR(VLOOKUP($A309,'Прайс-лист общий'!$A:F,6,0),"")</f>
        <v>603</v>
      </c>
      <c r="H309" s="209">
        <f>IFERROR(VLOOKUP($A309,'Прайс-лист общий'!$A:G,7,0),"")</f>
        <v>548</v>
      </c>
      <c r="I309" s="209">
        <f>IFERROR(VLOOKUP($A309,'Прайс-лист общий'!$A:H,8,0),"")</f>
        <v>498</v>
      </c>
      <c r="J309" s="209">
        <f>IFERROR(VLOOKUP($A309,'Прайс-лист общий'!$A:I,9,0),"")</f>
        <v>433</v>
      </c>
      <c r="K309" s="222">
        <f>IFERROR(VLOOKUP(A309,'Прайс-лист общий'!A:J,10,0),"")</f>
        <v>394</v>
      </c>
      <c r="L309" s="216"/>
      <c r="M309" s="212">
        <f t="shared" si="7"/>
        <v>0</v>
      </c>
      <c r="N309" s="185">
        <f>IFERROR(VLOOKUP($A309,'Прайс-лист общий'!$A:K,11,0),"")</f>
        <v>20</v>
      </c>
      <c r="O309" s="186" t="str">
        <f>IFERROR(VLOOKUP($A309,'Прайс-лист общий'!$A:L,12,0),"")</f>
        <v>165*115*60</v>
      </c>
      <c r="P309" s="186">
        <f>IFERROR(VLOOKUP($A309,'Прайс-лист общий'!$A:M,13,0),"")</f>
        <v>0.45300000000000001</v>
      </c>
      <c r="Q309" s="186" t="str">
        <f>IFERROR(VLOOKUP($A309,'Прайс-лист общий'!$A:O,14,0),"")</f>
        <v>345*245*325</v>
      </c>
      <c r="R309" s="186">
        <f>IFERROR(VLOOKUP($A309,'Прайс-лист общий'!$A:O,15,0),"")</f>
        <v>9.9</v>
      </c>
    </row>
    <row r="310" spans="1:18" s="208" customFormat="1" ht="15" customHeight="1">
      <c r="A310" s="205" t="s">
        <v>1338</v>
      </c>
      <c r="B310" s="206"/>
      <c r="C310" s="182" t="str">
        <f>HYPERLINK(VLOOKUP(A310,Фото!C:D,2,0),VLOOKUP(A310,'Прайс-лист общий'!A:B,2,0))</f>
        <v>Ручка дверная "Минестроне", матовый супер белый/хром блестящий</v>
      </c>
      <c r="D310" s="183">
        <f>IFERROR(VLOOKUP($A310,'Прайс-лист общий'!A:C,3,0),"")</f>
        <v>4</v>
      </c>
      <c r="E310" s="184">
        <f>IFERROR(VLOOKUP($A310,'Прайс-лист общий'!$A:D,4,0),"")</f>
        <v>0</v>
      </c>
      <c r="F310" s="209">
        <f>IFERROR(VLOOKUP($A310,'Прайс-лист общий'!$A:E,5,0),"")</f>
        <v>999</v>
      </c>
      <c r="G310" s="209">
        <f>IFERROR(VLOOKUP($A310,'Прайс-лист общий'!$A:F,6,0),"")</f>
        <v>603</v>
      </c>
      <c r="H310" s="209">
        <f>IFERROR(VLOOKUP($A310,'Прайс-лист общий'!$A:G,7,0),"")</f>
        <v>548</v>
      </c>
      <c r="I310" s="209">
        <f>IFERROR(VLOOKUP($A310,'Прайс-лист общий'!$A:H,8,0),"")</f>
        <v>498</v>
      </c>
      <c r="J310" s="209">
        <f>IFERROR(VLOOKUP($A310,'Прайс-лист общий'!$A:I,9,0),"")</f>
        <v>433</v>
      </c>
      <c r="K310" s="222">
        <f>IFERROR(VLOOKUP(A310,'Прайс-лист общий'!A:J,10,0),"")</f>
        <v>337</v>
      </c>
      <c r="L310" s="216"/>
      <c r="M310" s="212">
        <f t="shared" si="7"/>
        <v>0</v>
      </c>
      <c r="N310" s="185">
        <f>IFERROR(VLOOKUP($A310,'Прайс-лист общий'!$A:K,11,0),"")</f>
        <v>20</v>
      </c>
      <c r="O310" s="186" t="str">
        <f>IFERROR(VLOOKUP($A310,'Прайс-лист общий'!$A:L,12,0),"")</f>
        <v>165*115*60</v>
      </c>
      <c r="P310" s="186">
        <f>IFERROR(VLOOKUP($A310,'Прайс-лист общий'!$A:M,13,0),"")</f>
        <v>0.45300000000000001</v>
      </c>
      <c r="Q310" s="186" t="str">
        <f>IFERROR(VLOOKUP($A310,'Прайс-лист общий'!$A:O,14,0),"")</f>
        <v>345*245*325</v>
      </c>
      <c r="R310" s="186">
        <f>IFERROR(VLOOKUP($A310,'Прайс-лист общий'!$A:O,15,0),"")</f>
        <v>9.9</v>
      </c>
    </row>
    <row r="311" spans="1:18" s="208" customFormat="1" ht="15" customHeight="1">
      <c r="A311" s="193" t="s">
        <v>834</v>
      </c>
      <c r="B311" s="195"/>
      <c r="C311" s="187" t="str">
        <f>HYPERLINK(VLOOKUP(A311,Фото!C:D,2,0),VLOOKUP(A311,'Прайс-лист общий'!A:B,2,0))</f>
        <v>Ручка дверная "Минестроне", никель матовый</v>
      </c>
      <c r="D311" s="188">
        <f>IFERROR(VLOOKUP($A311,'Прайс-лист общий'!A:C,3,0),"")</f>
        <v>4</v>
      </c>
      <c r="E311" s="189">
        <f>IFERROR(VLOOKUP($A311,'Прайс-лист общий'!$A:D,4,0),"")</f>
        <v>0</v>
      </c>
      <c r="F311" s="210">
        <f>IFERROR(VLOOKUP($A311,'Прайс-лист общий'!$A:E,5,0),"")</f>
        <v>999</v>
      </c>
      <c r="G311" s="210">
        <f>IFERROR(VLOOKUP($A311,'Прайс-лист общий'!$A:F,6,0),"")</f>
        <v>603</v>
      </c>
      <c r="H311" s="210">
        <f>IFERROR(VLOOKUP($A311,'Прайс-лист общий'!$A:G,7,0),"")</f>
        <v>548</v>
      </c>
      <c r="I311" s="210">
        <f>IFERROR(VLOOKUP($A311,'Прайс-лист общий'!$A:H,8,0),"")</f>
        <v>498</v>
      </c>
      <c r="J311" s="210">
        <f>IFERROR(VLOOKUP($A311,'Прайс-лист общий'!$A:I,9,0),"")</f>
        <v>433</v>
      </c>
      <c r="K311" s="220">
        <f>IFERROR(VLOOKUP(A311,'Прайс-лист общий'!A:J,10,0),"")</f>
        <v>0</v>
      </c>
      <c r="L311" s="217"/>
      <c r="M311" s="213">
        <f t="shared" si="7"/>
        <v>0</v>
      </c>
      <c r="N311" s="190">
        <f>IFERROR(VLOOKUP($A311,'Прайс-лист общий'!$A:K,11,0),"")</f>
        <v>20</v>
      </c>
      <c r="O311" s="191" t="str">
        <f>IFERROR(VLOOKUP($A311,'Прайс-лист общий'!$A:L,12,0),"")</f>
        <v>165*115*60</v>
      </c>
      <c r="P311" s="191">
        <f>IFERROR(VLOOKUP($A311,'Прайс-лист общий'!$A:M,13,0),"")</f>
        <v>0.45300000000000001</v>
      </c>
      <c r="Q311" s="191" t="str">
        <f>IFERROR(VLOOKUP($A311,'Прайс-лист общий'!$A:O,14,0),"")</f>
        <v>345*245*325</v>
      </c>
      <c r="R311" s="191">
        <f>IFERROR(VLOOKUP($A311,'Прайс-лист общий'!$A:O,15,0),"")</f>
        <v>9.9</v>
      </c>
    </row>
    <row r="312" spans="1:18" s="208" customFormat="1" ht="15" customHeight="1">
      <c r="A312" s="205" t="s">
        <v>836</v>
      </c>
      <c r="B312" s="194"/>
      <c r="C312" s="182" t="str">
        <f>HYPERLINK(VLOOKUP(A312,Фото!C:D,2,0),VLOOKUP(A312,'Прайс-лист общий'!A:B,2,0))</f>
        <v>Ручка дверная "Равиоли", бронза античная</v>
      </c>
      <c r="D312" s="183">
        <f>IFERROR(VLOOKUP($A312,'Прайс-лист общий'!A:C,3,0),"")</f>
        <v>4</v>
      </c>
      <c r="E312" s="184">
        <f>IFERROR(VLOOKUP($A312,'Прайс-лист общий'!$A:D,4,0),"")</f>
        <v>0</v>
      </c>
      <c r="F312" s="209">
        <f>IFERROR(VLOOKUP($A312,'Прайс-лист общий'!$A:E,5,0),"")</f>
        <v>978</v>
      </c>
      <c r="G312" s="209">
        <f>IFERROR(VLOOKUP($A312,'Прайс-лист общий'!$A:F,6,0),"")</f>
        <v>591</v>
      </c>
      <c r="H312" s="209">
        <f>IFERROR(VLOOKUP($A312,'Прайс-лист общий'!$A:G,7,0),"")</f>
        <v>537</v>
      </c>
      <c r="I312" s="209">
        <f>IFERROR(VLOOKUP($A312,'Прайс-лист общий'!$A:H,8,0),"")</f>
        <v>488</v>
      </c>
      <c r="J312" s="209">
        <f>IFERROR(VLOOKUP($A312,'Прайс-лист общий'!$A:I,9,0),"")</f>
        <v>424</v>
      </c>
      <c r="K312" s="222">
        <f>IFERROR(VLOOKUP(A312,'Прайс-лист общий'!A:J,10,0),"")</f>
        <v>0</v>
      </c>
      <c r="L312" s="216"/>
      <c r="M312" s="212">
        <f t="shared" si="7"/>
        <v>0</v>
      </c>
      <c r="N312" s="185">
        <f>IFERROR(VLOOKUP($A312,'Прайс-лист общий'!$A:K,11,0),"")</f>
        <v>20</v>
      </c>
      <c r="O312" s="186" t="str">
        <f>IFERROR(VLOOKUP($A312,'Прайс-лист общий'!$A:L,12,0),"")</f>
        <v>165*115*60</v>
      </c>
      <c r="P312" s="186">
        <f>IFERROR(VLOOKUP($A312,'Прайс-лист общий'!$A:M,13,0),"")</f>
        <v>0.45300000000000001</v>
      </c>
      <c r="Q312" s="186" t="str">
        <f>IFERROR(VLOOKUP($A312,'Прайс-лист общий'!$A:O,14,0),"")</f>
        <v>345*245*325</v>
      </c>
      <c r="R312" s="186">
        <f>IFERROR(VLOOKUP($A312,'Прайс-лист общий'!$A:O,15,0),"")</f>
        <v>9.9</v>
      </c>
    </row>
    <row r="313" spans="1:18" s="208" customFormat="1" ht="15" customHeight="1">
      <c r="A313" s="205" t="s">
        <v>4783</v>
      </c>
      <c r="B313" s="206"/>
      <c r="C313" s="182" t="str">
        <f>HYPERLINK(VLOOKUP(A313,Фото!C:D,2,0),VLOOKUP(A313,'Прайс-лист общий'!A:B,2,0))</f>
        <v>Ручка дверная "Равиоли", жемчужный, подложка DIY</v>
      </c>
      <c r="D313" s="183">
        <f>IFERROR(VLOOKUP($A313,'Прайс-лист общий'!A:C,3,0),"")</f>
        <v>4</v>
      </c>
      <c r="E313" s="184">
        <f>IFERROR(VLOOKUP($A313,'Прайс-лист общий'!$A:D,4,0),"")</f>
        <v>0</v>
      </c>
      <c r="F313" s="209">
        <f>IFERROR(VLOOKUP($A313,'Прайс-лист общий'!$A:E,5,0),"")</f>
        <v>1205</v>
      </c>
      <c r="G313" s="209">
        <f>IFERROR(VLOOKUP($A313,'Прайс-лист общий'!$A:F,6,0),"")</f>
        <v>728</v>
      </c>
      <c r="H313" s="209">
        <f>IFERROR(VLOOKUP($A313,'Прайс-лист общий'!$A:G,7,0),"")</f>
        <v>662</v>
      </c>
      <c r="I313" s="209">
        <f>IFERROR(VLOOKUP($A313,'Прайс-лист общий'!$A:H,8,0),"")</f>
        <v>602</v>
      </c>
      <c r="J313" s="209">
        <f>IFERROR(VLOOKUP($A313,'Прайс-лист общий'!$A:I,9,0),"")</f>
        <v>524</v>
      </c>
      <c r="K313" s="222">
        <f>IFERROR(VLOOKUP(A313,'Прайс-лист общий'!A:J,10,0),"")</f>
        <v>110</v>
      </c>
      <c r="L313" s="216"/>
      <c r="M313" s="212">
        <f t="shared" si="7"/>
        <v>0</v>
      </c>
      <c r="N313" s="185" t="str">
        <f>IFERROR(VLOOKUP($A313,'Прайс-лист общий'!$A:K,11,0),"")</f>
        <v>6/24</v>
      </c>
      <c r="O313" s="186" t="str">
        <f>IFERROR(VLOOKUP($A313,'Прайс-лист общий'!$A:L,12,0),"")</f>
        <v>165*150*60</v>
      </c>
      <c r="P313" s="186">
        <f>IFERROR(VLOOKUP($A313,'Прайс-лист общий'!$A:M,13,0),"")</f>
        <v>0.45300000000000001</v>
      </c>
      <c r="Q313" s="186" t="str">
        <f>IFERROR(VLOOKUP($A313,'Прайс-лист общий'!$A:O,14,0),"")</f>
        <v>345*245*325</v>
      </c>
      <c r="R313" s="186">
        <f>IFERROR(VLOOKUP($A313,'Прайс-лист общий'!$A:O,15,0),"")</f>
        <v>9.9</v>
      </c>
    </row>
    <row r="314" spans="1:18" s="208" customFormat="1" ht="15" customHeight="1">
      <c r="A314" s="193" t="s">
        <v>835</v>
      </c>
      <c r="B314" s="195"/>
      <c r="C314" s="187" t="str">
        <f>HYPERLINK(VLOOKUP(A314,Фото!C:D,2,0),VLOOKUP(A314,'Прайс-лист общий'!A:B,2,0))</f>
        <v>Ручка дверная "Равиоли", никель матовый</v>
      </c>
      <c r="D314" s="188">
        <f>IFERROR(VLOOKUP($A314,'Прайс-лист общий'!A:C,3,0),"")</f>
        <v>4</v>
      </c>
      <c r="E314" s="189">
        <f>IFERROR(VLOOKUP($A314,'Прайс-лист общий'!$A:D,4,0),"")</f>
        <v>0</v>
      </c>
      <c r="F314" s="210">
        <f>IFERROR(VLOOKUP($A314,'Прайс-лист общий'!$A:E,5,0),"")</f>
        <v>978</v>
      </c>
      <c r="G314" s="210">
        <f>IFERROR(VLOOKUP($A314,'Прайс-лист общий'!$A:F,6,0),"")</f>
        <v>591</v>
      </c>
      <c r="H314" s="210">
        <f>IFERROR(VLOOKUP($A314,'Прайс-лист общий'!$A:G,7,0),"")</f>
        <v>537</v>
      </c>
      <c r="I314" s="210">
        <f>IFERROR(VLOOKUP($A314,'Прайс-лист общий'!$A:H,8,0),"")</f>
        <v>488</v>
      </c>
      <c r="J314" s="210">
        <f>IFERROR(VLOOKUP($A314,'Прайс-лист общий'!$A:I,9,0),"")</f>
        <v>424</v>
      </c>
      <c r="K314" s="220">
        <f>IFERROR(VLOOKUP(A314,'Прайс-лист общий'!A:J,10,0),"")</f>
        <v>0</v>
      </c>
      <c r="L314" s="217"/>
      <c r="M314" s="213">
        <f t="shared" si="7"/>
        <v>0</v>
      </c>
      <c r="N314" s="190">
        <f>IFERROR(VLOOKUP($A314,'Прайс-лист общий'!$A:K,11,0),"")</f>
        <v>20</v>
      </c>
      <c r="O314" s="191" t="str">
        <f>IFERROR(VLOOKUP($A314,'Прайс-лист общий'!$A:L,12,0),"")</f>
        <v>165*115*60</v>
      </c>
      <c r="P314" s="191">
        <f>IFERROR(VLOOKUP($A314,'Прайс-лист общий'!$A:M,13,0),"")</f>
        <v>0.45300000000000001</v>
      </c>
      <c r="Q314" s="191" t="str">
        <f>IFERROR(VLOOKUP($A314,'Прайс-лист общий'!$A:O,14,0),"")</f>
        <v>345*245*325</v>
      </c>
      <c r="R314" s="191">
        <f>IFERROR(VLOOKUP($A314,'Прайс-лист общий'!$A:O,15,0),"")</f>
        <v>9.9</v>
      </c>
    </row>
    <row r="315" spans="1:18" s="208" customFormat="1" ht="15" customHeight="1">
      <c r="A315" s="223" t="s">
        <v>867</v>
      </c>
      <c r="B315" s="206"/>
      <c r="C315" s="224" t="str">
        <f>HYPERLINK(VLOOKUP(A315,Фото!C:D,2,0),VLOOKUP(A315,'Прайс-лист общий'!A:B,2,0))</f>
        <v>Завертка к ручкам PUERTO, бронза античная</v>
      </c>
      <c r="D315" s="225">
        <f>IFERROR(VLOOKUP($A315,'Прайс-лист общий'!A:C,3,0),"")</f>
        <v>4</v>
      </c>
      <c r="E315" s="226">
        <f>IFERROR(VLOOKUP($A315,'Прайс-лист общий'!$A:D,4,0),"")</f>
        <v>0</v>
      </c>
      <c r="F315" s="227">
        <f>IFERROR(VLOOKUP($A315,'Прайс-лист общий'!$A:E,5,0),"")</f>
        <v>581</v>
      </c>
      <c r="G315" s="227">
        <f>IFERROR(VLOOKUP($A315,'Прайс-лист общий'!$A:F,6,0),"")</f>
        <v>351</v>
      </c>
      <c r="H315" s="227">
        <f>IFERROR(VLOOKUP($A315,'Прайс-лист общий'!$A:G,7,0),"")</f>
        <v>319</v>
      </c>
      <c r="I315" s="227">
        <f>IFERROR(VLOOKUP($A315,'Прайс-лист общий'!$A:H,8,0),"")</f>
        <v>290</v>
      </c>
      <c r="J315" s="227">
        <f>IFERROR(VLOOKUP($A315,'Прайс-лист общий'!$A:I,9,0),"")</f>
        <v>252</v>
      </c>
      <c r="K315" s="228">
        <f>IFERROR(VLOOKUP(A315,'Прайс-лист общий'!A:J,10,0),"")</f>
        <v>0</v>
      </c>
      <c r="L315" s="229"/>
      <c r="M315" s="230">
        <f t="shared" si="7"/>
        <v>0</v>
      </c>
      <c r="N315" s="231">
        <f>IFERROR(VLOOKUP($A315,'Прайс-лист общий'!$A:K,11,0),"")</f>
        <v>60</v>
      </c>
      <c r="O315" s="232" t="str">
        <f>IFERROR(VLOOKUP($A315,'Прайс-лист общий'!$A:L,12,0),"")</f>
        <v>180*120*80</v>
      </c>
      <c r="P315" s="232">
        <f>IFERROR(VLOOKUP($A315,'Прайс-лист общий'!$A:M,13,0),"")</f>
        <v>0.113</v>
      </c>
      <c r="Q315" s="232" t="str">
        <f>IFERROR(VLOOKUP($A315,'Прайс-лист общий'!$A:O,14,0),"")</f>
        <v>190*252*420</v>
      </c>
      <c r="R315" s="232">
        <f>IFERROR(VLOOKUP($A315,'Прайс-лист общий'!$A:O,15,0),"")</f>
        <v>25.08</v>
      </c>
    </row>
    <row r="316" spans="1:18" s="208" customFormat="1" ht="15" customHeight="1">
      <c r="A316" s="205" t="s">
        <v>1340</v>
      </c>
      <c r="B316" s="206"/>
      <c r="C316" s="182" t="str">
        <f>HYPERLINK(VLOOKUP(A316,Фото!C:D,2,0),VLOOKUP(A316,'Прайс-лист общий'!A:B,2,0))</f>
        <v>Завертка к ручкам PUERTO, черный/хром блестящий</v>
      </c>
      <c r="D316" s="183">
        <f>IFERROR(VLOOKUP($A316,'Прайс-лист общий'!A:C,3,0),"")</f>
        <v>4</v>
      </c>
      <c r="E316" s="184">
        <f>IFERROR(VLOOKUP($A316,'Прайс-лист общий'!$A:D,4,0),"")</f>
        <v>0</v>
      </c>
      <c r="F316" s="209">
        <f>IFERROR(VLOOKUP($A316,'Прайс-лист общий'!$A:E,5,0),"")</f>
        <v>581</v>
      </c>
      <c r="G316" s="209">
        <f>IFERROR(VLOOKUP($A316,'Прайс-лист общий'!$A:F,6,0),"")</f>
        <v>351</v>
      </c>
      <c r="H316" s="209">
        <f>IFERROR(VLOOKUP($A316,'Прайс-лист общий'!$A:G,7,0),"")</f>
        <v>319</v>
      </c>
      <c r="I316" s="209">
        <f>IFERROR(VLOOKUP($A316,'Прайс-лист общий'!$A:H,8,0),"")</f>
        <v>290</v>
      </c>
      <c r="J316" s="209">
        <f>IFERROR(VLOOKUP($A316,'Прайс-лист общий'!$A:I,9,0),"")</f>
        <v>252</v>
      </c>
      <c r="K316" s="222">
        <f>IFERROR(VLOOKUP(A316,'Прайс-лист общий'!A:J,10,0),"")</f>
        <v>0</v>
      </c>
      <c r="L316" s="216"/>
      <c r="M316" s="212">
        <f t="shared" si="7"/>
        <v>0</v>
      </c>
      <c r="N316" s="185">
        <f>IFERROR(VLOOKUP($A316,'Прайс-лист общий'!$A:K,11,0),"")</f>
        <v>60</v>
      </c>
      <c r="O316" s="186" t="str">
        <f>IFERROR(VLOOKUP($A316,'Прайс-лист общий'!$A:L,12,0),"")</f>
        <v>180*120*80</v>
      </c>
      <c r="P316" s="186">
        <f>IFERROR(VLOOKUP($A316,'Прайс-лист общий'!$A:M,13,0),"")</f>
        <v>0.113</v>
      </c>
      <c r="Q316" s="186" t="str">
        <f>IFERROR(VLOOKUP($A316,'Прайс-лист общий'!$A:O,14,0),"")</f>
        <v>190*252*420</v>
      </c>
      <c r="R316" s="186">
        <f>IFERROR(VLOOKUP($A316,'Прайс-лист общий'!$A:O,15,0),"")</f>
        <v>25.08</v>
      </c>
    </row>
    <row r="317" spans="1:18" s="208" customFormat="1" ht="15" customHeight="1">
      <c r="A317" s="205" t="s">
        <v>1295</v>
      </c>
      <c r="B317" s="206"/>
      <c r="C317" s="182" t="str">
        <f>HYPERLINK(VLOOKUP(A317,Фото!C:D,2,0),VLOOKUP(A317,'Прайс-лист общий'!A:B,2,0))</f>
        <v>Завертка к ручкам PUERTO, черный никель</v>
      </c>
      <c r="D317" s="183">
        <f>IFERROR(VLOOKUP($A317,'Прайс-лист общий'!A:C,3,0),"")</f>
        <v>4</v>
      </c>
      <c r="E317" s="184">
        <f>IFERROR(VLOOKUP($A317,'Прайс-лист общий'!$A:D,4,0),"")</f>
        <v>0</v>
      </c>
      <c r="F317" s="209">
        <f>IFERROR(VLOOKUP($A317,'Прайс-лист общий'!$A:E,5,0),"")</f>
        <v>581</v>
      </c>
      <c r="G317" s="209">
        <f>IFERROR(VLOOKUP($A317,'Прайс-лист общий'!$A:F,6,0),"")</f>
        <v>351</v>
      </c>
      <c r="H317" s="209">
        <f>IFERROR(VLOOKUP($A317,'Прайс-лист общий'!$A:G,7,0),"")</f>
        <v>319</v>
      </c>
      <c r="I317" s="209">
        <f>IFERROR(VLOOKUP($A317,'Прайс-лист общий'!$A:H,8,0),"")</f>
        <v>290</v>
      </c>
      <c r="J317" s="209">
        <f>IFERROR(VLOOKUP($A317,'Прайс-лист общий'!$A:I,9,0),"")</f>
        <v>252</v>
      </c>
      <c r="K317" s="222">
        <f>IFERROR(VLOOKUP(A317,'Прайс-лист общий'!A:J,10,0),"")</f>
        <v>0</v>
      </c>
      <c r="L317" s="216"/>
      <c r="M317" s="212">
        <f t="shared" si="7"/>
        <v>0</v>
      </c>
      <c r="N317" s="185">
        <f>IFERROR(VLOOKUP($A317,'Прайс-лист общий'!$A:K,11,0),"")</f>
        <v>60</v>
      </c>
      <c r="O317" s="186" t="str">
        <f>IFERROR(VLOOKUP($A317,'Прайс-лист общий'!$A:L,12,0),"")</f>
        <v>180*120*80</v>
      </c>
      <c r="P317" s="186">
        <f>IFERROR(VLOOKUP($A317,'Прайс-лист общий'!$A:M,13,0),"")</f>
        <v>0.113</v>
      </c>
      <c r="Q317" s="186" t="str">
        <f>IFERROR(VLOOKUP($A317,'Прайс-лист общий'!$A:O,14,0),"")</f>
        <v>190*252*420</v>
      </c>
      <c r="R317" s="186">
        <f>IFERROR(VLOOKUP($A317,'Прайс-лист общий'!$A:O,15,0),"")</f>
        <v>25.08</v>
      </c>
    </row>
    <row r="318" spans="1:18" s="208" customFormat="1" ht="15" customHeight="1">
      <c r="A318" s="205" t="s">
        <v>868</v>
      </c>
      <c r="B318" s="206"/>
      <c r="C318" s="182" t="str">
        <f>HYPERLINK(VLOOKUP(A318,Фото!C:D,2,0),VLOOKUP(A318,'Прайс-лист общий'!A:B,2,0))</f>
        <v>Завертка к ручкам PUERTO, черный никель/никель матовый</v>
      </c>
      <c r="D318" s="183">
        <f>IFERROR(VLOOKUP($A318,'Прайс-лист общий'!A:C,3,0),"")</f>
        <v>4</v>
      </c>
      <c r="E318" s="184">
        <f>IFERROR(VLOOKUP($A318,'Прайс-лист общий'!$A:D,4,0),"")</f>
        <v>0</v>
      </c>
      <c r="F318" s="209">
        <f>IFERROR(VLOOKUP($A318,'Прайс-лист общий'!$A:E,5,0),"")</f>
        <v>581</v>
      </c>
      <c r="G318" s="209">
        <f>IFERROR(VLOOKUP($A318,'Прайс-лист общий'!$A:F,6,0),"")</f>
        <v>351</v>
      </c>
      <c r="H318" s="209">
        <f>IFERROR(VLOOKUP($A318,'Прайс-лист общий'!$A:G,7,0),"")</f>
        <v>319</v>
      </c>
      <c r="I318" s="209">
        <f>IFERROR(VLOOKUP($A318,'Прайс-лист общий'!$A:H,8,0),"")</f>
        <v>290</v>
      </c>
      <c r="J318" s="209">
        <f>IFERROR(VLOOKUP($A318,'Прайс-лист общий'!$A:I,9,0),"")</f>
        <v>252</v>
      </c>
      <c r="K318" s="222">
        <f>IFERROR(VLOOKUP(A318,'Прайс-лист общий'!A:J,10,0),"")</f>
        <v>0</v>
      </c>
      <c r="L318" s="216"/>
      <c r="M318" s="212">
        <f t="shared" si="7"/>
        <v>0</v>
      </c>
      <c r="N318" s="185">
        <f>IFERROR(VLOOKUP($A318,'Прайс-лист общий'!$A:K,11,0),"")</f>
        <v>60</v>
      </c>
      <c r="O318" s="186" t="str">
        <f>IFERROR(VLOOKUP($A318,'Прайс-лист общий'!$A:L,12,0),"")</f>
        <v>180*120*80</v>
      </c>
      <c r="P318" s="186">
        <f>IFERROR(VLOOKUP($A318,'Прайс-лист общий'!$A:M,13,0),"")</f>
        <v>0.113</v>
      </c>
      <c r="Q318" s="186" t="str">
        <f>IFERROR(VLOOKUP($A318,'Прайс-лист общий'!$A:O,14,0),"")</f>
        <v>190*252*420</v>
      </c>
      <c r="R318" s="186">
        <f>IFERROR(VLOOKUP($A318,'Прайс-лист общий'!$A:O,15,0),"")</f>
        <v>25.08</v>
      </c>
    </row>
    <row r="319" spans="1:18" s="208" customFormat="1" ht="15" customHeight="1">
      <c r="A319" s="205" t="s">
        <v>1296</v>
      </c>
      <c r="B319" s="206"/>
      <c r="C319" s="182" t="str">
        <f>HYPERLINK(VLOOKUP(A319,Фото!C:D,2,0),VLOOKUP(A319,'Прайс-лист общий'!A:B,2,0))</f>
        <v>Завертка к ручкам PUERTO, латунь темная</v>
      </c>
      <c r="D319" s="183">
        <f>IFERROR(VLOOKUP($A319,'Прайс-лист общий'!A:C,3,0),"")</f>
        <v>4</v>
      </c>
      <c r="E319" s="184">
        <f>IFERROR(VLOOKUP($A319,'Прайс-лист общий'!$A:D,4,0),"")</f>
        <v>0</v>
      </c>
      <c r="F319" s="209">
        <f>IFERROR(VLOOKUP($A319,'Прайс-лист общий'!$A:E,5,0),"")</f>
        <v>581</v>
      </c>
      <c r="G319" s="209">
        <f>IFERROR(VLOOKUP($A319,'Прайс-лист общий'!$A:F,6,0),"")</f>
        <v>351</v>
      </c>
      <c r="H319" s="209">
        <f>IFERROR(VLOOKUP($A319,'Прайс-лист общий'!$A:G,7,0),"")</f>
        <v>319</v>
      </c>
      <c r="I319" s="209">
        <f>IFERROR(VLOOKUP($A319,'Прайс-лист общий'!$A:H,8,0),"")</f>
        <v>290</v>
      </c>
      <c r="J319" s="209">
        <f>IFERROR(VLOOKUP($A319,'Прайс-лист общий'!$A:I,9,0),"")</f>
        <v>252</v>
      </c>
      <c r="K319" s="222">
        <f>IFERROR(VLOOKUP(A319,'Прайс-лист общий'!A:J,10,0),"")</f>
        <v>0</v>
      </c>
      <c r="L319" s="216"/>
      <c r="M319" s="212">
        <f t="shared" si="7"/>
        <v>0</v>
      </c>
      <c r="N319" s="185">
        <f>IFERROR(VLOOKUP($A319,'Прайс-лист общий'!$A:K,11,0),"")</f>
        <v>60</v>
      </c>
      <c r="O319" s="186" t="str">
        <f>IFERROR(VLOOKUP($A319,'Прайс-лист общий'!$A:L,12,0),"")</f>
        <v>180*120*80</v>
      </c>
      <c r="P319" s="186">
        <f>IFERROR(VLOOKUP($A319,'Прайс-лист общий'!$A:M,13,0),"")</f>
        <v>0.113</v>
      </c>
      <c r="Q319" s="186" t="str">
        <f>IFERROR(VLOOKUP($A319,'Прайс-лист общий'!$A:O,14,0),"")</f>
        <v>190*252*420</v>
      </c>
      <c r="R319" s="186">
        <f>IFERROR(VLOOKUP($A319,'Прайс-лист общий'!$A:O,15,0),"")</f>
        <v>25.08</v>
      </c>
    </row>
    <row r="320" spans="1:18" s="208" customFormat="1" ht="15" customHeight="1">
      <c r="A320" s="205" t="s">
        <v>1297</v>
      </c>
      <c r="B320" s="206"/>
      <c r="C320" s="182" t="str">
        <f>HYPERLINK(VLOOKUP(A320,Фото!C:D,2,0),VLOOKUP(A320,'Прайс-лист общий'!A:B,2,0))</f>
        <v>Завертка к ручкам PUERTO, матовый супер белый/хром блестящий</v>
      </c>
      <c r="D320" s="183">
        <f>IFERROR(VLOOKUP($A320,'Прайс-лист общий'!A:C,3,0),"")</f>
        <v>4</v>
      </c>
      <c r="E320" s="184">
        <f>IFERROR(VLOOKUP($A320,'Прайс-лист общий'!$A:D,4,0),"")</f>
        <v>0</v>
      </c>
      <c r="F320" s="209">
        <f>IFERROR(VLOOKUP($A320,'Прайс-лист общий'!$A:E,5,0),"")</f>
        <v>581</v>
      </c>
      <c r="G320" s="209">
        <f>IFERROR(VLOOKUP($A320,'Прайс-лист общий'!$A:F,6,0),"")</f>
        <v>351</v>
      </c>
      <c r="H320" s="209">
        <f>IFERROR(VLOOKUP($A320,'Прайс-лист общий'!$A:G,7,0),"")</f>
        <v>319</v>
      </c>
      <c r="I320" s="209">
        <f>IFERROR(VLOOKUP($A320,'Прайс-лист общий'!$A:H,8,0),"")</f>
        <v>290</v>
      </c>
      <c r="J320" s="209">
        <f>IFERROR(VLOOKUP($A320,'Прайс-лист общий'!$A:I,9,0),"")</f>
        <v>252</v>
      </c>
      <c r="K320" s="222">
        <f>IFERROR(VLOOKUP(A320,'Прайс-лист общий'!A:J,10,0),"")</f>
        <v>0</v>
      </c>
      <c r="L320" s="216"/>
      <c r="M320" s="212">
        <f t="shared" ref="M320:M347" si="8">IF(K320&lt;&gt;$K$1,K320*L320,IF($J$1=$G$2,G320*L320,IF($J$1=$H$2,H320*L320,IF($J$1=$I$2,I320*L320,IF($J$1=$J$2,J320*L320,"Выберите колонку")))))</f>
        <v>0</v>
      </c>
      <c r="N320" s="185">
        <f>IFERROR(VLOOKUP($A320,'Прайс-лист общий'!$A:K,11,0),"")</f>
        <v>60</v>
      </c>
      <c r="O320" s="186" t="str">
        <f>IFERROR(VLOOKUP($A320,'Прайс-лист общий'!$A:L,12,0),"")</f>
        <v>180*120*80</v>
      </c>
      <c r="P320" s="186">
        <f>IFERROR(VLOOKUP($A320,'Прайс-лист общий'!$A:M,13,0),"")</f>
        <v>0.113</v>
      </c>
      <c r="Q320" s="186" t="str">
        <f>IFERROR(VLOOKUP($A320,'Прайс-лист общий'!$A:O,14,0),"")</f>
        <v>190*252*420</v>
      </c>
      <c r="R320" s="186">
        <f>IFERROR(VLOOKUP($A320,'Прайс-лист общий'!$A:O,15,0),"")</f>
        <v>25.08</v>
      </c>
    </row>
    <row r="321" spans="1:18" s="208" customFormat="1" ht="15" customHeight="1">
      <c r="A321" s="205" t="s">
        <v>839</v>
      </c>
      <c r="B321" s="206"/>
      <c r="C321" s="182" t="str">
        <f>HYPERLINK(VLOOKUP(A321,Фото!C:D,2,0),VLOOKUP(A321,'Прайс-лист общий'!A:B,2,0))</f>
        <v>Завертка к ручкам PUERTO, жемчужный/хром блестящий</v>
      </c>
      <c r="D321" s="183">
        <f>IFERROR(VLOOKUP($A321,'Прайс-лист общий'!A:C,3,0),"")</f>
        <v>4</v>
      </c>
      <c r="E321" s="184">
        <f>IFERROR(VLOOKUP($A321,'Прайс-лист общий'!$A:D,4,0),"")</f>
        <v>0</v>
      </c>
      <c r="F321" s="209">
        <f>IFERROR(VLOOKUP($A321,'Прайс-лист общий'!$A:E,5,0),"")</f>
        <v>581</v>
      </c>
      <c r="G321" s="209">
        <f>IFERROR(VLOOKUP($A321,'Прайс-лист общий'!$A:F,6,0),"")</f>
        <v>351</v>
      </c>
      <c r="H321" s="209">
        <f>IFERROR(VLOOKUP($A321,'Прайс-лист общий'!$A:G,7,0),"")</f>
        <v>319</v>
      </c>
      <c r="I321" s="209">
        <f>IFERROR(VLOOKUP($A321,'Прайс-лист общий'!$A:H,8,0),"")</f>
        <v>290</v>
      </c>
      <c r="J321" s="209">
        <f>IFERROR(VLOOKUP($A321,'Прайс-лист общий'!$A:I,9,0),"")</f>
        <v>252</v>
      </c>
      <c r="K321" s="222">
        <f>IFERROR(VLOOKUP(A321,'Прайс-лист общий'!A:J,10,0),"")</f>
        <v>0</v>
      </c>
      <c r="L321" s="216"/>
      <c r="M321" s="212">
        <f t="shared" si="8"/>
        <v>0</v>
      </c>
      <c r="N321" s="185">
        <f>IFERROR(VLOOKUP($A321,'Прайс-лист общий'!$A:K,11,0),"")</f>
        <v>60</v>
      </c>
      <c r="O321" s="186" t="str">
        <f>IFERROR(VLOOKUP($A321,'Прайс-лист общий'!$A:L,12,0),"")</f>
        <v>180*120*80</v>
      </c>
      <c r="P321" s="186">
        <f>IFERROR(VLOOKUP($A321,'Прайс-лист общий'!$A:M,13,0),"")</f>
        <v>0.113</v>
      </c>
      <c r="Q321" s="186" t="str">
        <f>IFERROR(VLOOKUP($A321,'Прайс-лист общий'!$A:O,14,0),"")</f>
        <v>190*252*420</v>
      </c>
      <c r="R321" s="186">
        <f>IFERROR(VLOOKUP($A321,'Прайс-лист общий'!$A:O,15,0),"")</f>
        <v>25.08</v>
      </c>
    </row>
    <row r="322" spans="1:18" s="208" customFormat="1" ht="15" customHeight="1">
      <c r="A322" s="205" t="s">
        <v>869</v>
      </c>
      <c r="B322" s="206"/>
      <c r="C322" s="182" t="str">
        <f>HYPERLINK(VLOOKUP(A322,Фото!C:D,2,0),VLOOKUP(A322,'Прайс-лист общий'!A:B,2,0))</f>
        <v>Завертка к ручкам PUERTO, латунь матовая /латунь блестящая</v>
      </c>
      <c r="D322" s="183">
        <f>IFERROR(VLOOKUP($A322,'Прайс-лист общий'!A:C,3,0),"")</f>
        <v>4</v>
      </c>
      <c r="E322" s="184">
        <f>IFERROR(VLOOKUP($A322,'Прайс-лист общий'!$A:D,4,0),"")</f>
        <v>0</v>
      </c>
      <c r="F322" s="209">
        <f>IFERROR(VLOOKUP($A322,'Прайс-лист общий'!$A:E,5,0),"")</f>
        <v>581</v>
      </c>
      <c r="G322" s="209">
        <f>IFERROR(VLOOKUP($A322,'Прайс-лист общий'!$A:F,6,0),"")</f>
        <v>351</v>
      </c>
      <c r="H322" s="209">
        <f>IFERROR(VLOOKUP($A322,'Прайс-лист общий'!$A:G,7,0),"")</f>
        <v>319</v>
      </c>
      <c r="I322" s="209">
        <f>IFERROR(VLOOKUP($A322,'Прайс-лист общий'!$A:H,8,0),"")</f>
        <v>290</v>
      </c>
      <c r="J322" s="209">
        <f>IFERROR(VLOOKUP($A322,'Прайс-лист общий'!$A:I,9,0),"")</f>
        <v>252</v>
      </c>
      <c r="K322" s="222">
        <f>IFERROR(VLOOKUP(A322,'Прайс-лист общий'!A:J,10,0),"")</f>
        <v>0</v>
      </c>
      <c r="L322" s="216"/>
      <c r="M322" s="212">
        <f t="shared" si="8"/>
        <v>0</v>
      </c>
      <c r="N322" s="185">
        <f>IFERROR(VLOOKUP($A322,'Прайс-лист общий'!$A:K,11,0),"")</f>
        <v>60</v>
      </c>
      <c r="O322" s="186" t="str">
        <f>IFERROR(VLOOKUP($A322,'Прайс-лист общий'!$A:L,12,0),"")</f>
        <v>180*120*80</v>
      </c>
      <c r="P322" s="186">
        <f>IFERROR(VLOOKUP($A322,'Прайс-лист общий'!$A:M,13,0),"")</f>
        <v>0.113</v>
      </c>
      <c r="Q322" s="186" t="str">
        <f>IFERROR(VLOOKUP($A322,'Прайс-лист общий'!$A:O,14,0),"")</f>
        <v>190*252*420</v>
      </c>
      <c r="R322" s="186">
        <f>IFERROR(VLOOKUP($A322,'Прайс-лист общий'!$A:O,15,0),"")</f>
        <v>25.08</v>
      </c>
    </row>
    <row r="323" spans="1:18" s="208" customFormat="1" ht="15" customHeight="1">
      <c r="A323" s="193" t="s">
        <v>870</v>
      </c>
      <c r="B323" s="195"/>
      <c r="C323" s="187" t="str">
        <f>HYPERLINK(VLOOKUP(A323,Фото!C:D,2,0),VLOOKUP(A323,'Прайс-лист общий'!A:B,2,0))</f>
        <v>Завертка к ручкам PUERTO, никель матовый/никель блестящий</v>
      </c>
      <c r="D323" s="188">
        <f>IFERROR(VLOOKUP($A323,'Прайс-лист общий'!A:C,3,0),"")</f>
        <v>4</v>
      </c>
      <c r="E323" s="189">
        <f>IFERROR(VLOOKUP($A323,'Прайс-лист общий'!$A:D,4,0),"")</f>
        <v>0</v>
      </c>
      <c r="F323" s="210">
        <f>IFERROR(VLOOKUP($A323,'Прайс-лист общий'!$A:E,5,0),"")</f>
        <v>581</v>
      </c>
      <c r="G323" s="210">
        <f>IFERROR(VLOOKUP($A323,'Прайс-лист общий'!$A:F,6,0),"")</f>
        <v>351</v>
      </c>
      <c r="H323" s="210">
        <f>IFERROR(VLOOKUP($A323,'Прайс-лист общий'!$A:G,7,0),"")</f>
        <v>319</v>
      </c>
      <c r="I323" s="210">
        <f>IFERROR(VLOOKUP($A323,'Прайс-лист общий'!$A:H,8,0),"")</f>
        <v>290</v>
      </c>
      <c r="J323" s="210">
        <f>IFERROR(VLOOKUP($A323,'Прайс-лист общий'!$A:I,9,0),"")</f>
        <v>252</v>
      </c>
      <c r="K323" s="220">
        <f>IFERROR(VLOOKUP(A323,'Прайс-лист общий'!A:J,10,0),"")</f>
        <v>0</v>
      </c>
      <c r="L323" s="217"/>
      <c r="M323" s="213">
        <f t="shared" si="8"/>
        <v>0</v>
      </c>
      <c r="N323" s="190">
        <f>IFERROR(VLOOKUP($A323,'Прайс-лист общий'!$A:K,11,0),"")</f>
        <v>60</v>
      </c>
      <c r="O323" s="191" t="str">
        <f>IFERROR(VLOOKUP($A323,'Прайс-лист общий'!$A:L,12,0),"")</f>
        <v>180*120*80</v>
      </c>
      <c r="P323" s="191">
        <f>IFERROR(VLOOKUP($A323,'Прайс-лист общий'!$A:M,13,0),"")</f>
        <v>0.113</v>
      </c>
      <c r="Q323" s="191" t="str">
        <f>IFERROR(VLOOKUP($A323,'Прайс-лист общий'!$A:O,14,0),"")</f>
        <v>190*252*420</v>
      </c>
      <c r="R323" s="191">
        <f>IFERROR(VLOOKUP($A323,'Прайс-лист общий'!$A:O,15,0),"")</f>
        <v>25.08</v>
      </c>
    </row>
    <row r="324" spans="1:18" s="208" customFormat="1" ht="15" customHeight="1">
      <c r="A324" s="223" t="s">
        <v>873</v>
      </c>
      <c r="B324" s="194"/>
      <c r="C324" s="182" t="str">
        <f>HYPERLINK(VLOOKUP(A324,Фото!C:D,2,0),VLOOKUP(A324,'Прайс-лист общий'!A:B,2,0))</f>
        <v>Накладка на цилиндр PUERTO, бронза античная</v>
      </c>
      <c r="D324" s="183">
        <f>IFERROR(VLOOKUP($A324,'Прайс-лист общий'!A:C,3,0),"")</f>
        <v>4</v>
      </c>
      <c r="E324" s="184">
        <f>IFERROR(VLOOKUP($A324,'Прайс-лист общий'!$A:D,4,0),"")</f>
        <v>0</v>
      </c>
      <c r="F324" s="209">
        <f>IFERROR(VLOOKUP($A324,'Прайс-лист общий'!$A:E,5,0),"")</f>
        <v>534</v>
      </c>
      <c r="G324" s="209">
        <f>IFERROR(VLOOKUP($A324,'Прайс-лист общий'!$A:F,6,0),"")</f>
        <v>323</v>
      </c>
      <c r="H324" s="209">
        <f>IFERROR(VLOOKUP($A324,'Прайс-лист общий'!$A:G,7,0),"")</f>
        <v>294</v>
      </c>
      <c r="I324" s="209">
        <f>IFERROR(VLOOKUP($A324,'Прайс-лист общий'!$A:H,8,0),"")</f>
        <v>267</v>
      </c>
      <c r="J324" s="209">
        <f>IFERROR(VLOOKUP($A324,'Прайс-лист общий'!$A:I,9,0),"")</f>
        <v>233</v>
      </c>
      <c r="K324" s="222">
        <f>IFERROR(VLOOKUP(A324,'Прайс-лист общий'!A:J,10,0),"")</f>
        <v>0</v>
      </c>
      <c r="L324" s="216"/>
      <c r="M324" s="212">
        <f t="shared" si="8"/>
        <v>0</v>
      </c>
      <c r="N324" s="185">
        <f>IFERROR(VLOOKUP($A324,'Прайс-лист общий'!$A:K,11,0),"")</f>
        <v>120</v>
      </c>
      <c r="O324" s="186" t="str">
        <f>IFERROR(VLOOKUP($A324,'Прайс-лист общий'!$A:L,12,0),"")</f>
        <v>180*120*80</v>
      </c>
      <c r="P324" s="186">
        <f>IFERROR(VLOOKUP($A324,'Прайс-лист общий'!$A:M,13,0),"")</f>
        <v>0.113</v>
      </c>
      <c r="Q324" s="186" t="str">
        <f>IFERROR(VLOOKUP($A324,'Прайс-лист общий'!$A:O,14,0),"")</f>
        <v>190*252*420</v>
      </c>
      <c r="R324" s="186">
        <f>IFERROR(VLOOKUP($A324,'Прайс-лист общий'!$A:O,15,0),"")</f>
        <v>25.08</v>
      </c>
    </row>
    <row r="325" spans="1:18" s="208" customFormat="1" ht="15" customHeight="1">
      <c r="A325" s="205" t="s">
        <v>1344</v>
      </c>
      <c r="B325" s="206"/>
      <c r="C325" s="182" t="str">
        <f>HYPERLINK(VLOOKUP(A325,Фото!C:D,2,0),VLOOKUP(A325,'Прайс-лист общий'!A:B,2,0))</f>
        <v>Накладка на цилиндр PUERTO, черный/хром блестящий</v>
      </c>
      <c r="D325" s="183">
        <f>IFERROR(VLOOKUP($A325,'Прайс-лист общий'!A:C,3,0),"")</f>
        <v>4</v>
      </c>
      <c r="E325" s="184">
        <f>IFERROR(VLOOKUP($A325,'Прайс-лист общий'!$A:D,4,0),"")</f>
        <v>0</v>
      </c>
      <c r="F325" s="209">
        <f>IFERROR(VLOOKUP($A325,'Прайс-лист общий'!$A:E,5,0),"")</f>
        <v>534</v>
      </c>
      <c r="G325" s="209">
        <f>IFERROR(VLOOKUP($A325,'Прайс-лист общий'!$A:F,6,0),"")</f>
        <v>323</v>
      </c>
      <c r="H325" s="209">
        <f>IFERROR(VLOOKUP($A325,'Прайс-лист общий'!$A:G,7,0),"")</f>
        <v>294</v>
      </c>
      <c r="I325" s="209">
        <f>IFERROR(VLOOKUP($A325,'Прайс-лист общий'!$A:H,8,0),"")</f>
        <v>267</v>
      </c>
      <c r="J325" s="209">
        <f>IFERROR(VLOOKUP($A325,'Прайс-лист общий'!$A:I,9,0),"")</f>
        <v>233</v>
      </c>
      <c r="K325" s="222">
        <f>IFERROR(VLOOKUP(A325,'Прайс-лист общий'!A:J,10,0),"")</f>
        <v>0</v>
      </c>
      <c r="L325" s="216"/>
      <c r="M325" s="212">
        <f t="shared" si="8"/>
        <v>0</v>
      </c>
      <c r="N325" s="185">
        <f>IFERROR(VLOOKUP($A325,'Прайс-лист общий'!$A:K,11,0),"")</f>
        <v>120</v>
      </c>
      <c r="O325" s="186" t="str">
        <f>IFERROR(VLOOKUP($A325,'Прайс-лист общий'!$A:L,12,0),"")</f>
        <v>180*120*80</v>
      </c>
      <c r="P325" s="186">
        <f>IFERROR(VLOOKUP($A325,'Прайс-лист общий'!$A:M,13,0),"")</f>
        <v>0.113</v>
      </c>
      <c r="Q325" s="186" t="str">
        <f>IFERROR(VLOOKUP($A325,'Прайс-лист общий'!$A:O,14,0),"")</f>
        <v>190*252*420</v>
      </c>
      <c r="R325" s="186">
        <f>IFERROR(VLOOKUP($A325,'Прайс-лист общий'!$A:O,15,0),"")</f>
        <v>25.08</v>
      </c>
    </row>
    <row r="326" spans="1:18" s="208" customFormat="1" ht="15" customHeight="1">
      <c r="A326" s="205" t="s">
        <v>1398</v>
      </c>
      <c r="B326" s="206"/>
      <c r="C326" s="182" t="str">
        <f>HYPERLINK(VLOOKUP(A326,Фото!C:D,2,0),VLOOKUP(A326,'Прайс-лист общий'!A:B,2,0))</f>
        <v>Накладка на цилиндр PUERTO, черный никель</v>
      </c>
      <c r="D326" s="183">
        <f>IFERROR(VLOOKUP($A326,'Прайс-лист общий'!A:C,3,0),"")</f>
        <v>4</v>
      </c>
      <c r="E326" s="184">
        <f>IFERROR(VLOOKUP($A326,'Прайс-лист общий'!$A:D,4,0),"")</f>
        <v>0</v>
      </c>
      <c r="F326" s="209">
        <f>IFERROR(VLOOKUP($A326,'Прайс-лист общий'!$A:E,5,0),"")</f>
        <v>534</v>
      </c>
      <c r="G326" s="209">
        <f>IFERROR(VLOOKUP($A326,'Прайс-лист общий'!$A:F,6,0),"")</f>
        <v>323</v>
      </c>
      <c r="H326" s="209">
        <f>IFERROR(VLOOKUP($A326,'Прайс-лист общий'!$A:G,7,0),"")</f>
        <v>294</v>
      </c>
      <c r="I326" s="209">
        <f>IFERROR(VLOOKUP($A326,'Прайс-лист общий'!$A:H,8,0),"")</f>
        <v>267</v>
      </c>
      <c r="J326" s="209">
        <f>IFERROR(VLOOKUP($A326,'Прайс-лист общий'!$A:I,9,0),"")</f>
        <v>233</v>
      </c>
      <c r="K326" s="222">
        <f>IFERROR(VLOOKUP(A326,'Прайс-лист общий'!A:J,10,0),"")</f>
        <v>0</v>
      </c>
      <c r="L326" s="216"/>
      <c r="M326" s="212">
        <f t="shared" si="8"/>
        <v>0</v>
      </c>
      <c r="N326" s="185">
        <f>IFERROR(VLOOKUP($A326,'Прайс-лист общий'!$A:K,11,0),"")</f>
        <v>120</v>
      </c>
      <c r="O326" s="186" t="str">
        <f>IFERROR(VLOOKUP($A326,'Прайс-лист общий'!$A:L,12,0),"")</f>
        <v>180*120*80</v>
      </c>
      <c r="P326" s="186">
        <f>IFERROR(VLOOKUP($A326,'Прайс-лист общий'!$A:M,13,0),"")</f>
        <v>0.113</v>
      </c>
      <c r="Q326" s="186" t="str">
        <f>IFERROR(VLOOKUP($A326,'Прайс-лист общий'!$A:O,14,0),"")</f>
        <v>190*252*420</v>
      </c>
      <c r="R326" s="186">
        <f>IFERROR(VLOOKUP($A326,'Прайс-лист общий'!$A:O,15,0),"")</f>
        <v>25.08</v>
      </c>
    </row>
    <row r="327" spans="1:18" s="208" customFormat="1" ht="15" customHeight="1">
      <c r="A327" s="205" t="s">
        <v>852</v>
      </c>
      <c r="B327" s="206"/>
      <c r="C327" s="182" t="str">
        <f>HYPERLINK(VLOOKUP(A327,Фото!C:D,2,0),VLOOKUP(A327,'Прайс-лист общий'!A:B,2,0))</f>
        <v>Накладка на цилиндр PUERTO, черный никель/никель матовый</v>
      </c>
      <c r="D327" s="183">
        <f>IFERROR(VLOOKUP($A327,'Прайс-лист общий'!A:C,3,0),"")</f>
        <v>4</v>
      </c>
      <c r="E327" s="184">
        <f>IFERROR(VLOOKUP($A327,'Прайс-лист общий'!$A:D,4,0),"")</f>
        <v>0</v>
      </c>
      <c r="F327" s="209">
        <f>IFERROR(VLOOKUP($A327,'Прайс-лист общий'!$A:E,5,0),"")</f>
        <v>534</v>
      </c>
      <c r="G327" s="209">
        <f>IFERROR(VLOOKUP($A327,'Прайс-лист общий'!$A:F,6,0),"")</f>
        <v>323</v>
      </c>
      <c r="H327" s="209">
        <f>IFERROR(VLOOKUP($A327,'Прайс-лист общий'!$A:G,7,0),"")</f>
        <v>294</v>
      </c>
      <c r="I327" s="209">
        <f>IFERROR(VLOOKUP($A327,'Прайс-лист общий'!$A:H,8,0),"")</f>
        <v>267</v>
      </c>
      <c r="J327" s="209">
        <f>IFERROR(VLOOKUP($A327,'Прайс-лист общий'!$A:I,9,0),"")</f>
        <v>233</v>
      </c>
      <c r="K327" s="222">
        <f>IFERROR(VLOOKUP(A327,'Прайс-лист общий'!A:J,10,0),"")</f>
        <v>0</v>
      </c>
      <c r="L327" s="216"/>
      <c r="M327" s="212">
        <f t="shared" si="8"/>
        <v>0</v>
      </c>
      <c r="N327" s="185">
        <f>IFERROR(VLOOKUP($A327,'Прайс-лист общий'!$A:K,11,0),"")</f>
        <v>120</v>
      </c>
      <c r="O327" s="186" t="str">
        <f>IFERROR(VLOOKUP($A327,'Прайс-лист общий'!$A:L,12,0),"")</f>
        <v>180*120*80</v>
      </c>
      <c r="P327" s="186">
        <f>IFERROR(VLOOKUP($A327,'Прайс-лист общий'!$A:M,13,0),"")</f>
        <v>0.113</v>
      </c>
      <c r="Q327" s="186" t="str">
        <f>IFERROR(VLOOKUP($A327,'Прайс-лист общий'!$A:O,14,0),"")</f>
        <v>190*252*420</v>
      </c>
      <c r="R327" s="186">
        <f>IFERROR(VLOOKUP($A327,'Прайс-лист общий'!$A:O,15,0),"")</f>
        <v>25.08</v>
      </c>
    </row>
    <row r="328" spans="1:18" s="208" customFormat="1" ht="15" customHeight="1">
      <c r="A328" s="205" t="s">
        <v>1274</v>
      </c>
      <c r="B328" s="206"/>
      <c r="C328" s="182" t="str">
        <f>HYPERLINK(VLOOKUP(A328,Фото!C:D,2,0),VLOOKUP(A328,'Прайс-лист общий'!A:B,2,0))</f>
        <v>Накладка на цилиндр PUERTO, латунь темная</v>
      </c>
      <c r="D328" s="183">
        <f>IFERROR(VLOOKUP($A328,'Прайс-лист общий'!A:C,3,0),"")</f>
        <v>4</v>
      </c>
      <c r="E328" s="184">
        <f>IFERROR(VLOOKUP($A328,'Прайс-лист общий'!$A:D,4,0),"")</f>
        <v>0</v>
      </c>
      <c r="F328" s="209">
        <f>IFERROR(VLOOKUP($A328,'Прайс-лист общий'!$A:E,5,0),"")</f>
        <v>534</v>
      </c>
      <c r="G328" s="209">
        <f>IFERROR(VLOOKUP($A328,'Прайс-лист общий'!$A:F,6,0),"")</f>
        <v>323</v>
      </c>
      <c r="H328" s="209">
        <f>IFERROR(VLOOKUP($A328,'Прайс-лист общий'!$A:G,7,0),"")</f>
        <v>294</v>
      </c>
      <c r="I328" s="209">
        <f>IFERROR(VLOOKUP($A328,'Прайс-лист общий'!$A:H,8,0),"")</f>
        <v>267</v>
      </c>
      <c r="J328" s="209">
        <f>IFERROR(VLOOKUP($A328,'Прайс-лист общий'!$A:I,9,0),"")</f>
        <v>233</v>
      </c>
      <c r="K328" s="222">
        <f>IFERROR(VLOOKUP(A328,'Прайс-лист общий'!A:J,10,0),"")</f>
        <v>0</v>
      </c>
      <c r="L328" s="216"/>
      <c r="M328" s="212">
        <f t="shared" si="8"/>
        <v>0</v>
      </c>
      <c r="N328" s="185">
        <f>IFERROR(VLOOKUP($A328,'Прайс-лист общий'!$A:K,11,0),"")</f>
        <v>120</v>
      </c>
      <c r="O328" s="186" t="str">
        <f>IFERROR(VLOOKUP($A328,'Прайс-лист общий'!$A:L,12,0),"")</f>
        <v>180*120*80</v>
      </c>
      <c r="P328" s="186">
        <f>IFERROR(VLOOKUP($A328,'Прайс-лист общий'!$A:M,13,0),"")</f>
        <v>0.113</v>
      </c>
      <c r="Q328" s="186" t="str">
        <f>IFERROR(VLOOKUP($A328,'Прайс-лист общий'!$A:O,14,0),"")</f>
        <v>190*252*420</v>
      </c>
      <c r="R328" s="186">
        <f>IFERROR(VLOOKUP($A328,'Прайс-лист общий'!$A:O,15,0),"")</f>
        <v>25.08</v>
      </c>
    </row>
    <row r="329" spans="1:18" s="208" customFormat="1" ht="15" customHeight="1">
      <c r="A329" s="205" t="s">
        <v>1345</v>
      </c>
      <c r="B329" s="206"/>
      <c r="C329" s="182" t="str">
        <f>HYPERLINK(VLOOKUP(A329,Фото!C:D,2,0),VLOOKUP(A329,'Прайс-лист общий'!A:B,2,0))</f>
        <v>Накладка на цилиндр PUERTO, матовый супер белый/хром блестящий</v>
      </c>
      <c r="D329" s="183">
        <f>IFERROR(VLOOKUP($A329,'Прайс-лист общий'!A:C,3,0),"")</f>
        <v>4</v>
      </c>
      <c r="E329" s="184">
        <f>IFERROR(VLOOKUP($A329,'Прайс-лист общий'!$A:D,4,0),"")</f>
        <v>0</v>
      </c>
      <c r="F329" s="209">
        <f>IFERROR(VLOOKUP($A329,'Прайс-лист общий'!$A:E,5,0),"")</f>
        <v>534</v>
      </c>
      <c r="G329" s="209">
        <f>IFERROR(VLOOKUP($A329,'Прайс-лист общий'!$A:F,6,0),"")</f>
        <v>323</v>
      </c>
      <c r="H329" s="209">
        <f>IFERROR(VLOOKUP($A329,'Прайс-лист общий'!$A:G,7,0),"")</f>
        <v>294</v>
      </c>
      <c r="I329" s="209">
        <f>IFERROR(VLOOKUP($A329,'Прайс-лист общий'!$A:H,8,0),"")</f>
        <v>267</v>
      </c>
      <c r="J329" s="209">
        <f>IFERROR(VLOOKUP($A329,'Прайс-лист общий'!$A:I,9,0),"")</f>
        <v>233</v>
      </c>
      <c r="K329" s="222">
        <f>IFERROR(VLOOKUP(A329,'Прайс-лист общий'!A:J,10,0),"")</f>
        <v>0</v>
      </c>
      <c r="L329" s="216"/>
      <c r="M329" s="212">
        <f t="shared" si="8"/>
        <v>0</v>
      </c>
      <c r="N329" s="185">
        <f>IFERROR(VLOOKUP($A329,'Прайс-лист общий'!$A:K,11,0),"")</f>
        <v>120</v>
      </c>
      <c r="O329" s="186" t="str">
        <f>IFERROR(VLOOKUP($A329,'Прайс-лист общий'!$A:L,12,0),"")</f>
        <v>180*120*80</v>
      </c>
      <c r="P329" s="186">
        <f>IFERROR(VLOOKUP($A329,'Прайс-лист общий'!$A:M,13,0),"")</f>
        <v>0.113</v>
      </c>
      <c r="Q329" s="186" t="str">
        <f>IFERROR(VLOOKUP($A329,'Прайс-лист общий'!$A:O,14,0),"")</f>
        <v>190*252*420</v>
      </c>
      <c r="R329" s="186">
        <f>IFERROR(VLOOKUP($A329,'Прайс-лист общий'!$A:O,15,0),"")</f>
        <v>25.08</v>
      </c>
    </row>
    <row r="330" spans="1:18" s="208" customFormat="1" ht="15" customHeight="1">
      <c r="A330" s="205" t="s">
        <v>853</v>
      </c>
      <c r="B330" s="206"/>
      <c r="C330" s="182" t="str">
        <f>HYPERLINK(VLOOKUP(A330,Фото!C:D,2,0),VLOOKUP(A330,'Прайс-лист общий'!A:B,2,0))</f>
        <v>Накладка на цилиндр PUERTO, жемчужный/хром блестящий</v>
      </c>
      <c r="D330" s="183">
        <f>IFERROR(VLOOKUP($A330,'Прайс-лист общий'!A:C,3,0),"")</f>
        <v>4</v>
      </c>
      <c r="E330" s="184">
        <f>IFERROR(VLOOKUP($A330,'Прайс-лист общий'!$A:D,4,0),"")</f>
        <v>0</v>
      </c>
      <c r="F330" s="209">
        <f>IFERROR(VLOOKUP($A330,'Прайс-лист общий'!$A:E,5,0),"")</f>
        <v>534</v>
      </c>
      <c r="G330" s="209">
        <f>IFERROR(VLOOKUP($A330,'Прайс-лист общий'!$A:F,6,0),"")</f>
        <v>323</v>
      </c>
      <c r="H330" s="209">
        <f>IFERROR(VLOOKUP($A330,'Прайс-лист общий'!$A:G,7,0),"")</f>
        <v>294</v>
      </c>
      <c r="I330" s="209">
        <f>IFERROR(VLOOKUP($A330,'Прайс-лист общий'!$A:H,8,0),"")</f>
        <v>267</v>
      </c>
      <c r="J330" s="209">
        <f>IFERROR(VLOOKUP($A330,'Прайс-лист общий'!$A:I,9,0),"")</f>
        <v>233</v>
      </c>
      <c r="K330" s="222">
        <f>IFERROR(VLOOKUP(A330,'Прайс-лист общий'!A:J,10,0),"")</f>
        <v>0</v>
      </c>
      <c r="L330" s="216"/>
      <c r="M330" s="212">
        <f t="shared" si="8"/>
        <v>0</v>
      </c>
      <c r="N330" s="185">
        <f>IFERROR(VLOOKUP($A330,'Прайс-лист общий'!$A:K,11,0),"")</f>
        <v>120</v>
      </c>
      <c r="O330" s="186" t="str">
        <f>IFERROR(VLOOKUP($A330,'Прайс-лист общий'!$A:L,12,0),"")</f>
        <v>180*120*80</v>
      </c>
      <c r="P330" s="186">
        <f>IFERROR(VLOOKUP($A330,'Прайс-лист общий'!$A:M,13,0),"")</f>
        <v>0.113</v>
      </c>
      <c r="Q330" s="186" t="str">
        <f>IFERROR(VLOOKUP($A330,'Прайс-лист общий'!$A:O,14,0),"")</f>
        <v>190*252*420</v>
      </c>
      <c r="R330" s="186">
        <f>IFERROR(VLOOKUP($A330,'Прайс-лист общий'!$A:O,15,0),"")</f>
        <v>25.08</v>
      </c>
    </row>
    <row r="331" spans="1:18" s="208" customFormat="1" ht="15" customHeight="1">
      <c r="A331" s="193" t="s">
        <v>874</v>
      </c>
      <c r="B331" s="195"/>
      <c r="C331" s="187" t="str">
        <f>HYPERLINK(VLOOKUP(A331,Фото!C:D,2,0),VLOOKUP(A331,'Прайс-лист общий'!A:B,2,0))</f>
        <v>Накладка на цилиндр PUERTO, никель матовый/никель блестящий</v>
      </c>
      <c r="D331" s="188">
        <f>IFERROR(VLOOKUP($A331,'Прайс-лист общий'!A:C,3,0),"")</f>
        <v>4</v>
      </c>
      <c r="E331" s="189">
        <f>IFERROR(VLOOKUP($A331,'Прайс-лист общий'!$A:D,4,0),"")</f>
        <v>0</v>
      </c>
      <c r="F331" s="210">
        <f>IFERROR(VLOOKUP($A331,'Прайс-лист общий'!$A:E,5,0),"")</f>
        <v>534</v>
      </c>
      <c r="G331" s="210">
        <f>IFERROR(VLOOKUP($A331,'Прайс-лист общий'!$A:F,6,0),"")</f>
        <v>323</v>
      </c>
      <c r="H331" s="210">
        <f>IFERROR(VLOOKUP($A331,'Прайс-лист общий'!$A:G,7,0),"")</f>
        <v>294</v>
      </c>
      <c r="I331" s="210">
        <f>IFERROR(VLOOKUP($A331,'Прайс-лист общий'!$A:H,8,0),"")</f>
        <v>267</v>
      </c>
      <c r="J331" s="210">
        <f>IFERROR(VLOOKUP($A331,'Прайс-лист общий'!$A:I,9,0),"")</f>
        <v>233</v>
      </c>
      <c r="K331" s="220">
        <f>IFERROR(VLOOKUP(A331,'Прайс-лист общий'!A:J,10,0),"")</f>
        <v>0</v>
      </c>
      <c r="L331" s="217"/>
      <c r="M331" s="213">
        <f t="shared" si="8"/>
        <v>0</v>
      </c>
      <c r="N331" s="190">
        <f>IFERROR(VLOOKUP($A331,'Прайс-лист общий'!$A:K,11,0),"")</f>
        <v>120</v>
      </c>
      <c r="O331" s="191" t="str">
        <f>IFERROR(VLOOKUP($A331,'Прайс-лист общий'!$A:L,12,0),"")</f>
        <v>180*120*80</v>
      </c>
      <c r="P331" s="191">
        <f>IFERROR(VLOOKUP($A331,'Прайс-лист общий'!$A:M,13,0),"")</f>
        <v>0.113</v>
      </c>
      <c r="Q331" s="191" t="str">
        <f>IFERROR(VLOOKUP($A331,'Прайс-лист общий'!$A:O,14,0),"")</f>
        <v>190*252*420</v>
      </c>
      <c r="R331" s="191">
        <f>IFERROR(VLOOKUP($A331,'Прайс-лист общий'!$A:O,15,0),"")</f>
        <v>25.08</v>
      </c>
    </row>
    <row r="332" spans="1:18" s="208" customFormat="1" ht="15" customHeight="1">
      <c r="A332" s="205" t="s">
        <v>881</v>
      </c>
      <c r="B332" s="194"/>
      <c r="C332" s="182" t="str">
        <f>HYPERLINK(VLOOKUP(A332,Фото!C:D,2,0),VLOOKUP(A332,'Прайс-лист общий'!A:B,2,0))</f>
        <v>Накладка под сувальдный ключ PUERTO, бронза античная</v>
      </c>
      <c r="D332" s="183">
        <f>IFERROR(VLOOKUP($A332,'Прайс-лист общий'!A:C,3,0),"")</f>
        <v>4</v>
      </c>
      <c r="E332" s="184">
        <f>IFERROR(VLOOKUP($A332,'Прайс-лист общий'!$A:D,4,0),"")</f>
        <v>0</v>
      </c>
      <c r="F332" s="209">
        <f>IFERROR(VLOOKUP($A332,'Прайс-лист общий'!$A:E,5,0),"")</f>
        <v>504</v>
      </c>
      <c r="G332" s="209">
        <f>IFERROR(VLOOKUP($A332,'Прайс-лист общий'!$A:F,6,0),"")</f>
        <v>304</v>
      </c>
      <c r="H332" s="209">
        <f>IFERROR(VLOOKUP($A332,'Прайс-лист общий'!$A:G,7,0),"")</f>
        <v>277</v>
      </c>
      <c r="I332" s="209">
        <f>IFERROR(VLOOKUP($A332,'Прайс-лист общий'!$A:H,8,0),"")</f>
        <v>251</v>
      </c>
      <c r="J332" s="209">
        <f>IFERROR(VLOOKUP($A332,'Прайс-лист общий'!$A:I,9,0),"")</f>
        <v>219</v>
      </c>
      <c r="K332" s="222">
        <f>IFERROR(VLOOKUP(A332,'Прайс-лист общий'!A:J,10,0),"")</f>
        <v>0</v>
      </c>
      <c r="L332" s="216"/>
      <c r="M332" s="212">
        <f t="shared" si="8"/>
        <v>0</v>
      </c>
      <c r="N332" s="185">
        <f>IFERROR(VLOOKUP($A332,'Прайс-лист общий'!$A:K,11,0),"")</f>
        <v>100</v>
      </c>
      <c r="O332" s="186" t="str">
        <f>IFERROR(VLOOKUP($A332,'Прайс-лист общий'!$A:L,12,0),"")</f>
        <v>180*120*80</v>
      </c>
      <c r="P332" s="186">
        <f>IFERROR(VLOOKUP($A332,'Прайс-лист общий'!$A:M,13,0),"")</f>
        <v>0.113</v>
      </c>
      <c r="Q332" s="186" t="str">
        <f>IFERROR(VLOOKUP($A332,'Прайс-лист общий'!$A:O,14,0),"")</f>
        <v>190*252*420</v>
      </c>
      <c r="R332" s="186">
        <f>IFERROR(VLOOKUP($A332,'Прайс-лист общий'!$A:O,15,0),"")</f>
        <v>25.08</v>
      </c>
    </row>
    <row r="333" spans="1:18" s="208" customFormat="1" ht="15" customHeight="1">
      <c r="A333" s="205" t="s">
        <v>876</v>
      </c>
      <c r="B333" s="206"/>
      <c r="C333" s="182" t="str">
        <f>HYPERLINK(VLOOKUP(A333,Фото!C:D,2,0),VLOOKUP(A333,'Прайс-лист общий'!A:B,2,0))</f>
        <v>Накладка под сувальдный ключ PUERTO, латунь матовая/латунь блестящая</v>
      </c>
      <c r="D333" s="183">
        <f>IFERROR(VLOOKUP($A333,'Прайс-лист общий'!A:C,3,0),"")</f>
        <v>4</v>
      </c>
      <c r="E333" s="184">
        <f>IFERROR(VLOOKUP($A333,'Прайс-лист общий'!$A:D,4,0),"")</f>
        <v>0</v>
      </c>
      <c r="F333" s="209">
        <f>IFERROR(VLOOKUP($A333,'Прайс-лист общий'!$A:E,5,0),"")</f>
        <v>504</v>
      </c>
      <c r="G333" s="209">
        <f>IFERROR(VLOOKUP($A333,'Прайс-лист общий'!$A:F,6,0),"")</f>
        <v>304</v>
      </c>
      <c r="H333" s="209">
        <f>IFERROR(VLOOKUP($A333,'Прайс-лист общий'!$A:G,7,0),"")</f>
        <v>277</v>
      </c>
      <c r="I333" s="209">
        <f>IFERROR(VLOOKUP($A333,'Прайс-лист общий'!$A:H,8,0),"")</f>
        <v>251</v>
      </c>
      <c r="J333" s="209">
        <f>IFERROR(VLOOKUP($A333,'Прайс-лист общий'!$A:I,9,0),"")</f>
        <v>219</v>
      </c>
      <c r="K333" s="222">
        <f>IFERROR(VLOOKUP(A333,'Прайс-лист общий'!A:J,10,0),"")</f>
        <v>0</v>
      </c>
      <c r="L333" s="216"/>
      <c r="M333" s="212">
        <f t="shared" si="8"/>
        <v>0</v>
      </c>
      <c r="N333" s="185">
        <f>IFERROR(VLOOKUP($A333,'Прайс-лист общий'!$A:K,11,0),"")</f>
        <v>100</v>
      </c>
      <c r="O333" s="186" t="str">
        <f>IFERROR(VLOOKUP($A333,'Прайс-лист общий'!$A:L,12,0),"")</f>
        <v>180*120*80</v>
      </c>
      <c r="P333" s="186">
        <f>IFERROR(VLOOKUP($A333,'Прайс-лист общий'!$A:M,13,0),"")</f>
        <v>0.113</v>
      </c>
      <c r="Q333" s="186" t="str">
        <f>IFERROR(VLOOKUP($A333,'Прайс-лист общий'!$A:O,14,0),"")</f>
        <v>190*252*420</v>
      </c>
      <c r="R333" s="186">
        <f>IFERROR(VLOOKUP($A333,'Прайс-лист общий'!$A:O,15,0),"")</f>
        <v>25.08</v>
      </c>
    </row>
    <row r="334" spans="1:18" s="208" customFormat="1" ht="15" customHeight="1">
      <c r="A334" s="193" t="s">
        <v>877</v>
      </c>
      <c r="B334" s="195"/>
      <c r="C334" s="187" t="str">
        <f>HYPERLINK(VLOOKUP(A334,Фото!C:D,2,0),VLOOKUP(A334,'Прайс-лист общий'!A:B,2,0))</f>
        <v>Накладка под сувальдный ключ PUERTO, никель матовый/никель блестящий</v>
      </c>
      <c r="D334" s="188">
        <f>IFERROR(VLOOKUP($A334,'Прайс-лист общий'!A:C,3,0),"")</f>
        <v>4</v>
      </c>
      <c r="E334" s="189">
        <f>IFERROR(VLOOKUP($A334,'Прайс-лист общий'!$A:D,4,0),"")</f>
        <v>0</v>
      </c>
      <c r="F334" s="210">
        <f>IFERROR(VLOOKUP($A334,'Прайс-лист общий'!$A:E,5,0),"")</f>
        <v>531</v>
      </c>
      <c r="G334" s="210">
        <f>IFERROR(VLOOKUP($A334,'Прайс-лист общий'!$A:F,6,0),"")</f>
        <v>321</v>
      </c>
      <c r="H334" s="210">
        <f>IFERROR(VLOOKUP($A334,'Прайс-лист общий'!$A:G,7,0),"")</f>
        <v>292</v>
      </c>
      <c r="I334" s="210">
        <f>IFERROR(VLOOKUP($A334,'Прайс-лист общий'!$A:H,8,0),"")</f>
        <v>265</v>
      </c>
      <c r="J334" s="210">
        <f>IFERROR(VLOOKUP($A334,'Прайс-лист общий'!$A:I,9,0),"")</f>
        <v>231</v>
      </c>
      <c r="K334" s="220">
        <f>IFERROR(VLOOKUP(A334,'Прайс-лист общий'!A:J,10,0),"")</f>
        <v>0</v>
      </c>
      <c r="L334" s="217"/>
      <c r="M334" s="213">
        <f t="shared" si="8"/>
        <v>0</v>
      </c>
      <c r="N334" s="190">
        <f>IFERROR(VLOOKUP($A334,'Прайс-лист общий'!$A:K,11,0),"")</f>
        <v>100</v>
      </c>
      <c r="O334" s="191" t="str">
        <f>IFERROR(VLOOKUP($A334,'Прайс-лист общий'!$A:L,12,0),"")</f>
        <v>180*120*80</v>
      </c>
      <c r="P334" s="191">
        <f>IFERROR(VLOOKUP($A334,'Прайс-лист общий'!$A:M,13,0),"")</f>
        <v>0.113</v>
      </c>
      <c r="Q334" s="191" t="str">
        <f>IFERROR(VLOOKUP($A334,'Прайс-лист общий'!$A:O,14,0),"")</f>
        <v>190*252*420</v>
      </c>
      <c r="R334" s="191">
        <f>IFERROR(VLOOKUP($A334,'Прайс-лист общий'!$A:O,15,0),"")</f>
        <v>25.08</v>
      </c>
    </row>
    <row r="335" spans="1:18" s="208" customFormat="1" ht="21" customHeight="1">
      <c r="A335" s="192" t="s">
        <v>842</v>
      </c>
      <c r="B335" s="194"/>
      <c r="C335" s="177" t="str">
        <f>HYPERLINK(VLOOKUP(A335,Фото!C:D,2,0),VLOOKUP(A335,'Прайс-лист общий'!A:B,2,0))</f>
        <v>Завертка к ручкам PUERTO, кофе</v>
      </c>
      <c r="D335" s="178">
        <f>IFERROR(VLOOKUP($A335,'Прайс-лист общий'!A:C,3,0),"")</f>
        <v>4</v>
      </c>
      <c r="E335" s="179">
        <f>IFERROR(VLOOKUP($A335,'Прайс-лист общий'!$A:D,4,0),"")</f>
        <v>0</v>
      </c>
      <c r="F335" s="211">
        <f>IFERROR(VLOOKUP($A335,'Прайс-лист общий'!$A:E,5,0),"")</f>
        <v>606</v>
      </c>
      <c r="G335" s="211">
        <f>IFERROR(VLOOKUP($A335,'Прайс-лист общий'!$A:F,6,0),"")</f>
        <v>366</v>
      </c>
      <c r="H335" s="211">
        <f>IFERROR(VLOOKUP($A335,'Прайс-лист общий'!$A:G,7,0),"")</f>
        <v>332</v>
      </c>
      <c r="I335" s="211">
        <f>IFERROR(VLOOKUP($A335,'Прайс-лист общий'!$A:H,8,0),"")</f>
        <v>302</v>
      </c>
      <c r="J335" s="211">
        <f>IFERROR(VLOOKUP($A335,'Прайс-лист общий'!$A:I,9,0),"")</f>
        <v>262</v>
      </c>
      <c r="K335" s="221">
        <f>IFERROR(VLOOKUP(A335,'Прайс-лист общий'!A:J,10,0),"")</f>
        <v>0</v>
      </c>
      <c r="L335" s="215"/>
      <c r="M335" s="214">
        <f t="shared" si="8"/>
        <v>0</v>
      </c>
      <c r="N335" s="180">
        <f>IFERROR(VLOOKUP($A335,'Прайс-лист общий'!$A:K,11,0),"")</f>
        <v>100</v>
      </c>
      <c r="O335" s="181" t="str">
        <f>IFERROR(VLOOKUP($A335,'Прайс-лист общий'!$A:L,12,0),"")</f>
        <v>180*120*80</v>
      </c>
      <c r="P335" s="181">
        <f>IFERROR(VLOOKUP($A335,'Прайс-лист общий'!$A:M,13,0),"")</f>
        <v>0.113</v>
      </c>
      <c r="Q335" s="181" t="str">
        <f>IFERROR(VLOOKUP($A335,'Прайс-лист общий'!$A:O,14,0),"")</f>
        <v>375*252*420</v>
      </c>
      <c r="R335" s="181">
        <f>IFERROR(VLOOKUP($A335,'Прайс-лист общий'!$A:O,15,0),"")</f>
        <v>25.08</v>
      </c>
    </row>
    <row r="336" spans="1:18" s="208" customFormat="1" ht="21" customHeight="1">
      <c r="A336" s="193" t="s">
        <v>843</v>
      </c>
      <c r="B336" s="195"/>
      <c r="C336" s="187" t="str">
        <f>HYPERLINK(VLOOKUP(A336,Фото!C:D,2,0),VLOOKUP(A336,'Прайс-лист общий'!A:B,2,0))</f>
        <v>Завертка к ручкам PUERTO, бронза состаренное</v>
      </c>
      <c r="D336" s="188">
        <f>IFERROR(VLOOKUP($A336,'Прайс-лист общий'!A:C,3,0),"")</f>
        <v>4</v>
      </c>
      <c r="E336" s="189">
        <f>IFERROR(VLOOKUP($A336,'Прайс-лист общий'!$A:D,4,0),"")</f>
        <v>0</v>
      </c>
      <c r="F336" s="210">
        <f>IFERROR(VLOOKUP($A336,'Прайс-лист общий'!$A:E,5,0),"")</f>
        <v>591</v>
      </c>
      <c r="G336" s="210">
        <f>IFERROR(VLOOKUP($A336,'Прайс-лист общий'!$A:F,6,0),"")</f>
        <v>357</v>
      </c>
      <c r="H336" s="210">
        <f>IFERROR(VLOOKUP($A336,'Прайс-лист общий'!$A:G,7,0),"")</f>
        <v>324</v>
      </c>
      <c r="I336" s="210">
        <f>IFERROR(VLOOKUP($A336,'Прайс-лист общий'!$A:H,8,0),"")</f>
        <v>295</v>
      </c>
      <c r="J336" s="210">
        <f>IFERROR(VLOOKUP($A336,'Прайс-лист общий'!$A:I,9,0),"")</f>
        <v>256</v>
      </c>
      <c r="K336" s="220">
        <f>IFERROR(VLOOKUP(A336,'Прайс-лист общий'!A:J,10,0),"")</f>
        <v>0</v>
      </c>
      <c r="L336" s="217"/>
      <c r="M336" s="213">
        <f t="shared" si="8"/>
        <v>0</v>
      </c>
      <c r="N336" s="190">
        <f>IFERROR(VLOOKUP($A336,'Прайс-лист общий'!$A:K,11,0),"")</f>
        <v>100</v>
      </c>
      <c r="O336" s="191" t="str">
        <f>IFERROR(VLOOKUP($A336,'Прайс-лист общий'!$A:L,12,0),"")</f>
        <v>180*120*80</v>
      </c>
      <c r="P336" s="191">
        <f>IFERROR(VLOOKUP($A336,'Прайс-лист общий'!$A:M,13,0),"")</f>
        <v>0.113</v>
      </c>
      <c r="Q336" s="191" t="str">
        <f>IFERROR(VLOOKUP($A336,'Прайс-лист общий'!$A:O,14,0),"")</f>
        <v>375*252*420</v>
      </c>
      <c r="R336" s="191">
        <f>IFERROR(VLOOKUP($A336,'Прайс-лист общий'!$A:O,15,0),"")</f>
        <v>25.08</v>
      </c>
    </row>
    <row r="337" spans="1:18" s="2" customFormat="1" ht="18" customHeight="1">
      <c r="A337" s="202" t="s">
        <v>4014</v>
      </c>
      <c r="B337" s="196"/>
      <c r="C337" s="233"/>
      <c r="D337" s="198"/>
      <c r="E337" s="199"/>
      <c r="F337" s="200"/>
      <c r="G337" s="200"/>
      <c r="H337" s="200"/>
      <c r="I337" s="200"/>
      <c r="J337" s="200"/>
      <c r="K337" s="200"/>
      <c r="L337" s="200"/>
      <c r="M337" s="200">
        <f t="shared" si="8"/>
        <v>0</v>
      </c>
      <c r="N337" s="201"/>
      <c r="O337" s="196"/>
      <c r="P337" s="196"/>
      <c r="Q337" s="196"/>
      <c r="R337" s="196"/>
    </row>
    <row r="338" spans="1:18" s="208" customFormat="1" ht="15" customHeight="1">
      <c r="A338" s="205" t="s">
        <v>4016</v>
      </c>
      <c r="B338"/>
      <c r="C338" s="224" t="str">
        <f>HYPERLINK(VLOOKUP(A338,Фото!C:D,2,0),VLOOKUP(A338,'Прайс-лист общий'!A:B,2,0))</f>
        <v>Комплект дверной фурнитуры PUERTO (ручка, защелка м/к, петли безВР), никель матовый/никель блестящий</v>
      </c>
      <c r="D338" s="178">
        <f>IFERROR(VLOOKUP($A338,'Прайс-лист общий'!A:C,3,0),"")</f>
        <v>4</v>
      </c>
      <c r="E338" s="179">
        <f>IFERROR(VLOOKUP($A338,'Прайс-лист общий'!$A:D,4,0),"")</f>
        <v>0</v>
      </c>
      <c r="F338" s="211">
        <f>IFERROR(VLOOKUP($A338,'Прайс-лист общий'!$A:E,5,0),"")</f>
        <v>1820</v>
      </c>
      <c r="G338" s="211">
        <f>IFERROR(VLOOKUP($A338,'Прайс-лист общий'!$A:F,6,0),"")</f>
        <v>1099</v>
      </c>
      <c r="H338" s="211">
        <f>IFERROR(VLOOKUP($A338,'Прайс-лист общий'!$A:G,7,0),"")</f>
        <v>999</v>
      </c>
      <c r="I338" s="211">
        <f>IFERROR(VLOOKUP($A338,'Прайс-лист общий'!$A:H,8,0),"")</f>
        <v>909</v>
      </c>
      <c r="J338" s="211">
        <f>IFERROR(VLOOKUP($A338,'Прайс-лист общий'!$A:I,9,0),"")</f>
        <v>790</v>
      </c>
      <c r="K338" s="221">
        <f>IFERROR(VLOOKUP(A338,'Прайс-лист общий'!A:J,10,0),"")</f>
        <v>665</v>
      </c>
      <c r="L338" s="215"/>
      <c r="M338" s="212">
        <f t="shared" si="8"/>
        <v>0</v>
      </c>
      <c r="N338" s="185">
        <f>IFERROR(VLOOKUP($A338,'Прайс-лист общий'!$A:K,11,0),"")</f>
        <v>10</v>
      </c>
      <c r="O338" s="186" t="str">
        <f>IFERROR(VLOOKUP($A338,'Прайс-лист общий'!$A:L,12,0),"")</f>
        <v>370*360*290</v>
      </c>
      <c r="P338" s="186">
        <f>IFERROR(VLOOKUP($A338,'Прайс-лист общий'!$A:M,13,0),"")</f>
        <v>0.8</v>
      </c>
      <c r="Q338" s="186" t="str">
        <f>IFERROR(VLOOKUP($A338,'Прайс-лист общий'!$A:O,14,0),"")</f>
        <v>265*165*70</v>
      </c>
      <c r="R338" s="186">
        <f>IFERROR(VLOOKUP($A338,'Прайс-лист общий'!$A:O,15,0),"")</f>
        <v>9</v>
      </c>
    </row>
    <row r="339" spans="1:18" s="208" customFormat="1" ht="15" customHeight="1">
      <c r="A339" s="205" t="s">
        <v>4020</v>
      </c>
      <c r="B339" s="206"/>
      <c r="C339" s="182" t="str">
        <f>HYPERLINK(VLOOKUP(A339,Фото!C:D,2,0),VLOOKUP(A339,'Прайс-лист общий'!A:B,2,0))</f>
        <v>Комплект дверной фурнитуры PUERTO (ручка, защелка м/к, петли безВР), черный</v>
      </c>
      <c r="D339" s="183">
        <f>IFERROR(VLOOKUP($A339,'Прайс-лист общий'!A:C,3,0),"")</f>
        <v>4</v>
      </c>
      <c r="E339" s="184">
        <f>IFERROR(VLOOKUP($A339,'Прайс-лист общий'!$A:D,4,0),"")</f>
        <v>0</v>
      </c>
      <c r="F339" s="209">
        <f>IFERROR(VLOOKUP($A339,'Прайс-лист общий'!$A:E,5,0),"")</f>
        <v>1811</v>
      </c>
      <c r="G339" s="209">
        <f>IFERROR(VLOOKUP($A339,'Прайс-лист общий'!$A:F,6,0),"")</f>
        <v>1094</v>
      </c>
      <c r="H339" s="209">
        <f>IFERROR(VLOOKUP($A339,'Прайс-лист общий'!$A:G,7,0),"")</f>
        <v>994</v>
      </c>
      <c r="I339" s="209">
        <f>IFERROR(VLOOKUP($A339,'Прайс-лист общий'!$A:H,8,0),"")</f>
        <v>904</v>
      </c>
      <c r="J339" s="209">
        <f>IFERROR(VLOOKUP($A339,'Прайс-лист общий'!$A:I,9,0),"")</f>
        <v>786</v>
      </c>
      <c r="K339" s="222">
        <f>IFERROR(VLOOKUP(A339,'Прайс-лист общий'!A:J,10,0),"")</f>
        <v>0</v>
      </c>
      <c r="L339" s="216"/>
      <c r="M339" s="212">
        <f t="shared" si="8"/>
        <v>0</v>
      </c>
      <c r="N339" s="185">
        <f>IFERROR(VLOOKUP($A339,'Прайс-лист общий'!$A:K,11,0),"")</f>
        <v>10</v>
      </c>
      <c r="O339" s="186" t="str">
        <f>IFERROR(VLOOKUP($A339,'Прайс-лист общий'!$A:L,12,0),"")</f>
        <v>370*360*290</v>
      </c>
      <c r="P339" s="186">
        <f>IFERROR(VLOOKUP($A339,'Прайс-лист общий'!$A:M,13,0),"")</f>
        <v>0.8</v>
      </c>
      <c r="Q339" s="186" t="str">
        <f>IFERROR(VLOOKUP($A339,'Прайс-лист общий'!$A:O,14,0),"")</f>
        <v>265*165*70</v>
      </c>
      <c r="R339" s="186">
        <f>IFERROR(VLOOKUP($A339,'Прайс-лист общий'!$A:O,15,0),"")</f>
        <v>9</v>
      </c>
    </row>
    <row r="340" spans="1:18" s="208" customFormat="1" ht="15" customHeight="1">
      <c r="A340" s="205" t="s">
        <v>4018</v>
      </c>
      <c r="B340" s="206"/>
      <c r="C340" s="182" t="str">
        <f>HYPERLINK(VLOOKUP(A340,Фото!C:D,2,0),VLOOKUP(A340,'Прайс-лист общий'!A:B,2,0))</f>
        <v>Комплект дверной фурнитуры PUERTO (ручка, защелка м/к, петли безВР), никель матовый/никель блестящий</v>
      </c>
      <c r="D340" s="183">
        <f>IFERROR(VLOOKUP($A340,'Прайс-лист общий'!A:C,3,0),"")</f>
        <v>4</v>
      </c>
      <c r="E340" s="184">
        <f>IFERROR(VLOOKUP($A340,'Прайс-лист общий'!$A:D,4,0),"")</f>
        <v>0</v>
      </c>
      <c r="F340" s="209">
        <f>IFERROR(VLOOKUP($A340,'Прайс-лист общий'!$A:E,5,0),"")</f>
        <v>1919</v>
      </c>
      <c r="G340" s="209">
        <f>IFERROR(VLOOKUP($A340,'Прайс-лист общий'!$A:F,6,0),"")</f>
        <v>1159</v>
      </c>
      <c r="H340" s="209">
        <f>IFERROR(VLOOKUP($A340,'Прайс-лист общий'!$A:G,7,0),"")</f>
        <v>1053</v>
      </c>
      <c r="I340" s="209">
        <f>IFERROR(VLOOKUP($A340,'Прайс-лист общий'!$A:H,8,0),"")</f>
        <v>958</v>
      </c>
      <c r="J340" s="209">
        <f>IFERROR(VLOOKUP($A340,'Прайс-лист общий'!$A:I,9,0),"")</f>
        <v>833</v>
      </c>
      <c r="K340" s="222">
        <f>IFERROR(VLOOKUP(A340,'Прайс-лист общий'!A:J,10,0),"")</f>
        <v>0</v>
      </c>
      <c r="L340" s="216"/>
      <c r="M340" s="212">
        <f t="shared" si="8"/>
        <v>0</v>
      </c>
      <c r="N340" s="185">
        <f>IFERROR(VLOOKUP($A340,'Прайс-лист общий'!$A:K,11,0),"")</f>
        <v>10</v>
      </c>
      <c r="O340" s="186" t="str">
        <f>IFERROR(VLOOKUP($A340,'Прайс-лист общий'!$A:L,12,0),"")</f>
        <v>370*360*290</v>
      </c>
      <c r="P340" s="186">
        <f>IFERROR(VLOOKUP($A340,'Прайс-лист общий'!$A:M,13,0),"")</f>
        <v>0.8</v>
      </c>
      <c r="Q340" s="186" t="str">
        <f>IFERROR(VLOOKUP($A340,'Прайс-лист общий'!$A:O,14,0),"")</f>
        <v>265*165*70</v>
      </c>
      <c r="R340" s="186">
        <f>IFERROR(VLOOKUP($A340,'Прайс-лист общий'!$A:O,15,0),"")</f>
        <v>9</v>
      </c>
    </row>
    <row r="341" spans="1:18" s="208" customFormat="1" ht="15" customHeight="1">
      <c r="A341" s="205" t="s">
        <v>4024</v>
      </c>
      <c r="B341" s="206"/>
      <c r="C341" s="182" t="str">
        <f>HYPERLINK(VLOOKUP(A341,Фото!C:D,2,0),VLOOKUP(A341,'Прайс-лист общий'!A:B,2,0))</f>
        <v>Комплект дверной фурнитуры PUERTO (ручка, защелка м/к, петли безВР), черный</v>
      </c>
      <c r="D341" s="183">
        <f>IFERROR(VLOOKUP($A341,'Прайс-лист общий'!A:C,3,0),"")</f>
        <v>4</v>
      </c>
      <c r="E341" s="184">
        <f>IFERROR(VLOOKUP($A341,'Прайс-лист общий'!$A:D,4,0),"")</f>
        <v>0</v>
      </c>
      <c r="F341" s="209">
        <f>IFERROR(VLOOKUP($A341,'Прайс-лист общий'!$A:E,5,0),"")</f>
        <v>1754</v>
      </c>
      <c r="G341" s="209">
        <f>IFERROR(VLOOKUP($A341,'Прайс-лист общий'!$A:F,6,0),"")</f>
        <v>1059</v>
      </c>
      <c r="H341" s="209">
        <f>IFERROR(VLOOKUP($A341,'Прайс-лист общий'!$A:G,7,0),"")</f>
        <v>963</v>
      </c>
      <c r="I341" s="209">
        <f>IFERROR(VLOOKUP($A341,'Прайс-лист общий'!$A:H,8,0),"")</f>
        <v>875</v>
      </c>
      <c r="J341" s="209">
        <f>IFERROR(VLOOKUP($A341,'Прайс-лист общий'!$A:I,9,0),"")</f>
        <v>761</v>
      </c>
      <c r="K341" s="222">
        <f>IFERROR(VLOOKUP(A341,'Прайс-лист общий'!A:J,10,0),"")</f>
        <v>665</v>
      </c>
      <c r="L341" s="216"/>
      <c r="M341" s="212">
        <f t="shared" si="8"/>
        <v>0</v>
      </c>
      <c r="N341" s="185">
        <f>IFERROR(VLOOKUP($A341,'Прайс-лист общий'!$A:K,11,0),"")</f>
        <v>10</v>
      </c>
      <c r="O341" s="186" t="str">
        <f>IFERROR(VLOOKUP($A341,'Прайс-лист общий'!$A:L,12,0),"")</f>
        <v>370*360*290</v>
      </c>
      <c r="P341" s="186">
        <f>IFERROR(VLOOKUP($A341,'Прайс-лист общий'!$A:M,13,0),"")</f>
        <v>0.8</v>
      </c>
      <c r="Q341" s="186" t="str">
        <f>IFERROR(VLOOKUP($A341,'Прайс-лист общий'!$A:O,14,0),"")</f>
        <v>265*165*70</v>
      </c>
      <c r="R341" s="186">
        <f>IFERROR(VLOOKUP($A341,'Прайс-лист общий'!$A:O,15,0),"")</f>
        <v>9</v>
      </c>
    </row>
    <row r="342" spans="1:18" s="208" customFormat="1" ht="15" customHeight="1">
      <c r="A342" s="193" t="s">
        <v>4022</v>
      </c>
      <c r="B342" s="195"/>
      <c r="C342" s="187" t="str">
        <f>HYPERLINK(VLOOKUP(A342,Фото!C:D,2,0),VLOOKUP(A342,'Прайс-лист общий'!A:B,2,0))</f>
        <v>Комплект дверной фурнитуры PUERTO (ручка, защелка м/к, петли безВР), никель матовый/никель блестящий</v>
      </c>
      <c r="D342" s="188">
        <f>IFERROR(VLOOKUP($A342,'Прайс-лист общий'!A:C,3,0),"")</f>
        <v>1</v>
      </c>
      <c r="E342" s="189">
        <f>IFERROR(VLOOKUP($A342,'Прайс-лист общий'!$A:D,4,0),"")</f>
        <v>0</v>
      </c>
      <c r="F342" s="210">
        <f>IFERROR(VLOOKUP($A342,'Прайс-лист общий'!$A:E,5,0),"")</f>
        <v>1901</v>
      </c>
      <c r="G342" s="210">
        <f>IFERROR(VLOOKUP($A342,'Прайс-лист общий'!$A:F,6,0),"")</f>
        <v>1148</v>
      </c>
      <c r="H342" s="210">
        <f>IFERROR(VLOOKUP($A342,'Прайс-лист общий'!$A:G,7,0),"")</f>
        <v>1043</v>
      </c>
      <c r="I342" s="210">
        <f>IFERROR(VLOOKUP($A342,'Прайс-лист общий'!$A:H,8,0),"")</f>
        <v>949</v>
      </c>
      <c r="J342" s="210">
        <f>IFERROR(VLOOKUP($A342,'Прайс-лист общий'!$A:I,9,0),"")</f>
        <v>825</v>
      </c>
      <c r="K342" s="220">
        <f>IFERROR(VLOOKUP(A342,'Прайс-лист общий'!A:J,10,0),"")</f>
        <v>0</v>
      </c>
      <c r="L342" s="217"/>
      <c r="M342" s="213">
        <f t="shared" si="8"/>
        <v>0</v>
      </c>
      <c r="N342" s="190">
        <f>IFERROR(VLOOKUP($A342,'Прайс-лист общий'!$A:K,11,0),"")</f>
        <v>10</v>
      </c>
      <c r="O342" s="191" t="str">
        <f>IFERROR(VLOOKUP($A342,'Прайс-лист общий'!$A:L,12,0),"")</f>
        <v>370*360*290</v>
      </c>
      <c r="P342" s="191">
        <f>IFERROR(VLOOKUP($A342,'Прайс-лист общий'!$A:M,13,0),"")</f>
        <v>0.8</v>
      </c>
      <c r="Q342" s="191" t="str">
        <f>IFERROR(VLOOKUP($A342,'Прайс-лист общий'!$A:O,14,0),"")</f>
        <v>265*165*70</v>
      </c>
      <c r="R342" s="191">
        <f>IFERROR(VLOOKUP($A342,'Прайс-лист общий'!$A:O,15,0),"")</f>
        <v>9</v>
      </c>
    </row>
    <row r="343" spans="1:18" s="208" customFormat="1" ht="15" customHeight="1">
      <c r="A343" s="223" t="s">
        <v>4015</v>
      </c>
      <c r="B343" s="206"/>
      <c r="C343" s="224" t="str">
        <f>HYPERLINK(VLOOKUP(A343,Фото!C:D,2,0),VLOOKUP(A343,'Прайс-лист общий'!A:B,2,0))</f>
        <v>Комплект дверной фурнитуры PUERTO (ручка, завертка, защелка с/у, петли безВР), никель матовый/никель блестящий</v>
      </c>
      <c r="D343" s="225">
        <f>IFERROR(VLOOKUP($A343,'Прайс-лист общий'!A:C,3,0),"")</f>
        <v>4</v>
      </c>
      <c r="E343" s="226">
        <f>IFERROR(VLOOKUP($A343,'Прайс-лист общий'!$A:D,4,0),"")</f>
        <v>0</v>
      </c>
      <c r="F343" s="227">
        <f>IFERROR(VLOOKUP($A343,'Прайс-лист общий'!$A:E,5,0),"")</f>
        <v>2517</v>
      </c>
      <c r="G343" s="227">
        <f>IFERROR(VLOOKUP($A343,'Прайс-лист общий'!$A:F,6,0),"")</f>
        <v>1520</v>
      </c>
      <c r="H343" s="227">
        <f>IFERROR(VLOOKUP($A343,'Прайс-лист общий'!$A:G,7,0),"")</f>
        <v>1382</v>
      </c>
      <c r="I343" s="227">
        <f>IFERROR(VLOOKUP($A343,'Прайс-лист общий'!$A:H,8,0),"")</f>
        <v>1256</v>
      </c>
      <c r="J343" s="227">
        <f>IFERROR(VLOOKUP($A343,'Прайс-лист общий'!$A:I,9,0),"")</f>
        <v>1092</v>
      </c>
      <c r="K343" s="228">
        <f>IFERROR(VLOOKUP(A343,'Прайс-лист общий'!A:J,10,0),"")</f>
        <v>776</v>
      </c>
      <c r="L343" s="229"/>
      <c r="M343" s="230">
        <f t="shared" si="8"/>
        <v>0</v>
      </c>
      <c r="N343" s="231">
        <f>IFERROR(VLOOKUP($A343,'Прайс-лист общий'!$A:K,11,0),"")</f>
        <v>10</v>
      </c>
      <c r="O343" s="232" t="str">
        <f>IFERROR(VLOOKUP($A343,'Прайс-лист общий'!$A:L,12,0),"")</f>
        <v>460*385*295</v>
      </c>
      <c r="P343" s="232">
        <f>IFERROR(VLOOKUP($A343,'Прайс-лист общий'!$A:M,13,0),"")</f>
        <v>1.1399999999999999</v>
      </c>
      <c r="Q343" s="232" t="str">
        <f>IFERROR(VLOOKUP($A343,'Прайс-лист общий'!$A:O,14,0),"")</f>
        <v>265*205*70</v>
      </c>
      <c r="R343" s="232">
        <f>IFERROR(VLOOKUP($A343,'Прайс-лист общий'!$A:O,15,0),"")</f>
        <v>12.4</v>
      </c>
    </row>
    <row r="344" spans="1:18" s="208" customFormat="1" ht="15" customHeight="1">
      <c r="A344" s="205" t="s">
        <v>4019</v>
      </c>
      <c r="B344" s="206"/>
      <c r="C344" s="182" t="str">
        <f>HYPERLINK(VLOOKUP(A344,Фото!C:D,2,0),VLOOKUP(A344,'Прайс-лист общий'!A:B,2,0))</f>
        <v>Комплект дверной фурнитуры PUERTO (ручка, завертка, защелка с/у, петли безВР), черный</v>
      </c>
      <c r="D344" s="183">
        <f>IFERROR(VLOOKUP($A344,'Прайс-лист общий'!A:C,3,0),"")</f>
        <v>4</v>
      </c>
      <c r="E344" s="184">
        <f>IFERROR(VLOOKUP($A344,'Прайс-лист общий'!$A:D,4,0),"")</f>
        <v>0</v>
      </c>
      <c r="F344" s="209">
        <f>IFERROR(VLOOKUP($A344,'Прайс-лист общий'!$A:E,5,0),"")</f>
        <v>2518</v>
      </c>
      <c r="G344" s="209">
        <f>IFERROR(VLOOKUP($A344,'Прайс-лист общий'!$A:F,6,0),"")</f>
        <v>1521</v>
      </c>
      <c r="H344" s="209">
        <f>IFERROR(VLOOKUP($A344,'Прайс-лист общий'!$A:G,7,0),"")</f>
        <v>1383</v>
      </c>
      <c r="I344" s="209">
        <f>IFERROR(VLOOKUP($A344,'Прайс-лист общий'!$A:H,8,0),"")</f>
        <v>1257</v>
      </c>
      <c r="J344" s="209">
        <f>IFERROR(VLOOKUP($A344,'Прайс-лист общий'!$A:I,9,0),"")</f>
        <v>1093</v>
      </c>
      <c r="K344" s="222">
        <f>IFERROR(VLOOKUP(A344,'Прайс-лист общий'!A:J,10,0),"")</f>
        <v>887</v>
      </c>
      <c r="L344" s="216"/>
      <c r="M344" s="212">
        <f t="shared" si="8"/>
        <v>0</v>
      </c>
      <c r="N344" s="185">
        <f>IFERROR(VLOOKUP($A344,'Прайс-лист общий'!$A:K,11,0),"")</f>
        <v>10</v>
      </c>
      <c r="O344" s="186" t="str">
        <f>IFERROR(VLOOKUP($A344,'Прайс-лист общий'!$A:L,12,0),"")</f>
        <v>460*385*295</v>
      </c>
      <c r="P344" s="186">
        <f>IFERROR(VLOOKUP($A344,'Прайс-лист общий'!$A:M,13,0),"")</f>
        <v>1.1399999999999999</v>
      </c>
      <c r="Q344" s="186" t="str">
        <f>IFERROR(VLOOKUP($A344,'Прайс-лист общий'!$A:O,14,0),"")</f>
        <v>265*205*70</v>
      </c>
      <c r="R344" s="186">
        <f>IFERROR(VLOOKUP($A344,'Прайс-лист общий'!$A:O,15,0),"")</f>
        <v>12.4</v>
      </c>
    </row>
    <row r="345" spans="1:18" s="208" customFormat="1" ht="15" customHeight="1">
      <c r="A345" s="205" t="s">
        <v>4017</v>
      </c>
      <c r="B345" s="206"/>
      <c r="C345" s="182" t="str">
        <f>HYPERLINK(VLOOKUP(A345,Фото!C:D,2,0),VLOOKUP(A345,'Прайс-лист общий'!A:B,2,0))</f>
        <v>Комплект дверной фурнитуры PUERTO (ручка, завертка, защелка с/у, петли безВР), никель матовый/никель блестящий</v>
      </c>
      <c r="D345" s="183">
        <f>IFERROR(VLOOKUP($A345,'Прайс-лист общий'!A:C,3,0),"")</f>
        <v>4</v>
      </c>
      <c r="E345" s="184">
        <f>IFERROR(VLOOKUP($A345,'Прайс-лист общий'!$A:D,4,0),"")</f>
        <v>0</v>
      </c>
      <c r="F345" s="209">
        <f>IFERROR(VLOOKUP($A345,'Прайс-лист общий'!$A:E,5,0),"")</f>
        <v>2702</v>
      </c>
      <c r="G345" s="209">
        <f>IFERROR(VLOOKUP($A345,'Прайс-лист общий'!$A:F,6,0),"")</f>
        <v>1632</v>
      </c>
      <c r="H345" s="209">
        <f>IFERROR(VLOOKUP($A345,'Прайс-лист общий'!$A:G,7,0),"")</f>
        <v>1483</v>
      </c>
      <c r="I345" s="209">
        <f>IFERROR(VLOOKUP($A345,'Прайс-лист общий'!$A:H,8,0),"")</f>
        <v>1348</v>
      </c>
      <c r="J345" s="209">
        <f>IFERROR(VLOOKUP($A345,'Прайс-лист общий'!$A:I,9,0),"")</f>
        <v>1172</v>
      </c>
      <c r="K345" s="222">
        <f>IFERROR(VLOOKUP(A345,'Прайс-лист общий'!A:J,10,0),"")</f>
        <v>887</v>
      </c>
      <c r="L345" s="216"/>
      <c r="M345" s="212">
        <f t="shared" si="8"/>
        <v>0</v>
      </c>
      <c r="N345" s="185">
        <f>IFERROR(VLOOKUP($A345,'Прайс-лист общий'!$A:K,11,0),"")</f>
        <v>10</v>
      </c>
      <c r="O345" s="186" t="str">
        <f>IFERROR(VLOOKUP($A345,'Прайс-лист общий'!$A:L,12,0),"")</f>
        <v>460*385*295</v>
      </c>
      <c r="P345" s="186">
        <f>IFERROR(VLOOKUP($A345,'Прайс-лист общий'!$A:M,13,0),"")</f>
        <v>1.1399999999999999</v>
      </c>
      <c r="Q345" s="186" t="str">
        <f>IFERROR(VLOOKUP($A345,'Прайс-лист общий'!$A:O,14,0),"")</f>
        <v>265*205*70</v>
      </c>
      <c r="R345" s="186">
        <f>IFERROR(VLOOKUP($A345,'Прайс-лист общий'!$A:O,15,0),"")</f>
        <v>12.4</v>
      </c>
    </row>
    <row r="346" spans="1:18" s="208" customFormat="1" ht="15" customHeight="1">
      <c r="A346" s="205" t="s">
        <v>4021</v>
      </c>
      <c r="B346" s="206"/>
      <c r="C346" s="182" t="str">
        <f>HYPERLINK(VLOOKUP(A346,Фото!C:D,2,0),VLOOKUP(A346,'Прайс-лист общий'!A:B,2,0))</f>
        <v>Комплект дверной фурнитуры PUERTO (ручка, завертка, защелка с/у, петли безВР), никель матовый/никель блестящий</v>
      </c>
      <c r="D346" s="183">
        <f>IFERROR(VLOOKUP($A346,'Прайс-лист общий'!A:C,3,0),"")</f>
        <v>4</v>
      </c>
      <c r="E346" s="184">
        <f>IFERROR(VLOOKUP($A346,'Прайс-лист общий'!$A:D,4,0),"")</f>
        <v>0</v>
      </c>
      <c r="F346" s="209">
        <f>IFERROR(VLOOKUP($A346,'Прайс-лист общий'!$A:E,5,0),"")</f>
        <v>2676</v>
      </c>
      <c r="G346" s="209">
        <f>IFERROR(VLOOKUP($A346,'Прайс-лист общий'!$A:F,6,0),"")</f>
        <v>1617</v>
      </c>
      <c r="H346" s="209">
        <f>IFERROR(VLOOKUP($A346,'Прайс-лист общий'!$A:G,7,0),"")</f>
        <v>1469</v>
      </c>
      <c r="I346" s="209">
        <f>IFERROR(VLOOKUP($A346,'Прайс-лист общий'!$A:H,8,0),"")</f>
        <v>1336</v>
      </c>
      <c r="J346" s="209">
        <f>IFERROR(VLOOKUP($A346,'Прайс-лист общий'!$A:I,9,0),"")</f>
        <v>1162</v>
      </c>
      <c r="K346" s="222">
        <f>IFERROR(VLOOKUP(A346,'Прайс-лист общий'!A:J,10,0),"")</f>
        <v>887</v>
      </c>
      <c r="L346" s="216"/>
      <c r="M346" s="212">
        <f t="shared" si="8"/>
        <v>0</v>
      </c>
      <c r="N346" s="185">
        <f>IFERROR(VLOOKUP($A346,'Прайс-лист общий'!$A:K,11,0),"")</f>
        <v>10</v>
      </c>
      <c r="O346" s="186" t="str">
        <f>IFERROR(VLOOKUP($A346,'Прайс-лист общий'!$A:L,12,0),"")</f>
        <v>460*385*295</v>
      </c>
      <c r="P346" s="186">
        <f>IFERROR(VLOOKUP($A346,'Прайс-лист общий'!$A:M,13,0),"")</f>
        <v>1.1399999999999999</v>
      </c>
      <c r="Q346" s="186" t="str">
        <f>IFERROR(VLOOKUP($A346,'Прайс-лист общий'!$A:O,14,0),"")</f>
        <v>265*205*70</v>
      </c>
      <c r="R346" s="186">
        <f>IFERROR(VLOOKUP($A346,'Прайс-лист общий'!$A:O,15,0),"")</f>
        <v>12.4</v>
      </c>
    </row>
    <row r="347" spans="1:18" s="208" customFormat="1" ht="15" customHeight="1">
      <c r="A347" s="193" t="s">
        <v>4023</v>
      </c>
      <c r="B347" s="195"/>
      <c r="C347" s="187" t="str">
        <f>HYPERLINK(VLOOKUP(A347,Фото!C:D,2,0),VLOOKUP(A347,'Прайс-лист общий'!A:B,2,0))</f>
        <v>Комплект дверной фурнитуры PUERTO (ручка, завертка, защелка с/у, петли безВР), черный</v>
      </c>
      <c r="D347" s="188">
        <f>IFERROR(VLOOKUP($A347,'Прайс-лист общий'!A:C,3,0),"")</f>
        <v>4</v>
      </c>
      <c r="E347" s="189">
        <f>IFERROR(VLOOKUP($A347,'Прайс-лист общий'!$A:D,4,0),"")</f>
        <v>0</v>
      </c>
      <c r="F347" s="210">
        <f>IFERROR(VLOOKUP($A347,'Прайс-лист общий'!$A:E,5,0),"")</f>
        <v>2466</v>
      </c>
      <c r="G347" s="210">
        <f>IFERROR(VLOOKUP($A347,'Прайс-лист общий'!$A:F,6,0),"")</f>
        <v>1489</v>
      </c>
      <c r="H347" s="210">
        <f>IFERROR(VLOOKUP($A347,'Прайс-лист общий'!$A:G,7,0),"")</f>
        <v>1354</v>
      </c>
      <c r="I347" s="210">
        <f>IFERROR(VLOOKUP($A347,'Прайс-лист общий'!$A:H,8,0),"")</f>
        <v>1231</v>
      </c>
      <c r="J347" s="210">
        <f>IFERROR(VLOOKUP($A347,'Прайс-лист общий'!$A:I,9,0),"")</f>
        <v>1071</v>
      </c>
      <c r="K347" s="220">
        <f>IFERROR(VLOOKUP(A347,'Прайс-лист общий'!A:J,10,0),"")</f>
        <v>0</v>
      </c>
      <c r="L347" s="217"/>
      <c r="M347" s="213">
        <f t="shared" si="8"/>
        <v>0</v>
      </c>
      <c r="N347" s="190">
        <f>IFERROR(VLOOKUP($A347,'Прайс-лист общий'!$A:K,11,0),"")</f>
        <v>10</v>
      </c>
      <c r="O347" s="191" t="str">
        <f>IFERROR(VLOOKUP($A347,'Прайс-лист общий'!$A:L,12,0),"")</f>
        <v>460*385*295</v>
      </c>
      <c r="P347" s="191">
        <f>IFERROR(VLOOKUP($A347,'Прайс-лист общий'!$A:M,13,0),"")</f>
        <v>1.1399999999999999</v>
      </c>
      <c r="Q347" s="191" t="str">
        <f>IFERROR(VLOOKUP($A347,'Прайс-лист общий'!$A:O,14,0),"")</f>
        <v>265*205*70</v>
      </c>
      <c r="R347" s="191">
        <f>IFERROR(VLOOKUP($A347,'Прайс-лист общий'!$A:O,15,0),"")</f>
        <v>12.4</v>
      </c>
    </row>
    <row r="349" spans="1:18">
      <c r="A349" s="9" t="str">
        <f>'Прайс-лист общий'!$A$1138</f>
        <v>INM 1</v>
      </c>
      <c r="B349" s="9"/>
      <c r="C349" s="1"/>
      <c r="D349" s="147"/>
      <c r="E349" s="13"/>
      <c r="F349" s="59"/>
      <c r="G349" s="59"/>
      <c r="H349" s="73"/>
      <c r="I349" s="60"/>
      <c r="J349" s="23"/>
      <c r="K349" s="23"/>
      <c r="N349" s="79"/>
    </row>
    <row r="350" spans="1:18">
      <c r="A350" s="285" t="str">
        <f>'Прайс-лист общий'!$A$1139</f>
        <v>INM 2</v>
      </c>
      <c r="B350" s="10"/>
      <c r="C350" s="1"/>
      <c r="D350" s="147"/>
      <c r="E350" s="13"/>
      <c r="F350" s="59"/>
      <c r="G350" s="59"/>
      <c r="H350" s="73"/>
      <c r="I350" s="60"/>
      <c r="J350" s="23"/>
      <c r="K350" s="23"/>
      <c r="N350" s="79"/>
    </row>
    <row r="351" spans="1:18" s="33" customFormat="1">
      <c r="A351" s="285" t="str">
        <f>'Прайс-лист общий'!$A$1140</f>
        <v>INН-3-К</v>
      </c>
      <c r="B351" s="38"/>
      <c r="D351" s="148"/>
      <c r="E351" s="34"/>
      <c r="F351" s="76"/>
      <c r="G351" s="76"/>
      <c r="H351" s="78"/>
      <c r="I351" s="77"/>
      <c r="J351" s="77"/>
      <c r="K351" s="74"/>
      <c r="L351" s="100"/>
      <c r="M351" s="95"/>
      <c r="N351" s="136"/>
      <c r="O351" s="39"/>
      <c r="P351" s="19"/>
      <c r="Q351" s="40"/>
      <c r="R351" s="40"/>
    </row>
    <row r="352" spans="1:18">
      <c r="A352" s="285" t="str">
        <f>'Прайс-лист общий'!$A$1141</f>
        <v>Ручки для раздвижных дверей</v>
      </c>
      <c r="B352" s="10"/>
      <c r="C352" s="1"/>
      <c r="D352" s="147"/>
      <c r="E352" s="13"/>
      <c r="F352" s="59"/>
      <c r="G352" s="59"/>
      <c r="H352" s="73"/>
      <c r="I352" s="60"/>
      <c r="J352" s="23"/>
      <c r="K352" s="23"/>
    </row>
    <row r="353" spans="1:1">
      <c r="A353" s="285" t="str">
        <f>'Прайс-лист общий'!$A$1142</f>
        <v>INSDH 603 SN</v>
      </c>
    </row>
  </sheetData>
  <sheetProtection sort="0" autoFilter="0"/>
  <protectedRanges>
    <protectedRange sqref="L168:L172 L337:L65543 L3:L21 L282:L314 L177:L250 L128:L153 L32:L111" name="Диапазон1"/>
    <protectedRange sqref="L1" name="Диапазон1_2_1_1"/>
    <protectedRange sqref="L2" name="Диапазон1_2"/>
    <protectedRange sqref="L22:L31" name="Диапазон1_1"/>
    <protectedRange sqref="L112:L127" name="Диапазон1_3"/>
    <protectedRange sqref="L154:L167" name="Диапазон1_4"/>
    <protectedRange sqref="L173:L176" name="Диапазон1_3_1"/>
    <protectedRange sqref="L251:L281" name="Диапазон1_6"/>
    <protectedRange sqref="L315:L336" name="Диапазон1_7"/>
  </protectedRanges>
  <autoFilter ref="A2:R347" xr:uid="{00000000-0009-0000-0000-000006000000}"/>
  <customSheetViews>
    <customSheetView guid="{69598D06-4881-4E41-A0B0-3C783215F203}" scale="99" showGridLines="0" fitToPage="1">
      <pane xSplit="9" ySplit="2" topLeftCell="J3" activePane="bottomRight" state="frozen"/>
      <selection pane="bottomRight" activeCell="O6" sqref="O6:O7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336">
    <cfRule type="containsText" dxfId="58" priority="2" operator="containsText" text="Новинка">
      <formula>NOT(ISERROR(SEARCH("Новинка",E1)))</formula>
    </cfRule>
    <cfRule type="cellIs" dxfId="57" priority="1" operator="equal">
      <formula>"Цена снижена"</formula>
    </cfRule>
  </conditionalFormatting>
  <conditionalFormatting sqref="E337:E1048576">
    <cfRule type="cellIs" dxfId="56" priority="68" operator="equal">
      <formula>"Цена снижена"</formula>
    </cfRule>
    <cfRule type="containsText" dxfId="55" priority="69" operator="containsText" text="Новинка">
      <formula>NOT(ISERROR(SEARCH("Новинка",E337)))</formula>
    </cfRule>
  </conditionalFormatting>
  <conditionalFormatting sqref="E338:E347">
    <cfRule type="cellIs" dxfId="54" priority="63" operator="equal">
      <formula>"Цена снижена"</formula>
    </cfRule>
    <cfRule type="containsText" dxfId="53" priority="64" operator="containsText" text="Новинка">
      <formula>NOT(ISERROR(SEARCH("Новинка",E338)))</formula>
    </cfRule>
  </conditionalFormatting>
  <conditionalFormatting sqref="F251:F266 G251:J281 F268:F281">
    <cfRule type="expression" dxfId="52" priority="13">
      <formula>AND(ISNUMBER(F251),F$2=$J$1)</formula>
    </cfRule>
  </conditionalFormatting>
  <conditionalFormatting sqref="F1:J250">
    <cfRule type="expression" dxfId="51" priority="16">
      <formula>AND(ISNUMBER(F1),F$2=$J$1)</formula>
    </cfRule>
  </conditionalFormatting>
  <conditionalFormatting sqref="F267:J267">
    <cfRule type="expression" dxfId="50" priority="9">
      <formula>AND(ISNUMBER(F267),F$2=$J$1)</formula>
    </cfRule>
  </conditionalFormatting>
  <conditionalFormatting sqref="F282:J1048576">
    <cfRule type="expression" dxfId="49" priority="3">
      <formula>AND(ISNUMBER(F282),F$2=$J$1)</formula>
    </cfRule>
  </conditionalFormatting>
  <conditionalFormatting sqref="K1:K1048576">
    <cfRule type="expression" dxfId="48" priority="4">
      <formula>AND(ISNUMBER(K1),K1&gt;0)</formula>
    </cfRule>
  </conditionalFormatting>
  <hyperlinks>
    <hyperlink ref="L1" location="Корзина!A1" display="Корзина!A1" xr:uid="{00000000-0004-0000-0600-000000000000}"/>
  </hyperlinks>
  <pageMargins left="0.27559055118110237" right="0.15748031496062992" top="0.35433070866141736" bottom="0.31496062992125984" header="0.19685039370078741" footer="0.15748031496062992"/>
  <pageSetup paperSize="9" scale="48" fitToHeight="16" orientation="portrait" r:id="rId1"/>
  <headerFooter alignWithMargins="0">
    <oddHeader>&amp;R&amp;D</oddHeader>
    <oddFooter>&amp;R&amp;P из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7" id="{2EC79519-AF7B-49D2-BCF7-67EFFD368BC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D22:D31</xm:sqref>
        </x14:conditionalFormatting>
        <x14:conditionalFormatting xmlns:xm="http://schemas.microsoft.com/office/excel/2006/main">
          <x14:cfRule type="iconSet" priority="32" id="{F7953FC5-AACC-44D9-B60E-9F8B6C4309BC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D112:D127</xm:sqref>
        </x14:conditionalFormatting>
        <x14:conditionalFormatting xmlns:xm="http://schemas.microsoft.com/office/excel/2006/main">
          <x14:cfRule type="iconSet" priority="27" id="{CC89B2A2-6A0D-46B9-A8C9-FAC23CE3B7B8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D154:D167</xm:sqref>
        </x14:conditionalFormatting>
        <x14:conditionalFormatting xmlns:xm="http://schemas.microsoft.com/office/excel/2006/main">
          <x14:cfRule type="iconSet" priority="21" id="{B8B8A0C3-C6AE-4EC3-AD24-EDF4124CC688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D173:D176</xm:sqref>
        </x14:conditionalFormatting>
        <x14:conditionalFormatting xmlns:xm="http://schemas.microsoft.com/office/excel/2006/main">
          <x14:cfRule type="iconSet" priority="42" id="{5DDF8413-C91D-47C1-A90F-A7BB6F070406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D250</xm:sqref>
        </x14:conditionalFormatting>
        <x14:conditionalFormatting xmlns:xm="http://schemas.microsoft.com/office/excel/2006/main">
          <x14:cfRule type="iconSet" priority="10" id="{9BCD8E38-F980-428D-A333-E644C64C75B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D267</xm:sqref>
        </x14:conditionalFormatting>
        <x14:conditionalFormatting xmlns:xm="http://schemas.microsoft.com/office/excel/2006/main">
          <x14:cfRule type="iconSet" priority="15" id="{A86FD498-07FC-4E42-991D-7DE5E5ADE808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D268:D281 D251:D266</xm:sqref>
        </x14:conditionalFormatting>
        <x14:conditionalFormatting xmlns:xm="http://schemas.microsoft.com/office/excel/2006/main">
          <x14:cfRule type="iconSet" priority="268" id="{11D95AD0-5A2F-4B6A-A0B5-793CA84F585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D292</xm:sqref>
        </x14:conditionalFormatting>
        <x14:conditionalFormatting xmlns:xm="http://schemas.microsoft.com/office/excel/2006/main">
          <x14:cfRule type="iconSet" priority="5" id="{DABEEE7A-0AEE-4550-96AC-25C2633824AE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D315:D336</xm:sqref>
        </x14:conditionalFormatting>
        <x14:conditionalFormatting xmlns:xm="http://schemas.microsoft.com/office/excel/2006/main">
          <x14:cfRule type="iconSet" priority="73" id="{1B6A9D6C-20BA-4D65-89CD-7979C77E8E16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D337:D1048576 D282:D291 D168:D172 D1:D21 D128:D153 D293:D314 D177:D249 D32:D111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0"/>
    <pageSetUpPr fitToPage="1"/>
  </sheetPr>
  <dimension ref="A1:R47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5.75"/>
  <cols>
    <col min="1" max="1" width="27.28515625" style="15" customWidth="1"/>
    <col min="2" max="2" width="20.7109375" style="15" customWidth="1"/>
    <col min="3" max="3" width="49.28515625" style="15" customWidth="1"/>
    <col min="4" max="4" width="10.7109375" style="146" customWidth="1"/>
    <col min="5" max="5" width="12.7109375" style="20" customWidth="1"/>
    <col min="6" max="7" width="10" style="66" customWidth="1"/>
    <col min="8" max="8" width="10" style="90" customWidth="1"/>
    <col min="9" max="9" width="10" style="67" customWidth="1"/>
    <col min="10" max="10" width="10" style="25" customWidth="1"/>
    <col min="11" max="11" width="10.7109375" style="25" customWidth="1"/>
    <col min="12" max="12" width="8.5703125" style="68" customWidth="1"/>
    <col min="13" max="13" width="12.28515625" style="69" customWidth="1"/>
    <col min="14" max="14" width="5.7109375" style="137" customWidth="1"/>
    <col min="15" max="15" width="11.28515625" style="15" customWidth="1"/>
    <col min="16" max="16" width="8.5703125" style="16" customWidth="1"/>
    <col min="17" max="17" width="11.28515625" style="7" customWidth="1"/>
    <col min="18" max="18" width="8.5703125" style="7" customWidth="1"/>
    <col min="19" max="16384" width="11.42578125" style="3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5028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15" customHeight="1">
      <c r="A4" s="205" t="s">
        <v>5029</v>
      </c>
      <c r="B4"/>
      <c r="C4" s="224" t="str">
        <f>HYPERLINK(VLOOKUP(A4,Фото!C:D,2,0),VLOOKUP(A4,'Прайс-лист общий'!A:B,2,0))</f>
        <v>Ручка дверная "Магнолия", черный</v>
      </c>
      <c r="D4" s="178">
        <f>IFERROR(VLOOKUP($A4,'Прайс-лист общий'!A:C,3,0),"")</f>
        <v>4</v>
      </c>
      <c r="E4" s="179" t="str">
        <f>IFERROR(VLOOKUP($A4,'Прайс-лист общий'!$A:D,4,0),"")</f>
        <v>Новинка</v>
      </c>
      <c r="F4" s="211">
        <f>IFERROR(VLOOKUP($A4,'Прайс-лист общий'!$A:E,5,0),"")</f>
        <v>709</v>
      </c>
      <c r="G4" s="211">
        <f>IFERROR(VLOOKUP($A4,'Прайс-лист общий'!$A:F,6,0),"")</f>
        <v>447</v>
      </c>
      <c r="H4" s="211">
        <f>IFERROR(VLOOKUP($A4,'Прайс-лист общий'!$A:G,7,0),"")</f>
        <v>418</v>
      </c>
      <c r="I4" s="211">
        <f>IFERROR(VLOOKUP($A4,'Прайс-лист общий'!$A:H,8,0),"")</f>
        <v>390</v>
      </c>
      <c r="J4" s="211">
        <f>IFERROR(VLOOKUP($A4,'Прайс-лист общий'!$A:I,9,0),"")</f>
        <v>355</v>
      </c>
      <c r="K4" s="221">
        <f>IFERROR(VLOOKUP(A4,'Прайс-лист общий'!A:J,10,0),"")</f>
        <v>0</v>
      </c>
      <c r="L4" s="215"/>
      <c r="M4" s="212">
        <f t="shared" ref="M4:M41" si="0">IF(K4&lt;&gt;$K$1,K4*L4,IF($J$1=$G$2,G4*L4,IF($J$1=$H$2,H4*L4,IF($J$1=$I$2,I4*L4,IF($J$1=$J$2,J4*L4,"Выберите колонку")))))</f>
        <v>0</v>
      </c>
      <c r="N4" s="185">
        <f>IFERROR(VLOOKUP($A4,'Прайс-лист общий'!$A:K,11,0),"")</f>
        <v>40</v>
      </c>
      <c r="O4" s="186" t="str">
        <f>IFERROR(VLOOKUP($A4,'Прайс-лист общий'!$A:L,12,0),"")</f>
        <v>165*77*60</v>
      </c>
      <c r="P4" s="186">
        <f>IFERROR(VLOOKUP($A4,'Прайс-лист общий'!$A:M,13,0),"")</f>
        <v>0.35</v>
      </c>
      <c r="Q4" s="186" t="str">
        <f>IFERROR(VLOOKUP($A4,'Прайс-лист общий'!$A:O,14,0),"")</f>
        <v>395*345*260</v>
      </c>
      <c r="R4" s="186">
        <f>IFERROR(VLOOKUP($A4,'Прайс-лист общий'!$A:O,15,0),"")</f>
        <v>15</v>
      </c>
    </row>
    <row r="5" spans="1:18" s="208" customFormat="1" ht="15" customHeight="1">
      <c r="A5" s="205" t="s">
        <v>5030</v>
      </c>
      <c r="B5" s="206"/>
      <c r="C5" s="182" t="str">
        <f>HYPERLINK(VLOOKUP(A5,Фото!C:D,2,0),VLOOKUP(A5,'Прайс-лист общий'!A:B,2,0))</f>
        <v>Ручка дверная "Магнолия", никель супер матовый</v>
      </c>
      <c r="D5" s="183">
        <f>IFERROR(VLOOKUP($A5,'Прайс-лист общий'!A:C,3,0),"")</f>
        <v>4</v>
      </c>
      <c r="E5" s="184" t="str">
        <f>IFERROR(VLOOKUP($A5,'Прайс-лист общий'!$A:D,4,0),"")</f>
        <v>Новинка</v>
      </c>
      <c r="F5" s="209">
        <f>IFERROR(VLOOKUP($A5,'Прайс-лист общий'!$A:E,5,0),"")</f>
        <v>735</v>
      </c>
      <c r="G5" s="209">
        <f>IFERROR(VLOOKUP($A5,'Прайс-лист общий'!$A:F,6,0),"")</f>
        <v>463</v>
      </c>
      <c r="H5" s="209">
        <f>IFERROR(VLOOKUP($A5,'Прайс-лист общий'!$A:G,7,0),"")</f>
        <v>434</v>
      </c>
      <c r="I5" s="209">
        <f>IFERROR(VLOOKUP($A5,'Прайс-лист общий'!$A:H,8,0),"")</f>
        <v>404</v>
      </c>
      <c r="J5" s="209">
        <f>IFERROR(VLOOKUP($A5,'Прайс-лист общий'!$A:I,9,0),"")</f>
        <v>368</v>
      </c>
      <c r="K5" s="222">
        <f>IFERROR(VLOOKUP(A5,'Прайс-лист общий'!A:J,10,0),"")</f>
        <v>0</v>
      </c>
      <c r="L5" s="216"/>
      <c r="M5" s="212">
        <f t="shared" si="0"/>
        <v>0</v>
      </c>
      <c r="N5" s="185">
        <f>IFERROR(VLOOKUP($A5,'Прайс-лист общий'!$A:K,11,0),"")</f>
        <v>40</v>
      </c>
      <c r="O5" s="186" t="str">
        <f>IFERROR(VLOOKUP($A5,'Прайс-лист общий'!$A:L,12,0),"")</f>
        <v>165*77*60</v>
      </c>
      <c r="P5" s="186">
        <f>IFERROR(VLOOKUP($A5,'Прайс-лист общий'!$A:M,13,0),"")</f>
        <v>0.35</v>
      </c>
      <c r="Q5" s="186" t="str">
        <f>IFERROR(VLOOKUP($A5,'Прайс-лист общий'!$A:O,14,0),"")</f>
        <v>395*345*260</v>
      </c>
      <c r="R5" s="186">
        <f>IFERROR(VLOOKUP($A5,'Прайс-лист общий'!$A:O,15,0),"")</f>
        <v>15</v>
      </c>
    </row>
    <row r="6" spans="1:18" s="208" customFormat="1" ht="15" customHeight="1">
      <c r="A6" s="193" t="s">
        <v>5031</v>
      </c>
      <c r="B6" s="195"/>
      <c r="C6" s="187" t="str">
        <f>HYPERLINK(VLOOKUP(A6,Фото!C:D,2,0),VLOOKUP(A6,'Прайс-лист общий'!A:B,2,0))</f>
        <v>Ручка дверная "Магнолия", золото матовое сатинированное</v>
      </c>
      <c r="D6" s="188">
        <f>IFERROR(VLOOKUP($A6,'Прайс-лист общий'!A:C,3,0),"")</f>
        <v>4</v>
      </c>
      <c r="E6" s="189" t="str">
        <f>IFERROR(VLOOKUP($A6,'Прайс-лист общий'!$A:D,4,0),"")</f>
        <v>Новинка</v>
      </c>
      <c r="F6" s="210">
        <f>IFERROR(VLOOKUP($A6,'Прайс-лист общий'!$A:E,5,0),"")</f>
        <v>760</v>
      </c>
      <c r="G6" s="210">
        <f>IFERROR(VLOOKUP($A6,'Прайс-лист общий'!$A:F,6,0),"")</f>
        <v>479</v>
      </c>
      <c r="H6" s="210">
        <f>IFERROR(VLOOKUP($A6,'Прайс-лист общий'!$A:G,7,0),"")</f>
        <v>448</v>
      </c>
      <c r="I6" s="210">
        <f>IFERROR(VLOOKUP($A6,'Прайс-лист общий'!$A:H,8,0),"")</f>
        <v>418</v>
      </c>
      <c r="J6" s="210">
        <f>IFERROR(VLOOKUP($A6,'Прайс-лист общий'!$A:I,9,0),"")</f>
        <v>380</v>
      </c>
      <c r="K6" s="220">
        <f>IFERROR(VLOOKUP(A6,'Прайс-лист общий'!A:J,10,0),"")</f>
        <v>0</v>
      </c>
      <c r="L6" s="217"/>
      <c r="M6" s="213">
        <f t="shared" si="0"/>
        <v>0</v>
      </c>
      <c r="N6" s="190">
        <f>IFERROR(VLOOKUP($A6,'Прайс-лист общий'!$A:K,11,0),"")</f>
        <v>40</v>
      </c>
      <c r="O6" s="191" t="str">
        <f>IFERROR(VLOOKUP($A6,'Прайс-лист общий'!$A:L,12,0),"")</f>
        <v>165*77*60</v>
      </c>
      <c r="P6" s="191">
        <f>IFERROR(VLOOKUP($A6,'Прайс-лист общий'!$A:M,13,0),"")</f>
        <v>0.35</v>
      </c>
      <c r="Q6" s="191" t="str">
        <f>IFERROR(VLOOKUP($A6,'Прайс-лист общий'!$A:O,14,0),"")</f>
        <v>395*345*260</v>
      </c>
      <c r="R6" s="191">
        <f>IFERROR(VLOOKUP($A6,'Прайс-лист общий'!$A:O,15,0),"")</f>
        <v>15</v>
      </c>
    </row>
    <row r="7" spans="1:18" s="208" customFormat="1" ht="15" customHeight="1">
      <c r="A7" s="205" t="s">
        <v>5032</v>
      </c>
      <c r="B7"/>
      <c r="C7" s="224" t="str">
        <f>HYPERLINK(VLOOKUP(A7,Фото!C:D,2,0),VLOOKUP(A7,'Прайс-лист общий'!A:B,2,0))</f>
        <v>Ручка дверная "Примула", черный</v>
      </c>
      <c r="D7" s="178">
        <f>IFERROR(VLOOKUP($A7,'Прайс-лист общий'!A:C,3,0),"")</f>
        <v>4</v>
      </c>
      <c r="E7" s="179" t="str">
        <f>IFERROR(VLOOKUP($A7,'Прайс-лист общий'!$A:D,4,0),"")</f>
        <v>Новинка</v>
      </c>
      <c r="F7" s="211">
        <f>IFERROR(VLOOKUP($A7,'Прайс-лист общий'!$A:E,5,0),"")</f>
        <v>712</v>
      </c>
      <c r="G7" s="211">
        <f>IFERROR(VLOOKUP($A7,'Прайс-лист общий'!$A:F,6,0),"")</f>
        <v>449</v>
      </c>
      <c r="H7" s="211">
        <f>IFERROR(VLOOKUP($A7,'Прайс-лист общий'!$A:G,7,0),"")</f>
        <v>420</v>
      </c>
      <c r="I7" s="211">
        <f>IFERROR(VLOOKUP($A7,'Прайс-лист общий'!$A:H,8,0),"")</f>
        <v>392</v>
      </c>
      <c r="J7" s="211">
        <f>IFERROR(VLOOKUP($A7,'Прайс-лист общий'!$A:I,9,0),"")</f>
        <v>356</v>
      </c>
      <c r="K7" s="221">
        <f>IFERROR(VLOOKUP(A7,'Прайс-лист общий'!A:J,10,0),"")</f>
        <v>0</v>
      </c>
      <c r="L7" s="215"/>
      <c r="M7" s="212">
        <f t="shared" si="0"/>
        <v>0</v>
      </c>
      <c r="N7" s="185">
        <f>IFERROR(VLOOKUP($A7,'Прайс-лист общий'!$A:K,11,0),"")</f>
        <v>40</v>
      </c>
      <c r="O7" s="186" t="str">
        <f>IFERROR(VLOOKUP($A7,'Прайс-лист общий'!$A:L,12,0),"")</f>
        <v>165*77*60</v>
      </c>
      <c r="P7" s="186">
        <f>IFERROR(VLOOKUP($A7,'Прайс-лист общий'!$A:M,13,0),"")</f>
        <v>0.38</v>
      </c>
      <c r="Q7" s="186" t="str">
        <f>IFERROR(VLOOKUP($A7,'Прайс-лист общий'!$A:O,14,0),"")</f>
        <v>395*345*260</v>
      </c>
      <c r="R7" s="186">
        <f>IFERROR(VLOOKUP($A7,'Прайс-лист общий'!$A:O,15,0),"")</f>
        <v>16</v>
      </c>
    </row>
    <row r="8" spans="1:18" s="208" customFormat="1" ht="15" customHeight="1">
      <c r="A8" s="205" t="s">
        <v>5033</v>
      </c>
      <c r="B8" s="206"/>
      <c r="C8" s="182" t="str">
        <f>HYPERLINK(VLOOKUP(A8,Фото!C:D,2,0),VLOOKUP(A8,'Прайс-лист общий'!A:B,2,0))</f>
        <v>Ручка дверная "Примула", никель супер матовый</v>
      </c>
      <c r="D8" s="183">
        <f>IFERROR(VLOOKUP($A8,'Прайс-лист общий'!A:C,3,0),"")</f>
        <v>4</v>
      </c>
      <c r="E8" s="184" t="str">
        <f>IFERROR(VLOOKUP($A8,'Прайс-лист общий'!$A:D,4,0),"")</f>
        <v>Новинка</v>
      </c>
      <c r="F8" s="209">
        <f>IFERROR(VLOOKUP($A8,'Прайс-лист общий'!$A:E,5,0),"")</f>
        <v>739</v>
      </c>
      <c r="G8" s="209">
        <f>IFERROR(VLOOKUP($A8,'Прайс-лист общий'!$A:F,6,0),"")</f>
        <v>466</v>
      </c>
      <c r="H8" s="209">
        <f>IFERROR(VLOOKUP($A8,'Прайс-лист общий'!$A:G,7,0),"")</f>
        <v>436</v>
      </c>
      <c r="I8" s="209">
        <f>IFERROR(VLOOKUP($A8,'Прайс-лист общий'!$A:H,8,0),"")</f>
        <v>406</v>
      </c>
      <c r="J8" s="209">
        <f>IFERROR(VLOOKUP($A8,'Прайс-лист общий'!$A:I,9,0),"")</f>
        <v>370</v>
      </c>
      <c r="K8" s="222">
        <f>IFERROR(VLOOKUP(A8,'Прайс-лист общий'!A:J,10,0),"")</f>
        <v>0</v>
      </c>
      <c r="L8" s="216"/>
      <c r="M8" s="212">
        <f t="shared" si="0"/>
        <v>0</v>
      </c>
      <c r="N8" s="185">
        <f>IFERROR(VLOOKUP($A8,'Прайс-лист общий'!$A:K,11,0),"")</f>
        <v>40</v>
      </c>
      <c r="O8" s="186" t="str">
        <f>IFERROR(VLOOKUP($A8,'Прайс-лист общий'!$A:L,12,0),"")</f>
        <v>165*77*60</v>
      </c>
      <c r="P8" s="186">
        <f>IFERROR(VLOOKUP($A8,'Прайс-лист общий'!$A:M,13,0),"")</f>
        <v>0.38</v>
      </c>
      <c r="Q8" s="186" t="str">
        <f>IFERROR(VLOOKUP($A8,'Прайс-лист общий'!$A:O,14,0),"")</f>
        <v>395*345*260</v>
      </c>
      <c r="R8" s="186">
        <f>IFERROR(VLOOKUP($A8,'Прайс-лист общий'!$A:O,15,0),"")</f>
        <v>16</v>
      </c>
    </row>
    <row r="9" spans="1:18" s="208" customFormat="1" ht="15" customHeight="1">
      <c r="A9" s="193" t="s">
        <v>5034</v>
      </c>
      <c r="B9" s="195"/>
      <c r="C9" s="187" t="str">
        <f>HYPERLINK(VLOOKUP(A9,Фото!C:D,2,0),VLOOKUP(A9,'Прайс-лист общий'!A:B,2,0))</f>
        <v>Ручка дверная "Примула", золото матовое сатинированное</v>
      </c>
      <c r="D9" s="188">
        <f>IFERROR(VLOOKUP($A9,'Прайс-лист общий'!A:C,3,0),"")</f>
        <v>4</v>
      </c>
      <c r="E9" s="189" t="str">
        <f>IFERROR(VLOOKUP($A9,'Прайс-лист общий'!$A:D,4,0),"")</f>
        <v>Новинка</v>
      </c>
      <c r="F9" s="210">
        <f>IFERROR(VLOOKUP($A9,'Прайс-лист общий'!$A:E,5,0),"")</f>
        <v>763</v>
      </c>
      <c r="G9" s="210">
        <f>IFERROR(VLOOKUP($A9,'Прайс-лист общий'!$A:F,6,0),"")</f>
        <v>481</v>
      </c>
      <c r="H9" s="210">
        <f>IFERROR(VLOOKUP($A9,'Прайс-лист общий'!$A:G,7,0),"")</f>
        <v>450</v>
      </c>
      <c r="I9" s="210">
        <f>IFERROR(VLOOKUP($A9,'Прайс-лист общий'!$A:H,8,0),"")</f>
        <v>420</v>
      </c>
      <c r="J9" s="210">
        <f>IFERROR(VLOOKUP($A9,'Прайс-лист общий'!$A:I,9,0),"")</f>
        <v>382</v>
      </c>
      <c r="K9" s="220">
        <f>IFERROR(VLOOKUP(A9,'Прайс-лист общий'!A:J,10,0),"")</f>
        <v>0</v>
      </c>
      <c r="L9" s="217"/>
      <c r="M9" s="213">
        <f t="shared" si="0"/>
        <v>0</v>
      </c>
      <c r="N9" s="190">
        <f>IFERROR(VLOOKUP($A9,'Прайс-лист общий'!$A:K,11,0),"")</f>
        <v>40</v>
      </c>
      <c r="O9" s="191" t="str">
        <f>IFERROR(VLOOKUP($A9,'Прайс-лист общий'!$A:L,12,0),"")</f>
        <v>165*77*60</v>
      </c>
      <c r="P9" s="191">
        <f>IFERROR(VLOOKUP($A9,'Прайс-лист общий'!$A:M,13,0),"")</f>
        <v>0.38</v>
      </c>
      <c r="Q9" s="191" t="str">
        <f>IFERROR(VLOOKUP($A9,'Прайс-лист общий'!$A:O,14,0),"")</f>
        <v>395*345*260</v>
      </c>
      <c r="R9" s="191">
        <f>IFERROR(VLOOKUP($A9,'Прайс-лист общий'!$A:O,15,0),"")</f>
        <v>16</v>
      </c>
    </row>
    <row r="10" spans="1:18" s="208" customFormat="1" ht="15" customHeight="1">
      <c r="A10" s="205" t="s">
        <v>5035</v>
      </c>
      <c r="B10"/>
      <c r="C10" s="224" t="str">
        <f>HYPERLINK(VLOOKUP(A10,Фото!C:D,2,0),VLOOKUP(A10,'Прайс-лист общий'!A:B,2,0))</f>
        <v>Ручка дверная "Вербена", черный</v>
      </c>
      <c r="D10" s="178">
        <f>IFERROR(VLOOKUP($A10,'Прайс-лист общий'!A:C,3,0),"")</f>
        <v>4</v>
      </c>
      <c r="E10" s="179" t="str">
        <f>IFERROR(VLOOKUP($A10,'Прайс-лист общий'!$A:D,4,0),"")</f>
        <v>Новинка</v>
      </c>
      <c r="F10" s="211">
        <f>IFERROR(VLOOKUP($A10,'Прайс-лист общий'!$A:E,5,0),"")</f>
        <v>740</v>
      </c>
      <c r="G10" s="211">
        <f>IFERROR(VLOOKUP($A10,'Прайс-лист общий'!$A:F,6,0),"")</f>
        <v>466</v>
      </c>
      <c r="H10" s="211">
        <f>IFERROR(VLOOKUP($A10,'Прайс-лист общий'!$A:G,7,0),"")</f>
        <v>437</v>
      </c>
      <c r="I10" s="211">
        <f>IFERROR(VLOOKUP($A10,'Прайс-лист общий'!$A:H,8,0),"")</f>
        <v>407</v>
      </c>
      <c r="J10" s="211">
        <f>IFERROR(VLOOKUP($A10,'Прайс-лист общий'!$A:I,9,0),"")</f>
        <v>370</v>
      </c>
      <c r="K10" s="221">
        <f>IFERROR(VLOOKUP(A10,'Прайс-лист общий'!A:J,10,0),"")</f>
        <v>0</v>
      </c>
      <c r="L10" s="215"/>
      <c r="M10" s="212">
        <f t="shared" si="0"/>
        <v>0</v>
      </c>
      <c r="N10" s="185">
        <f>IFERROR(VLOOKUP($A10,'Прайс-лист общий'!$A:K,11,0),"")</f>
        <v>40</v>
      </c>
      <c r="O10" s="186" t="str">
        <f>IFERROR(VLOOKUP($A10,'Прайс-лист общий'!$A:L,12,0),"")</f>
        <v>165*77*60</v>
      </c>
      <c r="P10" s="186">
        <f>IFERROR(VLOOKUP($A10,'Прайс-лист общий'!$A:M,13,0),"")</f>
        <v>0.39</v>
      </c>
      <c r="Q10" s="186" t="str">
        <f>IFERROR(VLOOKUP($A10,'Прайс-лист общий'!$A:O,14,0),"")</f>
        <v>395*345*260</v>
      </c>
      <c r="R10" s="186">
        <f>IFERROR(VLOOKUP($A10,'Прайс-лист общий'!$A:O,15,0),"")</f>
        <v>16.5</v>
      </c>
    </row>
    <row r="11" spans="1:18" s="208" customFormat="1" ht="15" customHeight="1">
      <c r="A11" s="205" t="s">
        <v>5036</v>
      </c>
      <c r="B11" s="206"/>
      <c r="C11" s="182" t="str">
        <f>HYPERLINK(VLOOKUP(A11,Фото!C:D,2,0),VLOOKUP(A11,'Прайс-лист общий'!A:B,2,0))</f>
        <v>Ручка дверная "Вербена", никель супер матовый</v>
      </c>
      <c r="D11" s="183">
        <f>IFERROR(VLOOKUP($A11,'Прайс-лист общий'!A:C,3,0),"")</f>
        <v>4</v>
      </c>
      <c r="E11" s="184" t="str">
        <f>IFERROR(VLOOKUP($A11,'Прайс-лист общий'!$A:D,4,0),"")</f>
        <v>Новинка</v>
      </c>
      <c r="F11" s="209">
        <f>IFERROR(VLOOKUP($A11,'Прайс-лист общий'!$A:E,5,0),"")</f>
        <v>768</v>
      </c>
      <c r="G11" s="209">
        <f>IFERROR(VLOOKUP($A11,'Прайс-лист общий'!$A:F,6,0),"")</f>
        <v>484</v>
      </c>
      <c r="H11" s="209">
        <f>IFERROR(VLOOKUP($A11,'Прайс-лист общий'!$A:G,7,0),"")</f>
        <v>453</v>
      </c>
      <c r="I11" s="209">
        <f>IFERROR(VLOOKUP($A11,'Прайс-лист общий'!$A:H,8,0),"")</f>
        <v>422</v>
      </c>
      <c r="J11" s="209">
        <f>IFERROR(VLOOKUP($A11,'Прайс-лист общий'!$A:I,9,0),"")</f>
        <v>384</v>
      </c>
      <c r="K11" s="222">
        <f>IFERROR(VLOOKUP(A11,'Прайс-лист общий'!A:J,10,0),"")</f>
        <v>0</v>
      </c>
      <c r="L11" s="216"/>
      <c r="M11" s="212">
        <f t="shared" si="0"/>
        <v>0</v>
      </c>
      <c r="N11" s="185">
        <f>IFERROR(VLOOKUP($A11,'Прайс-лист общий'!$A:K,11,0),"")</f>
        <v>40</v>
      </c>
      <c r="O11" s="186" t="str">
        <f>IFERROR(VLOOKUP($A11,'Прайс-лист общий'!$A:L,12,0),"")</f>
        <v>165*77*60</v>
      </c>
      <c r="P11" s="186">
        <f>IFERROR(VLOOKUP($A11,'Прайс-лист общий'!$A:M,13,0),"")</f>
        <v>0.39</v>
      </c>
      <c r="Q11" s="186" t="str">
        <f>IFERROR(VLOOKUP($A11,'Прайс-лист общий'!$A:O,14,0),"")</f>
        <v>395*345*260</v>
      </c>
      <c r="R11" s="186">
        <f>IFERROR(VLOOKUP($A11,'Прайс-лист общий'!$A:O,15,0),"")</f>
        <v>16.5</v>
      </c>
    </row>
    <row r="12" spans="1:18" s="208" customFormat="1" ht="15" customHeight="1">
      <c r="A12" s="193" t="s">
        <v>5037</v>
      </c>
      <c r="B12" s="195"/>
      <c r="C12" s="187" t="str">
        <f>HYPERLINK(VLOOKUP(A12,Фото!C:D,2,0),VLOOKUP(A12,'Прайс-лист общий'!A:B,2,0))</f>
        <v>Ручка дверная "Вербена", золото матовое сатинированное</v>
      </c>
      <c r="D12" s="188">
        <f>IFERROR(VLOOKUP($A12,'Прайс-лист общий'!A:C,3,0),"")</f>
        <v>4</v>
      </c>
      <c r="E12" s="189" t="str">
        <f>IFERROR(VLOOKUP($A12,'Прайс-лист общий'!$A:D,4,0),"")</f>
        <v>Новинка</v>
      </c>
      <c r="F12" s="210">
        <f>IFERROR(VLOOKUP($A12,'Прайс-лист общий'!$A:E,5,0),"")</f>
        <v>791</v>
      </c>
      <c r="G12" s="210">
        <f>IFERROR(VLOOKUP($A12,'Прайс-лист общий'!$A:F,6,0),"")</f>
        <v>498</v>
      </c>
      <c r="H12" s="210">
        <f>IFERROR(VLOOKUP($A12,'Прайс-лист общий'!$A:G,7,0),"")</f>
        <v>467</v>
      </c>
      <c r="I12" s="210">
        <f>IFERROR(VLOOKUP($A12,'Прайс-лист общий'!$A:H,8,0),"")</f>
        <v>435</v>
      </c>
      <c r="J12" s="210">
        <f>IFERROR(VLOOKUP($A12,'Прайс-лист общий'!$A:I,9,0),"")</f>
        <v>396</v>
      </c>
      <c r="K12" s="220">
        <f>IFERROR(VLOOKUP(A12,'Прайс-лист общий'!A:J,10,0),"")</f>
        <v>0</v>
      </c>
      <c r="L12" s="217"/>
      <c r="M12" s="213">
        <f t="shared" si="0"/>
        <v>0</v>
      </c>
      <c r="N12" s="190">
        <f>IFERROR(VLOOKUP($A12,'Прайс-лист общий'!$A:K,11,0),"")</f>
        <v>40</v>
      </c>
      <c r="O12" s="191" t="str">
        <f>IFERROR(VLOOKUP($A12,'Прайс-лист общий'!$A:L,12,0),"")</f>
        <v>165*77*60</v>
      </c>
      <c r="P12" s="191">
        <f>IFERROR(VLOOKUP($A12,'Прайс-лист общий'!$A:M,13,0),"")</f>
        <v>0.39</v>
      </c>
      <c r="Q12" s="191" t="str">
        <f>IFERROR(VLOOKUP($A12,'Прайс-лист общий'!$A:O,14,0),"")</f>
        <v>395*345*260</v>
      </c>
      <c r="R12" s="191">
        <f>IFERROR(VLOOKUP($A12,'Прайс-лист общий'!$A:O,15,0),"")</f>
        <v>16.5</v>
      </c>
    </row>
    <row r="13" spans="1:18" s="208" customFormat="1" ht="15" customHeight="1">
      <c r="A13" s="205" t="s">
        <v>5038</v>
      </c>
      <c r="B13"/>
      <c r="C13" s="224" t="str">
        <f>HYPERLINK(VLOOKUP(A13,Фото!C:D,2,0),VLOOKUP(A13,'Прайс-лист общий'!A:B,2,0))</f>
        <v>Ручка дверная "Акация", черный</v>
      </c>
      <c r="D13" s="178">
        <f>IFERROR(VLOOKUP($A13,'Прайс-лист общий'!A:C,3,0),"")</f>
        <v>4</v>
      </c>
      <c r="E13" s="179" t="str">
        <f>IFERROR(VLOOKUP($A13,'Прайс-лист общий'!$A:D,4,0),"")</f>
        <v>Новинка</v>
      </c>
      <c r="F13" s="211">
        <f>IFERROR(VLOOKUP($A13,'Прайс-лист общий'!$A:E,5,0),"")</f>
        <v>760</v>
      </c>
      <c r="G13" s="211">
        <f>IFERROR(VLOOKUP($A13,'Прайс-лист общий'!$A:F,6,0),"")</f>
        <v>479</v>
      </c>
      <c r="H13" s="211">
        <f>IFERROR(VLOOKUP($A13,'Прайс-лист общий'!$A:G,7,0),"")</f>
        <v>448</v>
      </c>
      <c r="I13" s="211">
        <f>IFERROR(VLOOKUP($A13,'Прайс-лист общий'!$A:H,8,0),"")</f>
        <v>418</v>
      </c>
      <c r="J13" s="211">
        <f>IFERROR(VLOOKUP($A13,'Прайс-лист общий'!$A:I,9,0),"")</f>
        <v>380</v>
      </c>
      <c r="K13" s="221">
        <f>IFERROR(VLOOKUP(A13,'Прайс-лист общий'!A:J,10,0),"")</f>
        <v>0</v>
      </c>
      <c r="L13" s="215"/>
      <c r="M13" s="212">
        <f t="shared" si="0"/>
        <v>0</v>
      </c>
      <c r="N13" s="185">
        <f>IFERROR(VLOOKUP($A13,'Прайс-лист общий'!$A:K,11,0),"")</f>
        <v>40</v>
      </c>
      <c r="O13" s="186" t="str">
        <f>IFERROR(VLOOKUP($A13,'Прайс-лист общий'!$A:L,12,0),"")</f>
        <v>165*77*60</v>
      </c>
      <c r="P13" s="186">
        <f>IFERROR(VLOOKUP($A13,'Прайс-лист общий'!$A:M,13,0),"")</f>
        <v>0.41</v>
      </c>
      <c r="Q13" s="186" t="str">
        <f>IFERROR(VLOOKUP($A13,'Прайс-лист общий'!$A:O,14,0),"")</f>
        <v>395*345*260</v>
      </c>
      <c r="R13" s="186">
        <f>IFERROR(VLOOKUP($A13,'Прайс-лист общий'!$A:O,15,0),"")</f>
        <v>17.5</v>
      </c>
    </row>
    <row r="14" spans="1:18" s="208" customFormat="1" ht="15" customHeight="1">
      <c r="A14" s="205" t="s">
        <v>5039</v>
      </c>
      <c r="B14" s="206"/>
      <c r="C14" s="182" t="str">
        <f>HYPERLINK(VLOOKUP(A14,Фото!C:D,2,0),VLOOKUP(A14,'Прайс-лист общий'!A:B,2,0))</f>
        <v>Ручка дверная "Акация", никель супер матовый</v>
      </c>
      <c r="D14" s="183">
        <f>IFERROR(VLOOKUP($A14,'Прайс-лист общий'!A:C,3,0),"")</f>
        <v>4</v>
      </c>
      <c r="E14" s="184" t="str">
        <f>IFERROR(VLOOKUP($A14,'Прайс-лист общий'!$A:D,4,0),"")</f>
        <v>Новинка</v>
      </c>
      <c r="F14" s="209">
        <f>IFERROR(VLOOKUP($A14,'Прайс-лист общий'!$A:E,5,0),"")</f>
        <v>788</v>
      </c>
      <c r="G14" s="209">
        <f>IFERROR(VLOOKUP($A14,'Прайс-лист общий'!$A:F,6,0),"")</f>
        <v>496</v>
      </c>
      <c r="H14" s="209">
        <f>IFERROR(VLOOKUP($A14,'Прайс-лист общий'!$A:G,7,0),"")</f>
        <v>465</v>
      </c>
      <c r="I14" s="209">
        <f>IFERROR(VLOOKUP($A14,'Прайс-лист общий'!$A:H,8,0),"")</f>
        <v>433</v>
      </c>
      <c r="J14" s="209">
        <f>IFERROR(VLOOKUP($A14,'Прайс-лист общий'!$A:I,9,0),"")</f>
        <v>394</v>
      </c>
      <c r="K14" s="222">
        <f>IFERROR(VLOOKUP(A14,'Прайс-лист общий'!A:J,10,0),"")</f>
        <v>0</v>
      </c>
      <c r="L14" s="216"/>
      <c r="M14" s="212">
        <f t="shared" si="0"/>
        <v>0</v>
      </c>
      <c r="N14" s="185">
        <f>IFERROR(VLOOKUP($A14,'Прайс-лист общий'!$A:K,11,0),"")</f>
        <v>40</v>
      </c>
      <c r="O14" s="186" t="str">
        <f>IFERROR(VLOOKUP($A14,'Прайс-лист общий'!$A:L,12,0),"")</f>
        <v>165*77*60</v>
      </c>
      <c r="P14" s="186">
        <f>IFERROR(VLOOKUP($A14,'Прайс-лист общий'!$A:M,13,0),"")</f>
        <v>0.41</v>
      </c>
      <c r="Q14" s="186" t="str">
        <f>IFERROR(VLOOKUP($A14,'Прайс-лист общий'!$A:O,14,0),"")</f>
        <v>395*345*260</v>
      </c>
      <c r="R14" s="186">
        <f>IFERROR(VLOOKUP($A14,'Прайс-лист общий'!$A:O,15,0),"")</f>
        <v>17.5</v>
      </c>
    </row>
    <row r="15" spans="1:18" s="208" customFormat="1" ht="15" customHeight="1">
      <c r="A15" s="193" t="s">
        <v>5040</v>
      </c>
      <c r="B15" s="195"/>
      <c r="C15" s="187" t="str">
        <f>HYPERLINK(VLOOKUP(A15,Фото!C:D,2,0),VLOOKUP(A15,'Прайс-лист общий'!A:B,2,0))</f>
        <v>Ручка дверная "Акация", золото матовое сатинированное</v>
      </c>
      <c r="D15" s="188">
        <f>IFERROR(VLOOKUP($A15,'Прайс-лист общий'!A:C,3,0),"")</f>
        <v>4</v>
      </c>
      <c r="E15" s="189" t="str">
        <f>IFERROR(VLOOKUP($A15,'Прайс-лист общий'!$A:D,4,0),"")</f>
        <v>Новинка</v>
      </c>
      <c r="F15" s="210">
        <f>IFERROR(VLOOKUP($A15,'Прайс-лист общий'!$A:E,5,0),"")</f>
        <v>811</v>
      </c>
      <c r="G15" s="210">
        <f>IFERROR(VLOOKUP($A15,'Прайс-лист общий'!$A:F,6,0),"")</f>
        <v>511</v>
      </c>
      <c r="H15" s="210">
        <f>IFERROR(VLOOKUP($A15,'Прайс-лист общий'!$A:G,7,0),"")</f>
        <v>478</v>
      </c>
      <c r="I15" s="210">
        <f>IFERROR(VLOOKUP($A15,'Прайс-лист общий'!$A:H,8,0),"")</f>
        <v>446</v>
      </c>
      <c r="J15" s="210">
        <f>IFERROR(VLOOKUP($A15,'Прайс-лист общий'!$A:I,9,0),"")</f>
        <v>406</v>
      </c>
      <c r="K15" s="220">
        <f>IFERROR(VLOOKUP(A15,'Прайс-лист общий'!A:J,10,0),"")</f>
        <v>0</v>
      </c>
      <c r="L15" s="217"/>
      <c r="M15" s="213">
        <f t="shared" si="0"/>
        <v>0</v>
      </c>
      <c r="N15" s="190">
        <f>IFERROR(VLOOKUP($A15,'Прайс-лист общий'!$A:K,11,0),"")</f>
        <v>40</v>
      </c>
      <c r="O15" s="191" t="str">
        <f>IFERROR(VLOOKUP($A15,'Прайс-лист общий'!$A:L,12,0),"")</f>
        <v>165*77*60</v>
      </c>
      <c r="P15" s="191">
        <f>IFERROR(VLOOKUP($A15,'Прайс-лист общий'!$A:M,13,0),"")</f>
        <v>0.41</v>
      </c>
      <c r="Q15" s="191" t="str">
        <f>IFERROR(VLOOKUP($A15,'Прайс-лист общий'!$A:O,14,0),"")</f>
        <v>395*345*260</v>
      </c>
      <c r="R15" s="191">
        <f>IFERROR(VLOOKUP($A15,'Прайс-лист общий'!$A:O,15,0),"")</f>
        <v>17.5</v>
      </c>
    </row>
    <row r="16" spans="1:18" s="208" customFormat="1" ht="15" customHeight="1">
      <c r="A16" s="205" t="s">
        <v>5041</v>
      </c>
      <c r="B16"/>
      <c r="C16" s="224" t="str">
        <f>HYPERLINK(VLOOKUP(A16,Фото!C:D,2,0),VLOOKUP(A16,'Прайс-лист общий'!A:B,2,0))</f>
        <v>Ручка дверная "Нерина", черный</v>
      </c>
      <c r="D16" s="178">
        <f>IFERROR(VLOOKUP($A16,'Прайс-лист общий'!A:C,3,0),"")</f>
        <v>4</v>
      </c>
      <c r="E16" s="179" t="str">
        <f>IFERROR(VLOOKUP($A16,'Прайс-лист общий'!$A:D,4,0),"")</f>
        <v>Новинка</v>
      </c>
      <c r="F16" s="211">
        <f>IFERROR(VLOOKUP($A16,'Прайс-лист общий'!$A:E,5,0),"")</f>
        <v>654</v>
      </c>
      <c r="G16" s="211">
        <f>IFERROR(VLOOKUP($A16,'Прайс-лист общий'!$A:F,6,0),"")</f>
        <v>412</v>
      </c>
      <c r="H16" s="211">
        <f>IFERROR(VLOOKUP($A16,'Прайс-лист общий'!$A:G,7,0),"")</f>
        <v>386</v>
      </c>
      <c r="I16" s="211">
        <f>IFERROR(VLOOKUP($A16,'Прайс-лист общий'!$A:H,8,0),"")</f>
        <v>360</v>
      </c>
      <c r="J16" s="211">
        <f>IFERROR(VLOOKUP($A16,'Прайс-лист общий'!$A:I,9,0),"")</f>
        <v>327</v>
      </c>
      <c r="K16" s="221">
        <f>IFERROR(VLOOKUP(A16,'Прайс-лист общий'!A:J,10,0),"")</f>
        <v>0</v>
      </c>
      <c r="L16" s="215"/>
      <c r="M16" s="212">
        <f t="shared" si="0"/>
        <v>0</v>
      </c>
      <c r="N16" s="185">
        <f>IFERROR(VLOOKUP($A16,'Прайс-лист общий'!$A:K,11,0),"")</f>
        <v>40</v>
      </c>
      <c r="O16" s="186" t="str">
        <f>IFERROR(VLOOKUP($A16,'Прайс-лист общий'!$A:L,12,0),"")</f>
        <v>165*77*60</v>
      </c>
      <c r="P16" s="186">
        <f>IFERROR(VLOOKUP($A16,'Прайс-лист общий'!$A:M,13,0),"")</f>
        <v>0.36</v>
      </c>
      <c r="Q16" s="186" t="str">
        <f>IFERROR(VLOOKUP($A16,'Прайс-лист общий'!$A:O,14,0),"")</f>
        <v>395*345*260</v>
      </c>
      <c r="R16" s="186">
        <f>IFERROR(VLOOKUP($A16,'Прайс-лист общий'!$A:O,15,0),"")</f>
        <v>15.5</v>
      </c>
    </row>
    <row r="17" spans="1:18" s="208" customFormat="1" ht="15" customHeight="1">
      <c r="A17" s="205" t="s">
        <v>5042</v>
      </c>
      <c r="B17" s="206"/>
      <c r="C17" s="182" t="str">
        <f>HYPERLINK(VLOOKUP(A17,Фото!C:D,2,0),VLOOKUP(A17,'Прайс-лист общий'!A:B,2,0))</f>
        <v>Ручка дверная "Нерина", никель супер матовый</v>
      </c>
      <c r="D17" s="183">
        <f>IFERROR(VLOOKUP($A17,'Прайс-лист общий'!A:C,3,0),"")</f>
        <v>4</v>
      </c>
      <c r="E17" s="184" t="str">
        <f>IFERROR(VLOOKUP($A17,'Прайс-лист общий'!$A:D,4,0),"")</f>
        <v>Новинка</v>
      </c>
      <c r="F17" s="209">
        <f>IFERROR(VLOOKUP($A17,'Прайс-лист общий'!$A:E,5,0),"")</f>
        <v>679</v>
      </c>
      <c r="G17" s="209">
        <f>IFERROR(VLOOKUP($A17,'Прайс-лист общий'!$A:F,6,0),"")</f>
        <v>428</v>
      </c>
      <c r="H17" s="209">
        <f>IFERROR(VLOOKUP($A17,'Прайс-лист общий'!$A:G,7,0),"")</f>
        <v>401</v>
      </c>
      <c r="I17" s="209">
        <f>IFERROR(VLOOKUP($A17,'Прайс-лист общий'!$A:H,8,0),"")</f>
        <v>373</v>
      </c>
      <c r="J17" s="209">
        <f>IFERROR(VLOOKUP($A17,'Прайс-лист общий'!$A:I,9,0),"")</f>
        <v>340</v>
      </c>
      <c r="K17" s="222">
        <f>IFERROR(VLOOKUP(A17,'Прайс-лист общий'!A:J,10,0),"")</f>
        <v>0</v>
      </c>
      <c r="L17" s="216"/>
      <c r="M17" s="212">
        <f t="shared" si="0"/>
        <v>0</v>
      </c>
      <c r="N17" s="185">
        <f>IFERROR(VLOOKUP($A17,'Прайс-лист общий'!$A:K,11,0),"")</f>
        <v>40</v>
      </c>
      <c r="O17" s="186" t="str">
        <f>IFERROR(VLOOKUP($A17,'Прайс-лист общий'!$A:L,12,0),"")</f>
        <v>165*77*60</v>
      </c>
      <c r="P17" s="186">
        <f>IFERROR(VLOOKUP($A17,'Прайс-лист общий'!$A:M,13,0),"")</f>
        <v>0.36</v>
      </c>
      <c r="Q17" s="186" t="str">
        <f>IFERROR(VLOOKUP($A17,'Прайс-лист общий'!$A:O,14,0),"")</f>
        <v>395*345*260</v>
      </c>
      <c r="R17" s="186">
        <f>IFERROR(VLOOKUP($A17,'Прайс-лист общий'!$A:O,15,0),"")</f>
        <v>15.5</v>
      </c>
    </row>
    <row r="18" spans="1:18" s="208" customFormat="1" ht="15" customHeight="1">
      <c r="A18" s="193" t="s">
        <v>5043</v>
      </c>
      <c r="B18" s="195"/>
      <c r="C18" s="187" t="str">
        <f>HYPERLINK(VLOOKUP(A18,Фото!C:D,2,0),VLOOKUP(A18,'Прайс-лист общий'!A:B,2,0))</f>
        <v>Ручка дверная "Нерина", золото матовое сатинированное</v>
      </c>
      <c r="D18" s="188">
        <f>IFERROR(VLOOKUP($A18,'Прайс-лист общий'!A:C,3,0),"")</f>
        <v>4</v>
      </c>
      <c r="E18" s="189" t="str">
        <f>IFERROR(VLOOKUP($A18,'Прайс-лист общий'!$A:D,4,0),"")</f>
        <v>Новинка</v>
      </c>
      <c r="F18" s="210">
        <f>IFERROR(VLOOKUP($A18,'Прайс-лист общий'!$A:E,5,0),"")</f>
        <v>699</v>
      </c>
      <c r="G18" s="210">
        <f>IFERROR(VLOOKUP($A18,'Прайс-лист общий'!$A:F,6,0),"")</f>
        <v>440</v>
      </c>
      <c r="H18" s="210">
        <f>IFERROR(VLOOKUP($A18,'Прайс-лист общий'!$A:G,7,0),"")</f>
        <v>412</v>
      </c>
      <c r="I18" s="210">
        <f>IFERROR(VLOOKUP($A18,'Прайс-лист общий'!$A:H,8,0),"")</f>
        <v>384</v>
      </c>
      <c r="J18" s="210">
        <f>IFERROR(VLOOKUP($A18,'Прайс-лист общий'!$A:I,9,0),"")</f>
        <v>350</v>
      </c>
      <c r="K18" s="220">
        <f>IFERROR(VLOOKUP(A18,'Прайс-лист общий'!A:J,10,0),"")</f>
        <v>0</v>
      </c>
      <c r="L18" s="217"/>
      <c r="M18" s="213">
        <f t="shared" si="0"/>
        <v>0</v>
      </c>
      <c r="N18" s="190">
        <f>IFERROR(VLOOKUP($A18,'Прайс-лист общий'!$A:K,11,0),"")</f>
        <v>40</v>
      </c>
      <c r="O18" s="191" t="str">
        <f>IFERROR(VLOOKUP($A18,'Прайс-лист общий'!$A:L,12,0),"")</f>
        <v>165*77*60</v>
      </c>
      <c r="P18" s="191">
        <f>IFERROR(VLOOKUP($A18,'Прайс-лист общий'!$A:M,13,0),"")</f>
        <v>0.36</v>
      </c>
      <c r="Q18" s="191" t="str">
        <f>IFERROR(VLOOKUP($A18,'Прайс-лист общий'!$A:O,14,0),"")</f>
        <v>395*345*260</v>
      </c>
      <c r="R18" s="191">
        <f>IFERROR(VLOOKUP($A18,'Прайс-лист общий'!$A:O,15,0),"")</f>
        <v>15.5</v>
      </c>
    </row>
    <row r="19" spans="1:18" s="208" customFormat="1" ht="15" customHeight="1">
      <c r="A19" s="205" t="s">
        <v>5044</v>
      </c>
      <c r="B19"/>
      <c r="C19" s="224" t="str">
        <f>HYPERLINK(VLOOKUP(A19,Фото!C:D,2,0),VLOOKUP(A19,'Прайс-лист общий'!A:B,2,0))</f>
        <v>Ручка дверная "Калатея", черный</v>
      </c>
      <c r="D19" s="178">
        <f>IFERROR(VLOOKUP($A19,'Прайс-лист общий'!A:C,3,0),"")</f>
        <v>4</v>
      </c>
      <c r="E19" s="179" t="str">
        <f>IFERROR(VLOOKUP($A19,'Прайс-лист общий'!$A:D,4,0),"")</f>
        <v>Новинка</v>
      </c>
      <c r="F19" s="211">
        <f>IFERROR(VLOOKUP($A19,'Прайс-лист общий'!$A:E,5,0),"")</f>
        <v>692</v>
      </c>
      <c r="G19" s="211">
        <f>IFERROR(VLOOKUP($A19,'Прайс-лист общий'!$A:F,6,0),"")</f>
        <v>436</v>
      </c>
      <c r="H19" s="211">
        <f>IFERROR(VLOOKUP($A19,'Прайс-лист общий'!$A:G,7,0),"")</f>
        <v>408</v>
      </c>
      <c r="I19" s="211">
        <f>IFERROR(VLOOKUP($A19,'Прайс-лист общий'!$A:H,8,0),"")</f>
        <v>381</v>
      </c>
      <c r="J19" s="211">
        <f>IFERROR(VLOOKUP($A19,'Прайс-лист общий'!$A:I,9,0),"")</f>
        <v>346</v>
      </c>
      <c r="K19" s="221">
        <f>IFERROR(VLOOKUP(A19,'Прайс-лист общий'!A:J,10,0),"")</f>
        <v>0</v>
      </c>
      <c r="L19" s="215"/>
      <c r="M19" s="212">
        <f t="shared" si="0"/>
        <v>0</v>
      </c>
      <c r="N19" s="185">
        <f>IFERROR(VLOOKUP($A19,'Прайс-лист общий'!$A:K,11,0),"")</f>
        <v>40</v>
      </c>
      <c r="O19" s="186" t="str">
        <f>IFERROR(VLOOKUP($A19,'Прайс-лист общий'!$A:L,12,0),"")</f>
        <v>165*77*60</v>
      </c>
      <c r="P19" s="186">
        <f>IFERROR(VLOOKUP($A19,'Прайс-лист общий'!$A:M,13,0),"")</f>
        <v>0.38</v>
      </c>
      <c r="Q19" s="186" t="str">
        <f>IFERROR(VLOOKUP($A19,'Прайс-лист общий'!$A:O,14,0),"")</f>
        <v>395*345*260</v>
      </c>
      <c r="R19" s="186">
        <f>IFERROR(VLOOKUP($A19,'Прайс-лист общий'!$A:O,15,0),"")</f>
        <v>16</v>
      </c>
    </row>
    <row r="20" spans="1:18" s="208" customFormat="1" ht="15" customHeight="1">
      <c r="A20" s="205" t="s">
        <v>5045</v>
      </c>
      <c r="B20" s="206"/>
      <c r="C20" s="182" t="str">
        <f>HYPERLINK(VLOOKUP(A20,Фото!C:D,2,0),VLOOKUP(A20,'Прайс-лист общий'!A:B,2,0))</f>
        <v>Ручка дверная "Калатея", никель супер матовый</v>
      </c>
      <c r="D20" s="183">
        <f>IFERROR(VLOOKUP($A20,'Прайс-лист общий'!A:C,3,0),"")</f>
        <v>4</v>
      </c>
      <c r="E20" s="184" t="str">
        <f>IFERROR(VLOOKUP($A20,'Прайс-лист общий'!$A:D,4,0),"")</f>
        <v>Новинка</v>
      </c>
      <c r="F20" s="209">
        <f>IFERROR(VLOOKUP($A20,'Прайс-лист общий'!$A:E,5,0),"")</f>
        <v>720</v>
      </c>
      <c r="G20" s="209">
        <f>IFERROR(VLOOKUP($A20,'Прайс-лист общий'!$A:F,6,0),"")</f>
        <v>454</v>
      </c>
      <c r="H20" s="209">
        <f>IFERROR(VLOOKUP($A20,'Прайс-лист общий'!$A:G,7,0),"")</f>
        <v>425</v>
      </c>
      <c r="I20" s="209">
        <f>IFERROR(VLOOKUP($A20,'Прайс-лист общий'!$A:H,8,0),"")</f>
        <v>396</v>
      </c>
      <c r="J20" s="209">
        <f>IFERROR(VLOOKUP($A20,'Прайс-лист общий'!$A:I,9,0),"")</f>
        <v>360</v>
      </c>
      <c r="K20" s="222">
        <f>IFERROR(VLOOKUP(A20,'Прайс-лист общий'!A:J,10,0),"")</f>
        <v>0</v>
      </c>
      <c r="L20" s="216"/>
      <c r="M20" s="212">
        <f t="shared" si="0"/>
        <v>0</v>
      </c>
      <c r="N20" s="185">
        <f>IFERROR(VLOOKUP($A20,'Прайс-лист общий'!$A:K,11,0),"")</f>
        <v>40</v>
      </c>
      <c r="O20" s="186" t="str">
        <f>IFERROR(VLOOKUP($A20,'Прайс-лист общий'!$A:L,12,0),"")</f>
        <v>165*77*60</v>
      </c>
      <c r="P20" s="186">
        <f>IFERROR(VLOOKUP($A20,'Прайс-лист общий'!$A:M,13,0),"")</f>
        <v>0.38</v>
      </c>
      <c r="Q20" s="186" t="str">
        <f>IFERROR(VLOOKUP($A20,'Прайс-лист общий'!$A:O,14,0),"")</f>
        <v>395*345*260</v>
      </c>
      <c r="R20" s="186">
        <f>IFERROR(VLOOKUP($A20,'Прайс-лист общий'!$A:O,15,0),"")</f>
        <v>16</v>
      </c>
    </row>
    <row r="21" spans="1:18" s="208" customFormat="1" ht="15" customHeight="1">
      <c r="A21" s="193" t="s">
        <v>5046</v>
      </c>
      <c r="B21" s="195"/>
      <c r="C21" s="187" t="str">
        <f>HYPERLINK(VLOOKUP(A21,Фото!C:D,2,0),VLOOKUP(A21,'Прайс-лист общий'!A:B,2,0))</f>
        <v>Ручка дверная "Калатея", золото матовое сатинированное</v>
      </c>
      <c r="D21" s="188">
        <f>IFERROR(VLOOKUP($A21,'Прайс-лист общий'!A:C,3,0),"")</f>
        <v>4</v>
      </c>
      <c r="E21" s="189" t="str">
        <f>IFERROR(VLOOKUP($A21,'Прайс-лист общий'!$A:D,4,0),"")</f>
        <v>Новинка</v>
      </c>
      <c r="F21" s="210">
        <f>IFERROR(VLOOKUP($A21,'Прайс-лист общий'!$A:E,5,0),"")</f>
        <v>743</v>
      </c>
      <c r="G21" s="210">
        <f>IFERROR(VLOOKUP($A21,'Прайс-лист общий'!$A:F,6,0),"")</f>
        <v>468</v>
      </c>
      <c r="H21" s="210">
        <f>IFERROR(VLOOKUP($A21,'Прайс-лист общий'!$A:G,7,0),"")</f>
        <v>438</v>
      </c>
      <c r="I21" s="210">
        <f>IFERROR(VLOOKUP($A21,'Прайс-лист общий'!$A:H,8,0),"")</f>
        <v>409</v>
      </c>
      <c r="J21" s="210">
        <f>IFERROR(VLOOKUP($A21,'Прайс-лист общий'!$A:I,9,0),"")</f>
        <v>372</v>
      </c>
      <c r="K21" s="220">
        <f>IFERROR(VLOOKUP(A21,'Прайс-лист общий'!A:J,10,0),"")</f>
        <v>0</v>
      </c>
      <c r="L21" s="217"/>
      <c r="M21" s="213">
        <f t="shared" si="0"/>
        <v>0</v>
      </c>
      <c r="N21" s="190">
        <f>IFERROR(VLOOKUP($A21,'Прайс-лист общий'!$A:K,11,0),"")</f>
        <v>40</v>
      </c>
      <c r="O21" s="191" t="str">
        <f>IFERROR(VLOOKUP($A21,'Прайс-лист общий'!$A:L,12,0),"")</f>
        <v>165*77*60</v>
      </c>
      <c r="P21" s="191">
        <f>IFERROR(VLOOKUP($A21,'Прайс-лист общий'!$A:M,13,0),"")</f>
        <v>0.38</v>
      </c>
      <c r="Q21" s="191" t="str">
        <f>IFERROR(VLOOKUP($A21,'Прайс-лист общий'!$A:O,14,0),"")</f>
        <v>395*345*260</v>
      </c>
      <c r="R21" s="191">
        <f>IFERROR(VLOOKUP($A21,'Прайс-лист общий'!$A:O,15,0),"")</f>
        <v>16</v>
      </c>
    </row>
    <row r="22" spans="1:18" s="208" customFormat="1" ht="15" customHeight="1">
      <c r="A22" s="205" t="s">
        <v>5047</v>
      </c>
      <c r="B22"/>
      <c r="C22" s="224" t="str">
        <f>HYPERLINK(VLOOKUP(A22,Фото!C:D,2,0),VLOOKUP(A22,'Прайс-лист общий'!A:B,2,0))</f>
        <v>Ручка дверная "Сцилла", черный</v>
      </c>
      <c r="D22" s="178">
        <f>IFERROR(VLOOKUP($A22,'Прайс-лист общий'!A:C,3,0),"")</f>
        <v>4</v>
      </c>
      <c r="E22" s="179" t="str">
        <f>IFERROR(VLOOKUP($A22,'Прайс-лист общий'!$A:D,4,0),"")</f>
        <v>Новинка</v>
      </c>
      <c r="F22" s="211">
        <f>IFERROR(VLOOKUP($A22,'Прайс-лист общий'!$A:E,5,0),"")</f>
        <v>628</v>
      </c>
      <c r="G22" s="211">
        <f>IFERROR(VLOOKUP($A22,'Прайс-лист общий'!$A:F,6,0),"")</f>
        <v>396</v>
      </c>
      <c r="H22" s="211">
        <f>IFERROR(VLOOKUP($A22,'Прайс-лист общий'!$A:G,7,0),"")</f>
        <v>371</v>
      </c>
      <c r="I22" s="211">
        <f>IFERROR(VLOOKUP($A22,'Прайс-лист общий'!$A:H,8,0),"")</f>
        <v>345</v>
      </c>
      <c r="J22" s="211">
        <f>IFERROR(VLOOKUP($A22,'Прайс-лист общий'!$A:I,9,0),"")</f>
        <v>314</v>
      </c>
      <c r="K22" s="221">
        <f>IFERROR(VLOOKUP(A22,'Прайс-лист общий'!A:J,10,0),"")</f>
        <v>0</v>
      </c>
      <c r="L22" s="215"/>
      <c r="M22" s="212">
        <f t="shared" si="0"/>
        <v>0</v>
      </c>
      <c r="N22" s="185">
        <f>IFERROR(VLOOKUP($A22,'Прайс-лист общий'!$A:K,11,0),"")</f>
        <v>40</v>
      </c>
      <c r="O22" s="186" t="str">
        <f>IFERROR(VLOOKUP($A22,'Прайс-лист общий'!$A:L,12,0),"")</f>
        <v>165*77*60</v>
      </c>
      <c r="P22" s="186">
        <f>IFERROR(VLOOKUP($A22,'Прайс-лист общий'!$A:M,13,0),"")</f>
        <v>0.35</v>
      </c>
      <c r="Q22" s="186" t="str">
        <f>IFERROR(VLOOKUP($A22,'Прайс-лист общий'!$A:O,14,0),"")</f>
        <v>395*345*260</v>
      </c>
      <c r="R22" s="186">
        <f>IFERROR(VLOOKUP($A22,'Прайс-лист общий'!$A:O,15,0),"")</f>
        <v>16</v>
      </c>
    </row>
    <row r="23" spans="1:18" s="208" customFormat="1" ht="15" customHeight="1">
      <c r="A23" s="205" t="s">
        <v>5048</v>
      </c>
      <c r="B23" s="206"/>
      <c r="C23" s="182" t="str">
        <f>HYPERLINK(VLOOKUP(A23,Фото!C:D,2,0),VLOOKUP(A23,'Прайс-лист общий'!A:B,2,0))</f>
        <v>Ручка дверная "Сцилла", никель супер матовый</v>
      </c>
      <c r="D23" s="183">
        <f>IFERROR(VLOOKUP($A23,'Прайс-лист общий'!A:C,3,0),"")</f>
        <v>4</v>
      </c>
      <c r="E23" s="184" t="str">
        <f>IFERROR(VLOOKUP($A23,'Прайс-лист общий'!$A:D,4,0),"")</f>
        <v>Новинка</v>
      </c>
      <c r="F23" s="209">
        <f>IFERROR(VLOOKUP($A23,'Прайс-лист общий'!$A:E,5,0),"")</f>
        <v>654</v>
      </c>
      <c r="G23" s="209">
        <f>IFERROR(VLOOKUP($A23,'Прайс-лист общий'!$A:F,6,0),"")</f>
        <v>412</v>
      </c>
      <c r="H23" s="209">
        <f>IFERROR(VLOOKUP($A23,'Прайс-лист общий'!$A:G,7,0),"")</f>
        <v>386</v>
      </c>
      <c r="I23" s="209">
        <f>IFERROR(VLOOKUP($A23,'Прайс-лист общий'!$A:H,8,0),"")</f>
        <v>360</v>
      </c>
      <c r="J23" s="209">
        <f>IFERROR(VLOOKUP($A23,'Прайс-лист общий'!$A:I,9,0),"")</f>
        <v>327</v>
      </c>
      <c r="K23" s="222">
        <f>IFERROR(VLOOKUP(A23,'Прайс-лист общий'!A:J,10,0),"")</f>
        <v>0</v>
      </c>
      <c r="L23" s="216"/>
      <c r="M23" s="212">
        <f t="shared" si="0"/>
        <v>0</v>
      </c>
      <c r="N23" s="185">
        <f>IFERROR(VLOOKUP($A23,'Прайс-лист общий'!$A:K,11,0),"")</f>
        <v>40</v>
      </c>
      <c r="O23" s="186" t="str">
        <f>IFERROR(VLOOKUP($A23,'Прайс-лист общий'!$A:L,12,0),"")</f>
        <v>165*77*60</v>
      </c>
      <c r="P23" s="186">
        <f>IFERROR(VLOOKUP($A23,'Прайс-лист общий'!$A:M,13,0),"")</f>
        <v>0.35</v>
      </c>
      <c r="Q23" s="186" t="str">
        <f>IFERROR(VLOOKUP($A23,'Прайс-лист общий'!$A:O,14,0),"")</f>
        <v>395*345*260</v>
      </c>
      <c r="R23" s="186">
        <f>IFERROR(VLOOKUP($A23,'Прайс-лист общий'!$A:O,15,0),"")</f>
        <v>16</v>
      </c>
    </row>
    <row r="24" spans="1:18" s="208" customFormat="1" ht="15" customHeight="1">
      <c r="A24" s="193" t="s">
        <v>5049</v>
      </c>
      <c r="B24" s="195"/>
      <c r="C24" s="187" t="str">
        <f>HYPERLINK(VLOOKUP(A24,Фото!C:D,2,0),VLOOKUP(A24,'Прайс-лист общий'!A:B,2,0))</f>
        <v>Ручка дверная "Сцилла", золото матовое сатинированное</v>
      </c>
      <c r="D24" s="188">
        <f>IFERROR(VLOOKUP($A24,'Прайс-лист общий'!A:C,3,0),"")</f>
        <v>0</v>
      </c>
      <c r="E24" s="189" t="str">
        <f>IFERROR(VLOOKUP($A24,'Прайс-лист общий'!$A:D,4,0),"")</f>
        <v>Новинка</v>
      </c>
      <c r="F24" s="210">
        <f>IFERROR(VLOOKUP($A24,'Прайс-лист общий'!$A:E,5,0),"")</f>
        <v>674</v>
      </c>
      <c r="G24" s="210">
        <f>IFERROR(VLOOKUP($A24,'Прайс-лист общий'!$A:F,6,0),"")</f>
        <v>425</v>
      </c>
      <c r="H24" s="210">
        <f>IFERROR(VLOOKUP($A24,'Прайс-лист общий'!$A:G,7,0),"")</f>
        <v>398</v>
      </c>
      <c r="I24" s="210">
        <f>IFERROR(VLOOKUP($A24,'Прайс-лист общий'!$A:H,8,0),"")</f>
        <v>371</v>
      </c>
      <c r="J24" s="210">
        <f>IFERROR(VLOOKUP($A24,'Прайс-лист общий'!$A:I,9,0),"")</f>
        <v>337</v>
      </c>
      <c r="K24" s="220">
        <f>IFERROR(VLOOKUP(A24,'Прайс-лист общий'!A:J,10,0),"")</f>
        <v>0</v>
      </c>
      <c r="L24" s="217"/>
      <c r="M24" s="213">
        <f t="shared" si="0"/>
        <v>0</v>
      </c>
      <c r="N24" s="190">
        <f>IFERROR(VLOOKUP($A24,'Прайс-лист общий'!$A:K,11,0),"")</f>
        <v>40</v>
      </c>
      <c r="O24" s="191" t="str">
        <f>IFERROR(VLOOKUP($A24,'Прайс-лист общий'!$A:L,12,0),"")</f>
        <v>165*77*60</v>
      </c>
      <c r="P24" s="191">
        <f>IFERROR(VLOOKUP($A24,'Прайс-лист общий'!$A:M,13,0),"")</f>
        <v>0.35</v>
      </c>
      <c r="Q24" s="191" t="str">
        <f>IFERROR(VLOOKUP($A24,'Прайс-лист общий'!$A:O,14,0),"")</f>
        <v>395*345*260</v>
      </c>
      <c r="R24" s="191">
        <f>IFERROR(VLOOKUP($A24,'Прайс-лист общий'!$A:O,15,0),"")</f>
        <v>16</v>
      </c>
    </row>
    <row r="25" spans="1:18" s="208" customFormat="1" ht="15" customHeight="1">
      <c r="A25" s="205" t="s">
        <v>5050</v>
      </c>
      <c r="B25"/>
      <c r="C25" s="224" t="str">
        <f>HYPERLINK(VLOOKUP(A25,Фото!C:D,2,0),VLOOKUP(A25,'Прайс-лист общий'!A:B,2,0))</f>
        <v>Ручка дверная "Кария", черный/черный</v>
      </c>
      <c r="D25" s="178">
        <f>IFERROR(VLOOKUP($A25,'Прайс-лист общий'!A:C,3,0),"")</f>
        <v>0</v>
      </c>
      <c r="E25" s="179" t="str">
        <f>IFERROR(VLOOKUP($A25,'Прайс-лист общий'!$A:D,4,0),"")</f>
        <v>Новинка</v>
      </c>
      <c r="F25" s="211">
        <f>IFERROR(VLOOKUP($A25,'Прайс-лист общий'!$A:E,5,0),"")</f>
        <v>765</v>
      </c>
      <c r="G25" s="211">
        <f>IFERROR(VLOOKUP($A25,'Прайс-лист общий'!$A:F,6,0),"")</f>
        <v>482</v>
      </c>
      <c r="H25" s="211">
        <f>IFERROR(VLOOKUP($A25,'Прайс-лист общий'!$A:G,7,0),"")</f>
        <v>451</v>
      </c>
      <c r="I25" s="211">
        <f>IFERROR(VLOOKUP($A25,'Прайс-лист общий'!$A:H,8,0),"")</f>
        <v>421</v>
      </c>
      <c r="J25" s="211">
        <f>IFERROR(VLOOKUP($A25,'Прайс-лист общий'!$A:I,9,0),"")</f>
        <v>383</v>
      </c>
      <c r="K25" s="221">
        <f>IFERROR(VLOOKUP(A25,'Прайс-лист общий'!A:J,10,0),"")</f>
        <v>0</v>
      </c>
      <c r="L25" s="215"/>
      <c r="M25" s="212">
        <f t="shared" si="0"/>
        <v>0</v>
      </c>
      <c r="N25" s="185">
        <f>IFERROR(VLOOKUP($A25,'Прайс-лист общий'!$A:K,11,0),"")</f>
        <v>40</v>
      </c>
      <c r="O25" s="186" t="str">
        <f>IFERROR(VLOOKUP($A25,'Прайс-лист общий'!$A:L,12,0),"")</f>
        <v>165*77*60</v>
      </c>
      <c r="P25" s="186">
        <f>IFERROR(VLOOKUP($A25,'Прайс-лист общий'!$A:M,13,0),"")</f>
        <v>0.38</v>
      </c>
      <c r="Q25" s="186" t="str">
        <f>IFERROR(VLOOKUP($A25,'Прайс-лист общий'!$A:O,14,0),"")</f>
        <v>395*345*260</v>
      </c>
      <c r="R25" s="186">
        <f>IFERROR(VLOOKUP($A25,'Прайс-лист общий'!$A:O,15,0),"")</f>
        <v>16</v>
      </c>
    </row>
    <row r="26" spans="1:18" s="208" customFormat="1" ht="15" customHeight="1">
      <c r="A26" s="205" t="s">
        <v>5051</v>
      </c>
      <c r="B26" s="206"/>
      <c r="C26" s="182" t="str">
        <f>HYPERLINK(VLOOKUP(A26,Фото!C:D,2,0),VLOOKUP(A26,'Прайс-лист общий'!A:B,2,0))</f>
        <v>Ручка дверная "Кария", черный/белый</v>
      </c>
      <c r="D26" s="183">
        <f>IFERROR(VLOOKUP($A26,'Прайс-лист общий'!A:C,3,0),"")</f>
        <v>0</v>
      </c>
      <c r="E26" s="184" t="str">
        <f>IFERROR(VLOOKUP($A26,'Прайс-лист общий'!$A:D,4,0),"")</f>
        <v>Новинка</v>
      </c>
      <c r="F26" s="209">
        <f>IFERROR(VLOOKUP($A26,'Прайс-лист общий'!$A:E,5,0),"")</f>
        <v>765</v>
      </c>
      <c r="G26" s="209">
        <f>IFERROR(VLOOKUP($A26,'Прайс-лист общий'!$A:F,6,0),"")</f>
        <v>482</v>
      </c>
      <c r="H26" s="209">
        <f>IFERROR(VLOOKUP($A26,'Прайс-лист общий'!$A:G,7,0),"")</f>
        <v>451</v>
      </c>
      <c r="I26" s="209">
        <f>IFERROR(VLOOKUP($A26,'Прайс-лист общий'!$A:H,8,0),"")</f>
        <v>421</v>
      </c>
      <c r="J26" s="209">
        <f>IFERROR(VLOOKUP($A26,'Прайс-лист общий'!$A:I,9,0),"")</f>
        <v>383</v>
      </c>
      <c r="K26" s="222">
        <f>IFERROR(VLOOKUP(A26,'Прайс-лист общий'!A:J,10,0),"")</f>
        <v>0</v>
      </c>
      <c r="L26" s="216"/>
      <c r="M26" s="212">
        <f t="shared" si="0"/>
        <v>0</v>
      </c>
      <c r="N26" s="185">
        <f>IFERROR(VLOOKUP($A26,'Прайс-лист общий'!$A:K,11,0),"")</f>
        <v>40</v>
      </c>
      <c r="O26" s="186" t="str">
        <f>IFERROR(VLOOKUP($A26,'Прайс-лист общий'!$A:L,12,0),"")</f>
        <v>165*77*60</v>
      </c>
      <c r="P26" s="186">
        <f>IFERROR(VLOOKUP($A26,'Прайс-лист общий'!$A:M,13,0),"")</f>
        <v>0.38</v>
      </c>
      <c r="Q26" s="186" t="str">
        <f>IFERROR(VLOOKUP($A26,'Прайс-лист общий'!$A:O,14,0),"")</f>
        <v>395*345*260</v>
      </c>
      <c r="R26" s="186">
        <f>IFERROR(VLOOKUP($A26,'Прайс-лист общий'!$A:O,15,0),"")</f>
        <v>16</v>
      </c>
    </row>
    <row r="27" spans="1:18" s="208" customFormat="1" ht="15" customHeight="1">
      <c r="A27" s="205" t="s">
        <v>5052</v>
      </c>
      <c r="B27" s="206"/>
      <c r="C27" s="182" t="str">
        <f>HYPERLINK(VLOOKUP(A27,Фото!C:D,2,0),VLOOKUP(A27,'Прайс-лист общий'!A:B,2,0))</f>
        <v>Ручка дверная "Кария", никель супер матовый/черный</v>
      </c>
      <c r="D27" s="183">
        <f>IFERROR(VLOOKUP($A27,'Прайс-лист общий'!A:C,3,0),"")</f>
        <v>0</v>
      </c>
      <c r="E27" s="184" t="str">
        <f>IFERROR(VLOOKUP($A27,'Прайс-лист общий'!$A:D,4,0),"")</f>
        <v>Новинка</v>
      </c>
      <c r="F27" s="209">
        <f>IFERROR(VLOOKUP($A27,'Прайс-лист общий'!$A:E,5,0),"")</f>
        <v>791</v>
      </c>
      <c r="G27" s="209">
        <f>IFERROR(VLOOKUP($A27,'Прайс-лист общий'!$A:F,6,0),"")</f>
        <v>498</v>
      </c>
      <c r="H27" s="209">
        <f>IFERROR(VLOOKUP($A27,'Прайс-лист общий'!$A:G,7,0),"")</f>
        <v>467</v>
      </c>
      <c r="I27" s="209">
        <f>IFERROR(VLOOKUP($A27,'Прайс-лист общий'!$A:H,8,0),"")</f>
        <v>435</v>
      </c>
      <c r="J27" s="209">
        <f>IFERROR(VLOOKUP($A27,'Прайс-лист общий'!$A:I,9,0),"")</f>
        <v>396</v>
      </c>
      <c r="K27" s="222">
        <f>IFERROR(VLOOKUP(A27,'Прайс-лист общий'!A:J,10,0),"")</f>
        <v>0</v>
      </c>
      <c r="L27" s="216"/>
      <c r="M27" s="212">
        <f t="shared" si="0"/>
        <v>0</v>
      </c>
      <c r="N27" s="185">
        <f>IFERROR(VLOOKUP($A27,'Прайс-лист общий'!$A:K,11,0),"")</f>
        <v>40</v>
      </c>
      <c r="O27" s="186" t="str">
        <f>IFERROR(VLOOKUP($A27,'Прайс-лист общий'!$A:L,12,0),"")</f>
        <v>165*77*60</v>
      </c>
      <c r="P27" s="186">
        <f>IFERROR(VLOOKUP($A27,'Прайс-лист общий'!$A:M,13,0),"")</f>
        <v>0.38</v>
      </c>
      <c r="Q27" s="186" t="str">
        <f>IFERROR(VLOOKUP($A27,'Прайс-лист общий'!$A:O,14,0),"")</f>
        <v>395*345*260</v>
      </c>
      <c r="R27" s="186">
        <f>IFERROR(VLOOKUP($A27,'Прайс-лист общий'!$A:O,15,0),"")</f>
        <v>16</v>
      </c>
    </row>
    <row r="28" spans="1:18" s="208" customFormat="1" ht="15" customHeight="1">
      <c r="A28" s="193" t="s">
        <v>5053</v>
      </c>
      <c r="B28" s="195"/>
      <c r="C28" s="187" t="str">
        <f>HYPERLINK(VLOOKUP(A28,Фото!C:D,2,0),VLOOKUP(A28,'Прайс-лист общий'!A:B,2,0))</f>
        <v>Ручка дверная "Кария", золото матовое сатинированное/черный</v>
      </c>
      <c r="D28" s="188">
        <f>IFERROR(VLOOKUP($A28,'Прайс-лист общий'!A:C,3,0),"")</f>
        <v>0</v>
      </c>
      <c r="E28" s="189" t="str">
        <f>IFERROR(VLOOKUP($A28,'Прайс-лист общий'!$A:D,4,0),"")</f>
        <v>Новинка</v>
      </c>
      <c r="F28" s="210">
        <f>IFERROR(VLOOKUP($A28,'Прайс-лист общий'!$A:E,5,0),"")</f>
        <v>816</v>
      </c>
      <c r="G28" s="210">
        <f>IFERROR(VLOOKUP($A28,'Прайс-лист общий'!$A:F,6,0),"")</f>
        <v>514</v>
      </c>
      <c r="H28" s="210">
        <f>IFERROR(VLOOKUP($A28,'Прайс-лист общий'!$A:G,7,0),"")</f>
        <v>481</v>
      </c>
      <c r="I28" s="210">
        <f>IFERROR(VLOOKUP($A28,'Прайс-лист общий'!$A:H,8,0),"")</f>
        <v>449</v>
      </c>
      <c r="J28" s="210">
        <f>IFERROR(VLOOKUP($A28,'Прайс-лист общий'!$A:I,9,0),"")</f>
        <v>408</v>
      </c>
      <c r="K28" s="220">
        <f>IFERROR(VLOOKUP(A28,'Прайс-лист общий'!A:J,10,0),"")</f>
        <v>0</v>
      </c>
      <c r="L28" s="217"/>
      <c r="M28" s="213">
        <f t="shared" si="0"/>
        <v>0</v>
      </c>
      <c r="N28" s="190">
        <f>IFERROR(VLOOKUP($A28,'Прайс-лист общий'!$A:K,11,0),"")</f>
        <v>40</v>
      </c>
      <c r="O28" s="191" t="str">
        <f>IFERROR(VLOOKUP($A28,'Прайс-лист общий'!$A:L,12,0),"")</f>
        <v>165*77*60</v>
      </c>
      <c r="P28" s="191">
        <f>IFERROR(VLOOKUP($A28,'Прайс-лист общий'!$A:M,13,0),"")</f>
        <v>0.38</v>
      </c>
      <c r="Q28" s="191" t="str">
        <f>IFERROR(VLOOKUP($A28,'Прайс-лист общий'!$A:O,14,0),"")</f>
        <v>395*345*260</v>
      </c>
      <c r="R28" s="191">
        <f>IFERROR(VLOOKUP($A28,'Прайс-лист общий'!$A:O,15,0),"")</f>
        <v>16</v>
      </c>
    </row>
    <row r="29" spans="1:18" s="208" customFormat="1" ht="15" customHeight="1">
      <c r="A29" s="205" t="s">
        <v>5054</v>
      </c>
      <c r="B29"/>
      <c r="C29" s="224" t="str">
        <f>HYPERLINK(VLOOKUP(A29,Фото!C:D,2,0),VLOOKUP(A29,'Прайс-лист общий'!A:B,2,0))</f>
        <v>Завертка к ручкам TIXX, серия SLIM, черный</v>
      </c>
      <c r="D29" s="178">
        <f>IFERROR(VLOOKUP($A29,'Прайс-лист общий'!A:C,3,0),"")</f>
        <v>4</v>
      </c>
      <c r="E29" s="179" t="str">
        <f>IFERROR(VLOOKUP($A29,'Прайс-лист общий'!$A:D,4,0),"")</f>
        <v>Новинка</v>
      </c>
      <c r="F29" s="211">
        <f>IFERROR(VLOOKUP($A29,'Прайс-лист общий'!$A:E,5,0),"")</f>
        <v>402</v>
      </c>
      <c r="G29" s="211">
        <f>IFERROR(VLOOKUP($A29,'Прайс-лист общий'!$A:F,6,0),"")</f>
        <v>253</v>
      </c>
      <c r="H29" s="211">
        <f>IFERROR(VLOOKUP($A29,'Прайс-лист общий'!$A:G,7,0),"")</f>
        <v>237</v>
      </c>
      <c r="I29" s="211">
        <f>IFERROR(VLOOKUP($A29,'Прайс-лист общий'!$A:H,8,0),"")</f>
        <v>221</v>
      </c>
      <c r="J29" s="211">
        <f>IFERROR(VLOOKUP($A29,'Прайс-лист общий'!$A:I,9,0),"")</f>
        <v>201</v>
      </c>
      <c r="K29" s="221">
        <f>IFERROR(VLOOKUP(A29,'Прайс-лист общий'!A:J,10,0),"")</f>
        <v>0</v>
      </c>
      <c r="L29" s="215"/>
      <c r="M29" s="212">
        <f t="shared" si="0"/>
        <v>0</v>
      </c>
      <c r="N29" s="185">
        <f>IFERROR(VLOOKUP($A29,'Прайс-лист общий'!$A:K,11,0),"")</f>
        <v>99</v>
      </c>
      <c r="O29" s="186" t="str">
        <f>IFERROR(VLOOKUP($A29,'Прайс-лист общий'!$A:L,12,0),"")</f>
        <v>80*80*49</v>
      </c>
      <c r="P29" s="186">
        <f>IFERROR(VLOOKUP($A29,'Прайс-лист общий'!$A:M,13,0),"")</f>
        <v>-0.87</v>
      </c>
      <c r="Q29" s="186" t="str">
        <f>IFERROR(VLOOKUP($A29,'Прайс-лист общий'!$A:O,14,0),"")</f>
        <v>335*240*319</v>
      </c>
      <c r="R29" s="186">
        <f>IFERROR(VLOOKUP($A29,'Прайс-лист общий'!$A:O,15,0),"")</f>
        <v>13.8</v>
      </c>
    </row>
    <row r="30" spans="1:18" s="208" customFormat="1" ht="15" customHeight="1">
      <c r="A30" s="205" t="s">
        <v>5055</v>
      </c>
      <c r="B30" s="206"/>
      <c r="C30" s="182" t="str">
        <f>HYPERLINK(VLOOKUP(A30,Фото!C:D,2,0),VLOOKUP(A30,'Прайс-лист общий'!A:B,2,0))</f>
        <v>Завертка к ручкам TIXX, серия SLIM, никель супер матовый</v>
      </c>
      <c r="D30" s="183">
        <f>IFERROR(VLOOKUP($A30,'Прайс-лист общий'!A:C,3,0),"")</f>
        <v>4</v>
      </c>
      <c r="E30" s="184" t="str">
        <f>IFERROR(VLOOKUP($A30,'Прайс-лист общий'!$A:D,4,0),"")</f>
        <v>Новинка</v>
      </c>
      <c r="F30" s="209">
        <f>IFERROR(VLOOKUP($A30,'Прайс-лист общий'!$A:E,5,0),"")</f>
        <v>417</v>
      </c>
      <c r="G30" s="209">
        <f>IFERROR(VLOOKUP($A30,'Прайс-лист общий'!$A:F,6,0),"")</f>
        <v>263</v>
      </c>
      <c r="H30" s="209">
        <f>IFERROR(VLOOKUP($A30,'Прайс-лист общий'!$A:G,7,0),"")</f>
        <v>246</v>
      </c>
      <c r="I30" s="209">
        <f>IFERROR(VLOOKUP($A30,'Прайс-лист общий'!$A:H,8,0),"")</f>
        <v>229</v>
      </c>
      <c r="J30" s="209">
        <f>IFERROR(VLOOKUP($A30,'Прайс-лист общий'!$A:I,9,0),"")</f>
        <v>209</v>
      </c>
      <c r="K30" s="222">
        <f>IFERROR(VLOOKUP(A30,'Прайс-лист общий'!A:J,10,0),"")</f>
        <v>0</v>
      </c>
      <c r="L30" s="216"/>
      <c r="M30" s="212">
        <f t="shared" si="0"/>
        <v>0</v>
      </c>
      <c r="N30" s="185">
        <f>IFERROR(VLOOKUP($A30,'Прайс-лист общий'!$A:K,11,0),"")</f>
        <v>100</v>
      </c>
      <c r="O30" s="186" t="str">
        <f>IFERROR(VLOOKUP($A30,'Прайс-лист общий'!$A:L,12,0),"")</f>
        <v>80*80*50</v>
      </c>
      <c r="P30" s="186">
        <f>IFERROR(VLOOKUP($A30,'Прайс-лист общий'!$A:M,13,0),"")</f>
        <v>0.13</v>
      </c>
      <c r="Q30" s="186" t="str">
        <f>IFERROR(VLOOKUP($A30,'Прайс-лист общий'!$A:O,14,0),"")</f>
        <v>335*240*320</v>
      </c>
      <c r="R30" s="186">
        <f>IFERROR(VLOOKUP($A30,'Прайс-лист общий'!$A:O,15,0),"")</f>
        <v>14.8</v>
      </c>
    </row>
    <row r="31" spans="1:18" s="208" customFormat="1" ht="15" customHeight="1">
      <c r="A31" s="193" t="s">
        <v>5056</v>
      </c>
      <c r="B31" s="195"/>
      <c r="C31" s="187" t="str">
        <f>HYPERLINK(VLOOKUP(A31,Фото!C:D,2,0),VLOOKUP(A31,'Прайс-лист общий'!A:B,2,0))</f>
        <v>Завертка к ручкам TIXX, серия SLIM, золото матовое сатинированное</v>
      </c>
      <c r="D31" s="188">
        <f>IFERROR(VLOOKUP($A31,'Прайс-лист общий'!A:C,3,0),"")</f>
        <v>4</v>
      </c>
      <c r="E31" s="189" t="str">
        <f>IFERROR(VLOOKUP($A31,'Прайс-лист общий'!$A:D,4,0),"")</f>
        <v>Новинка</v>
      </c>
      <c r="F31" s="210">
        <f>IFERROR(VLOOKUP($A31,'Прайс-лист общий'!$A:E,5,0),"")</f>
        <v>429</v>
      </c>
      <c r="G31" s="210">
        <f>IFERROR(VLOOKUP($A31,'Прайс-лист общий'!$A:F,6,0),"")</f>
        <v>270</v>
      </c>
      <c r="H31" s="210">
        <f>IFERROR(VLOOKUP($A31,'Прайс-лист общий'!$A:G,7,0),"")</f>
        <v>253</v>
      </c>
      <c r="I31" s="210">
        <f>IFERROR(VLOOKUP($A31,'Прайс-лист общий'!$A:H,8,0),"")</f>
        <v>236</v>
      </c>
      <c r="J31" s="210">
        <f>IFERROR(VLOOKUP($A31,'Прайс-лист общий'!$A:I,9,0),"")</f>
        <v>215</v>
      </c>
      <c r="K31" s="220">
        <f>IFERROR(VLOOKUP(A31,'Прайс-лист общий'!A:J,10,0),"")</f>
        <v>0</v>
      </c>
      <c r="L31" s="217"/>
      <c r="M31" s="213">
        <f t="shared" si="0"/>
        <v>0</v>
      </c>
      <c r="N31" s="190">
        <f>IFERROR(VLOOKUP($A31,'Прайс-лист общий'!$A:K,11,0),"")</f>
        <v>100</v>
      </c>
      <c r="O31" s="191" t="str">
        <f>IFERROR(VLOOKUP($A31,'Прайс-лист общий'!$A:L,12,0),"")</f>
        <v>80*80*50</v>
      </c>
      <c r="P31" s="191">
        <f>IFERROR(VLOOKUP($A31,'Прайс-лист общий'!$A:M,13,0),"")</f>
        <v>0.13</v>
      </c>
      <c r="Q31" s="191" t="str">
        <f>IFERROR(VLOOKUP($A31,'Прайс-лист общий'!$A:O,14,0),"")</f>
        <v>335*240*320</v>
      </c>
      <c r="R31" s="191">
        <f>IFERROR(VLOOKUP($A31,'Прайс-лист общий'!$A:O,15,0),"")</f>
        <v>14.8</v>
      </c>
    </row>
    <row r="32" spans="1:18" s="208" customFormat="1" ht="15" customHeight="1">
      <c r="A32" s="223" t="s">
        <v>5057</v>
      </c>
      <c r="B32"/>
      <c r="C32" s="224" t="str">
        <f>HYPERLINK(VLOOKUP(A32,Фото!C:D,2,0),VLOOKUP(A32,'Прайс-лист общий'!A:B,2,0))</f>
        <v>Накладка на цилиндр TIXX, серия SLIM, черный</v>
      </c>
      <c r="D32" s="225">
        <f>IFERROR(VLOOKUP($A32,'Прайс-лист общий'!A:C,3,0),"")</f>
        <v>4</v>
      </c>
      <c r="E32" s="226" t="str">
        <f>IFERROR(VLOOKUP($A32,'Прайс-лист общий'!$A:D,4,0),"")</f>
        <v>Новинка</v>
      </c>
      <c r="F32" s="227">
        <f>IFERROR(VLOOKUP($A32,'Прайс-лист общий'!$A:E,5,0),"")</f>
        <v>283</v>
      </c>
      <c r="G32" s="227">
        <f>IFERROR(VLOOKUP($A32,'Прайс-лист общий'!$A:F,6,0),"")</f>
        <v>178</v>
      </c>
      <c r="H32" s="227">
        <f>IFERROR(VLOOKUP($A32,'Прайс-лист общий'!$A:G,7,0),"")</f>
        <v>167</v>
      </c>
      <c r="I32" s="227">
        <f>IFERROR(VLOOKUP($A32,'Прайс-лист общий'!$A:H,8,0),"")</f>
        <v>156</v>
      </c>
      <c r="J32" s="227">
        <f>IFERROR(VLOOKUP($A32,'Прайс-лист общий'!$A:I,9,0),"")</f>
        <v>142</v>
      </c>
      <c r="K32" s="228">
        <f>IFERROR(VLOOKUP(A32,'Прайс-лист общий'!A:J,10,0),"")</f>
        <v>0</v>
      </c>
      <c r="L32" s="229"/>
      <c r="M32" s="230">
        <f t="shared" si="0"/>
        <v>0</v>
      </c>
      <c r="N32" s="231">
        <f>IFERROR(VLOOKUP($A32,'Прайс-лист общий'!$A:K,11,0),"")</f>
        <v>100</v>
      </c>
      <c r="O32" s="232" t="str">
        <f>IFERROR(VLOOKUP($A32,'Прайс-лист общий'!$A:L,12,0),"")</f>
        <v>60*60*25</v>
      </c>
      <c r="P32" s="232">
        <f>IFERROR(VLOOKUP($A32,'Прайс-лист общий'!$A:M,13,0),"")</f>
        <v>7.0000000000000007E-2</v>
      </c>
      <c r="Q32" s="232" t="str">
        <f>IFERROR(VLOOKUP($A32,'Прайс-лист общий'!$A:O,14,0),"")</f>
        <v>315*245*175</v>
      </c>
      <c r="R32" s="232">
        <f>IFERROR(VLOOKUP($A32,'Прайс-лист общий'!$A:O,15,0),"")</f>
        <v>9</v>
      </c>
    </row>
    <row r="33" spans="1:18" s="208" customFormat="1" ht="15" customHeight="1">
      <c r="A33" s="205" t="s">
        <v>5058</v>
      </c>
      <c r="B33" s="206"/>
      <c r="C33" s="182" t="str">
        <f>HYPERLINK(VLOOKUP(A33,Фото!C:D,2,0),VLOOKUP(A33,'Прайс-лист общий'!A:B,2,0))</f>
        <v>Накладка на цилиндр TIXX, серия SLIM, никель супер матовый</v>
      </c>
      <c r="D33" s="183">
        <f>IFERROR(VLOOKUP($A33,'Прайс-лист общий'!A:C,3,0),"")</f>
        <v>4</v>
      </c>
      <c r="E33" s="184" t="str">
        <f>IFERROR(VLOOKUP($A33,'Прайс-лист общий'!$A:D,4,0),"")</f>
        <v>Новинка</v>
      </c>
      <c r="F33" s="209">
        <f>IFERROR(VLOOKUP($A33,'Прайс-лист общий'!$A:E,5,0),"")</f>
        <v>295</v>
      </c>
      <c r="G33" s="209">
        <f>IFERROR(VLOOKUP($A33,'Прайс-лист общий'!$A:F,6,0),"")</f>
        <v>186</v>
      </c>
      <c r="H33" s="209">
        <f>IFERROR(VLOOKUP($A33,'Прайс-лист общий'!$A:G,7,0),"")</f>
        <v>174</v>
      </c>
      <c r="I33" s="209">
        <f>IFERROR(VLOOKUP($A33,'Прайс-лист общий'!$A:H,8,0),"")</f>
        <v>162</v>
      </c>
      <c r="J33" s="209">
        <f>IFERROR(VLOOKUP($A33,'Прайс-лист общий'!$A:I,9,0),"")</f>
        <v>148</v>
      </c>
      <c r="K33" s="222">
        <f>IFERROR(VLOOKUP(A33,'Прайс-лист общий'!A:J,10,0),"")</f>
        <v>0</v>
      </c>
      <c r="L33" s="216"/>
      <c r="M33" s="212">
        <f t="shared" si="0"/>
        <v>0</v>
      </c>
      <c r="N33" s="185">
        <f>IFERROR(VLOOKUP($A33,'Прайс-лист общий'!$A:K,11,0),"")</f>
        <v>100</v>
      </c>
      <c r="O33" s="186" t="str">
        <f>IFERROR(VLOOKUP($A33,'Прайс-лист общий'!$A:L,12,0),"")</f>
        <v>60*60*25</v>
      </c>
      <c r="P33" s="186">
        <f>IFERROR(VLOOKUP($A33,'Прайс-лист общий'!$A:M,13,0),"")</f>
        <v>7.0000000000000007E-2</v>
      </c>
      <c r="Q33" s="186" t="str">
        <f>IFERROR(VLOOKUP($A33,'Прайс-лист общий'!$A:O,14,0),"")</f>
        <v>315*245*175</v>
      </c>
      <c r="R33" s="186">
        <f>IFERROR(VLOOKUP($A33,'Прайс-лист общий'!$A:O,15,0),"")</f>
        <v>9</v>
      </c>
    </row>
    <row r="34" spans="1:18" s="208" customFormat="1" ht="15" customHeight="1">
      <c r="A34" s="193" t="s">
        <v>5059</v>
      </c>
      <c r="B34" s="195"/>
      <c r="C34" s="187" t="str">
        <f>HYPERLINK(VLOOKUP(A34,Фото!C:D,2,0),VLOOKUP(A34,'Прайс-лист общий'!A:B,2,0))</f>
        <v>Накладка на цилиндр TIXX, серия SLIM, золото матовое сатинированное</v>
      </c>
      <c r="D34" s="188">
        <f>IFERROR(VLOOKUP($A34,'Прайс-лист общий'!A:C,3,0),"")</f>
        <v>4</v>
      </c>
      <c r="E34" s="189" t="str">
        <f>IFERROR(VLOOKUP($A34,'Прайс-лист общий'!$A:D,4,0),"")</f>
        <v>Новинка</v>
      </c>
      <c r="F34" s="210">
        <f>IFERROR(VLOOKUP($A34,'Прайс-лист общий'!$A:E,5,0),"")</f>
        <v>310</v>
      </c>
      <c r="G34" s="210">
        <f>IFERROR(VLOOKUP($A34,'Прайс-лист общий'!$A:F,6,0),"")</f>
        <v>195</v>
      </c>
      <c r="H34" s="210">
        <f>IFERROR(VLOOKUP($A34,'Прайс-лист общий'!$A:G,7,0),"")</f>
        <v>183</v>
      </c>
      <c r="I34" s="210">
        <f>IFERROR(VLOOKUP($A34,'Прайс-лист общий'!$A:H,8,0),"")</f>
        <v>171</v>
      </c>
      <c r="J34" s="210">
        <f>IFERROR(VLOOKUP($A34,'Прайс-лист общий'!$A:I,9,0),"")</f>
        <v>155</v>
      </c>
      <c r="K34" s="220">
        <f>IFERROR(VLOOKUP(A34,'Прайс-лист общий'!A:J,10,0),"")</f>
        <v>0</v>
      </c>
      <c r="L34" s="217"/>
      <c r="M34" s="213">
        <f t="shared" si="0"/>
        <v>0</v>
      </c>
      <c r="N34" s="190">
        <f>IFERROR(VLOOKUP($A34,'Прайс-лист общий'!$A:K,11,0),"")</f>
        <v>101</v>
      </c>
      <c r="O34" s="191" t="str">
        <f>IFERROR(VLOOKUP($A34,'Прайс-лист общий'!$A:L,12,0),"")</f>
        <v>60*60*26</v>
      </c>
      <c r="P34" s="191">
        <f>IFERROR(VLOOKUP($A34,'Прайс-лист общий'!$A:M,13,0),"")</f>
        <v>1.07</v>
      </c>
      <c r="Q34" s="191" t="str">
        <f>IFERROR(VLOOKUP($A34,'Прайс-лист общий'!$A:O,14,0),"")</f>
        <v>315*245*176</v>
      </c>
      <c r="R34" s="191">
        <f>IFERROR(VLOOKUP($A34,'Прайс-лист общий'!$A:O,15,0),"")</f>
        <v>10</v>
      </c>
    </row>
    <row r="35" spans="1:18" s="2" customFormat="1" ht="18" customHeight="1">
      <c r="A35" s="202" t="s">
        <v>5060</v>
      </c>
      <c r="B35" s="196"/>
      <c r="C35" s="233"/>
      <c r="D35" s="198"/>
      <c r="E35" s="199"/>
      <c r="F35" s="200"/>
      <c r="G35" s="200"/>
      <c r="H35" s="200"/>
      <c r="I35" s="200"/>
      <c r="J35" s="200"/>
      <c r="K35" s="200"/>
      <c r="L35" s="200"/>
      <c r="M35" s="200">
        <f t="shared" si="0"/>
        <v>0</v>
      </c>
      <c r="N35" s="201"/>
      <c r="O35" s="196"/>
      <c r="P35" s="196"/>
      <c r="Q35" s="196"/>
      <c r="R35" s="196"/>
    </row>
    <row r="36" spans="1:18" s="208" customFormat="1" ht="42" customHeight="1">
      <c r="A36" s="193" t="s">
        <v>729</v>
      </c>
      <c r="B36" s="195"/>
      <c r="C36" s="234" t="str">
        <f>HYPERLINK(VLOOKUP(A36,Фото!C:D,2,0),VLOOKUP(A36,'Прайс-лист общий'!A:B,2,0))</f>
        <v>Ручка дверная "Орсо", никель матовый/никель блестящий</v>
      </c>
      <c r="D36" s="188">
        <f>IFERROR(VLOOKUP($A36,'Прайс-лист общий'!A:C,3,0),"")</f>
        <v>4</v>
      </c>
      <c r="E36" s="189">
        <f>IFERROR(VLOOKUP($A36,'Прайс-лист общий'!$A:D,4,0),"")</f>
        <v>0</v>
      </c>
      <c r="F36" s="210">
        <f>IFERROR(VLOOKUP($A36,'Прайс-лист общий'!$A:E,5,0),"")</f>
        <v>1552</v>
      </c>
      <c r="G36" s="210">
        <f>IFERROR(VLOOKUP($A36,'Прайс-лист общий'!$A:F,6,0),"")</f>
        <v>937</v>
      </c>
      <c r="H36" s="210">
        <f>IFERROR(VLOOKUP($A36,'Прайс-лист общий'!$A:G,7,0),"")</f>
        <v>852</v>
      </c>
      <c r="I36" s="210">
        <f>IFERROR(VLOOKUP($A36,'Прайс-лист общий'!$A:H,8,0),"")</f>
        <v>775</v>
      </c>
      <c r="J36" s="210">
        <f>IFERROR(VLOOKUP($A36,'Прайс-лист общий'!$A:I,9,0),"")</f>
        <v>674</v>
      </c>
      <c r="K36" s="220">
        <f>IFERROR(VLOOKUP(A36,'Прайс-лист общий'!A:J,10,0),"")</f>
        <v>451</v>
      </c>
      <c r="L36" s="217"/>
      <c r="M36" s="213">
        <f t="shared" si="0"/>
        <v>0</v>
      </c>
      <c r="N36" s="190">
        <f>IFERROR(VLOOKUP($A36,'Прайс-лист общий'!$A:K,11,0),"")</f>
        <v>20</v>
      </c>
      <c r="O36" s="191" t="str">
        <f>IFERROR(VLOOKUP($A36,'Прайс-лист общий'!$A:L,12,0),"")</f>
        <v>170*117*61</v>
      </c>
      <c r="P36" s="191">
        <f>IFERROR(VLOOKUP($A36,'Прайс-лист общий'!$A:M,13,0),"")</f>
        <v>1.3380000000000001</v>
      </c>
      <c r="Q36" s="191" t="str">
        <f>IFERROR(VLOOKUP($A36,'Прайс-лист общий'!$A:O,14,0),"")</f>
        <v>350*245*323</v>
      </c>
      <c r="R36" s="191">
        <f>IFERROR(VLOOKUP($A36,'Прайс-лист общий'!$A:O,15,0),"")</f>
        <v>16.399999999999999</v>
      </c>
    </row>
    <row r="37" spans="1:18" s="208" customFormat="1" ht="42" customHeight="1">
      <c r="A37" s="238" t="s">
        <v>738</v>
      </c>
      <c r="B37" s="195"/>
      <c r="C37" s="234" t="str">
        <f>HYPERLINK(VLOOKUP(A37,Фото!C:D,2,0),VLOOKUP(A37,'Прайс-лист общий'!A:B,2,0))</f>
        <v>Завертка к ручкам TIXX, никель матовый/никель блестящий</v>
      </c>
      <c r="D37" s="239">
        <f>IFERROR(VLOOKUP($A37,'Прайс-лист общий'!A:C,3,0),"")</f>
        <v>4</v>
      </c>
      <c r="E37" s="240">
        <f>IFERROR(VLOOKUP($A37,'Прайс-лист общий'!$A:D,4,0),"")</f>
        <v>0</v>
      </c>
      <c r="F37" s="241">
        <f>IFERROR(VLOOKUP($A37,'Прайс-лист общий'!$A:E,5,0),"")</f>
        <v>574</v>
      </c>
      <c r="G37" s="241">
        <f>IFERROR(VLOOKUP($A37,'Прайс-лист общий'!$A:F,6,0),"")</f>
        <v>347</v>
      </c>
      <c r="H37" s="241">
        <f>IFERROR(VLOOKUP($A37,'Прайс-лист общий'!$A:G,7,0),"")</f>
        <v>315</v>
      </c>
      <c r="I37" s="241">
        <f>IFERROR(VLOOKUP($A37,'Прайс-лист общий'!$A:H,8,0),"")</f>
        <v>287</v>
      </c>
      <c r="J37" s="241">
        <f>IFERROR(VLOOKUP($A37,'Прайс-лист общий'!$A:I,9,0),"")</f>
        <v>249</v>
      </c>
      <c r="K37" s="242">
        <f>IFERROR(VLOOKUP(A37,'Прайс-лист общий'!A:J,10,0),"")</f>
        <v>112</v>
      </c>
      <c r="L37" s="243"/>
      <c r="M37" s="244">
        <f t="shared" si="0"/>
        <v>0</v>
      </c>
      <c r="N37" s="245">
        <f>IFERROR(VLOOKUP($A37,'Прайс-лист общий'!$A:K,11,0),"")</f>
        <v>108</v>
      </c>
      <c r="O37" s="246" t="str">
        <f>IFERROR(VLOOKUP($A37,'Прайс-лист общий'!$A:L,12,0),"")</f>
        <v>185*143*53</v>
      </c>
      <c r="P37" s="246">
        <f>IFERROR(VLOOKUP($A37,'Прайс-лист общий'!$A:M,13,0),"")</f>
        <v>0.16500000000000001</v>
      </c>
      <c r="Q37" s="246" t="str">
        <f>IFERROR(VLOOKUP($A37,'Прайс-лист общий'!$A:O,14,0),"")</f>
        <v>563*290*172</v>
      </c>
      <c r="R37" s="246">
        <f>IFERROR(VLOOKUP($A37,'Прайс-лист общий'!$A:O,15,0),"")</f>
        <v>19.899999999999999</v>
      </c>
    </row>
    <row r="38" spans="1:18" s="2" customFormat="1" ht="18" customHeight="1">
      <c r="A38" s="202" t="s">
        <v>104</v>
      </c>
      <c r="B38" s="196"/>
      <c r="C38" s="233"/>
      <c r="D38" s="198"/>
      <c r="E38" s="199"/>
      <c r="F38" s="200"/>
      <c r="G38" s="200"/>
      <c r="H38" s="200"/>
      <c r="I38" s="200"/>
      <c r="J38" s="200"/>
      <c r="K38" s="200"/>
      <c r="L38" s="200"/>
      <c r="M38" s="200">
        <f t="shared" si="0"/>
        <v>0</v>
      </c>
      <c r="N38" s="201"/>
      <c r="O38" s="196"/>
      <c r="P38" s="196"/>
      <c r="Q38" s="196"/>
      <c r="R38" s="196"/>
    </row>
    <row r="39" spans="1:18" s="208" customFormat="1" ht="21" customHeight="1">
      <c r="A39" s="192" t="s">
        <v>883</v>
      </c>
      <c r="B39" s="194"/>
      <c r="C39" s="177" t="str">
        <f>HYPERLINK(VLOOKUP(A39,Фото!C:D,2,0),VLOOKUP(A39,'Прайс-лист общий'!A:B,2,0))</f>
        <v>Завертка к ручке, цвет алюминий</v>
      </c>
      <c r="D39" s="178">
        <f>IFERROR(VLOOKUP($A39,'Прайс-лист общий'!A:C,3,0),"")</f>
        <v>4</v>
      </c>
      <c r="E39" s="179">
        <f>IFERROR(VLOOKUP($A39,'Прайс-лист общий'!$A:D,4,0),"")</f>
        <v>0</v>
      </c>
      <c r="F39" s="211">
        <f>IFERROR(VLOOKUP($A39,'Прайс-лист общий'!$A:E,5,0),"")</f>
        <v>237</v>
      </c>
      <c r="G39" s="211">
        <f>IFERROR(VLOOKUP($A39,'Прайс-лист общий'!$A:F,6,0),"")</f>
        <v>143</v>
      </c>
      <c r="H39" s="211">
        <f>IFERROR(VLOOKUP($A39,'Прайс-лист общий'!$A:G,7,0),"")</f>
        <v>130</v>
      </c>
      <c r="I39" s="211">
        <f>IFERROR(VLOOKUP($A39,'Прайс-лист общий'!$A:H,8,0),"")</f>
        <v>118</v>
      </c>
      <c r="J39" s="211">
        <f>IFERROR(VLOOKUP($A39,'Прайс-лист общий'!$A:I,9,0),"")</f>
        <v>103</v>
      </c>
      <c r="K39" s="221">
        <f>IFERROR(VLOOKUP(A39,'Прайс-лист общий'!A:J,10,0),"")</f>
        <v>32</v>
      </c>
      <c r="L39" s="215"/>
      <c r="M39" s="214">
        <f t="shared" si="0"/>
        <v>0</v>
      </c>
      <c r="N39" s="180">
        <f>IFERROR(VLOOKUP($A39,'Прайс-лист общий'!$A:K,11,0),"")</f>
        <v>100</v>
      </c>
      <c r="O39" s="181">
        <f>IFERROR(VLOOKUP($A39,'Прайс-лист общий'!$A:L,12,0),"")</f>
        <v>0</v>
      </c>
      <c r="P39" s="181">
        <f>IFERROR(VLOOKUP($A39,'Прайс-лист общий'!$A:M,13,0),"")</f>
        <v>8.6999999999999994E-2</v>
      </c>
      <c r="Q39" s="181">
        <f>IFERROR(VLOOKUP($A39,'Прайс-лист общий'!$A:O,14,0),"")</f>
        <v>0</v>
      </c>
      <c r="R39" s="181">
        <f>IFERROR(VLOOKUP($A39,'Прайс-лист общий'!$A:O,15,0),"")</f>
        <v>0</v>
      </c>
    </row>
    <row r="40" spans="1:18" s="208" customFormat="1" ht="21" customHeight="1">
      <c r="A40" s="193" t="s">
        <v>884</v>
      </c>
      <c r="B40" s="195"/>
      <c r="C40" s="187" t="str">
        <f>HYPERLINK(VLOOKUP(A40,Фото!C:D,2,0),VLOOKUP(A40,'Прайс-лист общий'!A:B,2,0))</f>
        <v>Завертка к ручке, коричневый</v>
      </c>
      <c r="D40" s="188">
        <f>IFERROR(VLOOKUP($A40,'Прайс-лист общий'!A:C,3,0),"")</f>
        <v>4</v>
      </c>
      <c r="E40" s="189">
        <f>IFERROR(VLOOKUP($A40,'Прайс-лист общий'!$A:D,4,0),"")</f>
        <v>0</v>
      </c>
      <c r="F40" s="210">
        <f>IFERROR(VLOOKUP($A40,'Прайс-лист общий'!$A:E,5,0),"")</f>
        <v>237</v>
      </c>
      <c r="G40" s="210">
        <f>IFERROR(VLOOKUP($A40,'Прайс-лист общий'!$A:F,6,0),"")</f>
        <v>143</v>
      </c>
      <c r="H40" s="210">
        <f>IFERROR(VLOOKUP($A40,'Прайс-лист общий'!$A:G,7,0),"")</f>
        <v>130</v>
      </c>
      <c r="I40" s="210">
        <f>IFERROR(VLOOKUP($A40,'Прайс-лист общий'!$A:H,8,0),"")</f>
        <v>118</v>
      </c>
      <c r="J40" s="210">
        <f>IFERROR(VLOOKUP($A40,'Прайс-лист общий'!$A:I,9,0),"")</f>
        <v>103</v>
      </c>
      <c r="K40" s="220">
        <f>IFERROR(VLOOKUP(A40,'Прайс-лист общий'!A:J,10,0),"")</f>
        <v>32</v>
      </c>
      <c r="L40" s="217"/>
      <c r="M40" s="213">
        <f t="shared" si="0"/>
        <v>0</v>
      </c>
      <c r="N40" s="190">
        <f>IFERROR(VLOOKUP($A40,'Прайс-лист общий'!$A:K,11,0),"")</f>
        <v>100</v>
      </c>
      <c r="O40" s="191">
        <f>IFERROR(VLOOKUP($A40,'Прайс-лист общий'!$A:L,12,0),"")</f>
        <v>0</v>
      </c>
      <c r="P40" s="191">
        <f>IFERROR(VLOOKUP($A40,'Прайс-лист общий'!$A:M,13,0),"")</f>
        <v>8.6999999999999994E-2</v>
      </c>
      <c r="Q40" s="191">
        <f>IFERROR(VLOOKUP($A40,'Прайс-лист общий'!$A:O,14,0),"")</f>
        <v>0</v>
      </c>
      <c r="R40" s="191">
        <f>IFERROR(VLOOKUP($A40,'Прайс-лист общий'!$A:O,15,0),"")</f>
        <v>0</v>
      </c>
    </row>
    <row r="41" spans="1:18" s="208" customFormat="1" ht="42" customHeight="1">
      <c r="A41" s="193" t="s">
        <v>885</v>
      </c>
      <c r="B41" s="195"/>
      <c r="C41" s="187" t="str">
        <f>HYPERLINK(VLOOKUP(A41,Фото!C:D,2,0),VLOOKUP(A41,'Прайс-лист общий'!A:B,2,0))</f>
        <v>Накладка на цилиндр, коричневый</v>
      </c>
      <c r="D41" s="188">
        <f>IFERROR(VLOOKUP($A41,'Прайс-лист общий'!A:C,3,0),"")</f>
        <v>4</v>
      </c>
      <c r="E41" s="189">
        <f>IFERROR(VLOOKUP($A41,'Прайс-лист общий'!$A:D,4,0),"")</f>
        <v>0</v>
      </c>
      <c r="F41" s="210">
        <f>IFERROR(VLOOKUP($A41,'Прайс-лист общий'!$A:E,5,0),"")</f>
        <v>134</v>
      </c>
      <c r="G41" s="210">
        <f>IFERROR(VLOOKUP($A41,'Прайс-лист общий'!$A:F,6,0),"")</f>
        <v>81</v>
      </c>
      <c r="H41" s="210">
        <f>IFERROR(VLOOKUP($A41,'Прайс-лист общий'!$A:G,7,0),"")</f>
        <v>74</v>
      </c>
      <c r="I41" s="210">
        <f>IFERROR(VLOOKUP($A41,'Прайс-лист общий'!$A:H,8,0),"")</f>
        <v>67</v>
      </c>
      <c r="J41" s="210">
        <f>IFERROR(VLOOKUP($A41,'Прайс-лист общий'!$A:I,9,0),"")</f>
        <v>58</v>
      </c>
      <c r="K41" s="220">
        <f>IFERROR(VLOOKUP(A41,'Прайс-лист общий'!A:J,10,0),"")</f>
        <v>32</v>
      </c>
      <c r="L41" s="217"/>
      <c r="M41" s="213">
        <f t="shared" si="0"/>
        <v>0</v>
      </c>
      <c r="N41" s="190">
        <f>IFERROR(VLOOKUP($A41,'Прайс-лист общий'!$A:K,11,0),"")</f>
        <v>200</v>
      </c>
      <c r="O41" s="191">
        <f>IFERROR(VLOOKUP($A41,'Прайс-лист общий'!$A:L,12,0),"")</f>
        <v>0</v>
      </c>
      <c r="P41" s="191">
        <f>IFERROR(VLOOKUP($A41,'Прайс-лист общий'!$A:M,13,0),"")</f>
        <v>3.5000000000000003E-2</v>
      </c>
      <c r="Q41" s="191">
        <f>IFERROR(VLOOKUP($A41,'Прайс-лист общий'!$A:O,14,0),"")</f>
        <v>0</v>
      </c>
      <c r="R41" s="191">
        <f>IFERROR(VLOOKUP($A41,'Прайс-лист общий'!$A:O,15,0),"")</f>
        <v>0</v>
      </c>
    </row>
    <row r="42" spans="1:18" s="1" customFormat="1" ht="12">
      <c r="A42" s="8"/>
      <c r="B42" s="8"/>
      <c r="C42" s="8"/>
      <c r="D42" s="146"/>
      <c r="E42" s="54"/>
      <c r="F42" s="55"/>
      <c r="G42" s="55"/>
      <c r="H42" s="70"/>
      <c r="I42" s="56"/>
      <c r="J42" s="22"/>
      <c r="K42" s="22"/>
      <c r="L42" s="57"/>
      <c r="M42" s="58"/>
      <c r="N42" s="79"/>
      <c r="O42" s="8"/>
      <c r="P42" s="17"/>
      <c r="Q42" s="6"/>
      <c r="R42" s="6"/>
    </row>
    <row r="43" spans="1:18" s="1" customFormat="1" ht="12">
      <c r="A43" s="9" t="str">
        <f>'Прайс-лист общий'!$A$1138</f>
        <v>INM 1</v>
      </c>
      <c r="B43" s="9"/>
      <c r="D43" s="147"/>
      <c r="E43" s="13"/>
      <c r="F43" s="59"/>
      <c r="G43" s="59"/>
      <c r="H43" s="73"/>
      <c r="I43" s="60"/>
      <c r="J43" s="23"/>
      <c r="K43" s="23"/>
      <c r="L43" s="57"/>
      <c r="M43" s="58"/>
      <c r="N43" s="79"/>
      <c r="O43" s="8"/>
      <c r="P43" s="17"/>
      <c r="Q43" s="6"/>
      <c r="R43" s="6"/>
    </row>
    <row r="44" spans="1:18" s="1" customFormat="1" ht="12">
      <c r="A44" s="285" t="str">
        <f>'Прайс-лист общий'!$A$1139</f>
        <v>INM 2</v>
      </c>
      <c r="B44" s="10"/>
      <c r="D44" s="147"/>
      <c r="E44" s="13"/>
      <c r="F44" s="59"/>
      <c r="G44" s="59"/>
      <c r="H44" s="73"/>
      <c r="I44" s="60"/>
      <c r="J44" s="23"/>
      <c r="K44" s="23"/>
      <c r="L44" s="57"/>
      <c r="M44" s="58"/>
      <c r="N44" s="79"/>
      <c r="O44" s="8"/>
      <c r="P44" s="17"/>
      <c r="Q44" s="6"/>
      <c r="R44" s="6"/>
    </row>
    <row r="45" spans="1:18" s="30" customFormat="1" ht="12">
      <c r="A45" s="285" t="str">
        <f>'Прайс-лист общий'!$A$1140</f>
        <v>INН-3-К</v>
      </c>
      <c r="B45" s="38"/>
      <c r="D45" s="148"/>
      <c r="E45" s="43"/>
      <c r="F45" s="76"/>
      <c r="G45" s="76"/>
      <c r="H45" s="78"/>
      <c r="I45" s="77"/>
      <c r="J45" s="77"/>
      <c r="K45" s="74"/>
      <c r="L45" s="99"/>
      <c r="M45" s="75"/>
      <c r="N45" s="136"/>
      <c r="O45" s="39"/>
      <c r="P45" s="19"/>
      <c r="Q45" s="40"/>
      <c r="R45" s="40"/>
    </row>
    <row r="46" spans="1:18" s="1" customFormat="1" ht="12">
      <c r="A46" s="285" t="str">
        <f>'Прайс-лист общий'!$A$1141</f>
        <v>Ручки для раздвижных дверей</v>
      </c>
      <c r="B46" s="10"/>
      <c r="D46" s="147"/>
      <c r="E46" s="13"/>
      <c r="F46" s="59"/>
      <c r="G46" s="59"/>
      <c r="H46" s="73"/>
      <c r="I46" s="65"/>
      <c r="J46" s="23"/>
      <c r="K46" s="23"/>
      <c r="L46" s="57"/>
      <c r="M46" s="58"/>
      <c r="N46" s="79"/>
      <c r="O46" s="8"/>
      <c r="P46" s="17"/>
      <c r="Q46" s="6"/>
      <c r="R46" s="6"/>
    </row>
    <row r="47" spans="1:18" s="1" customFormat="1" ht="12">
      <c r="A47" s="285" t="str">
        <f>'Прайс-лист общий'!$A$1142</f>
        <v>INSDH 603 SN</v>
      </c>
      <c r="B47" s="8"/>
      <c r="C47" s="8"/>
      <c r="D47" s="146"/>
      <c r="E47" s="20"/>
      <c r="F47" s="55"/>
      <c r="G47" s="55"/>
      <c r="H47" s="70"/>
      <c r="I47" s="56"/>
      <c r="J47" s="22"/>
      <c r="K47" s="22"/>
      <c r="L47" s="57"/>
      <c r="M47" s="58"/>
      <c r="N47" s="79"/>
      <c r="O47" s="8"/>
      <c r="P47" s="17"/>
      <c r="Q47" s="6"/>
      <c r="R47" s="6"/>
    </row>
  </sheetData>
  <sheetProtection sort="0" autoFilter="0"/>
  <protectedRanges>
    <protectedRange sqref="L35:L36 L42:L65101" name="Диапазон1"/>
    <protectedRange sqref="L1" name="Диапазон1_2_1_1"/>
    <protectedRange sqref="L2" name="Диапазон1_2"/>
    <protectedRange sqref="L37" name="Диапазон1_1"/>
    <protectedRange sqref="L38:L41" name="Диапазон1_3"/>
    <protectedRange sqref="L3" name="Диапазон1_4"/>
    <protectedRange sqref="L4:L28" name="Диапазон1_5"/>
    <protectedRange sqref="L29:L34" name="Диапазон1_6"/>
  </protectedRanges>
  <autoFilter ref="A2:R41" xr:uid="{00000000-0001-0000-0500-000000000000}"/>
  <customSheetViews>
    <customSheetView guid="{69598D06-4881-4E41-A0B0-3C783215F203}" scale="99" showGridLines="0" fitToPage="1">
      <pane xSplit="9" ySplit="2" topLeftCell="J3" activePane="bottomRight" state="frozen"/>
      <selection pane="bottomRight" activeCell="O2" sqref="O2"/>
      <pageMargins left="0.27559055118110237" right="0.15748031496062992" top="0.35433070866141736" bottom="0.31496062992125984" header="0.19685039370078741" footer="0.15748031496062992"/>
      <pageSetup paperSize="9" scale="43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34">
    <cfRule type="containsText" dxfId="47" priority="2" operator="containsText" text="Новинка">
      <formula>NOT(ISERROR(SEARCH("Новинка",E1)))</formula>
    </cfRule>
    <cfRule type="cellIs" dxfId="46" priority="1" operator="equal">
      <formula>"Цена снижена"</formula>
    </cfRule>
  </conditionalFormatting>
  <conditionalFormatting sqref="E35:E37">
    <cfRule type="cellIs" dxfId="45" priority="35" operator="equal">
      <formula>"Цена снижена"</formula>
    </cfRule>
    <cfRule type="containsText" dxfId="44" priority="36" operator="containsText" text="Новинка">
      <formula>NOT(ISERROR(SEARCH("Новинка",E35)))</formula>
    </cfRule>
  </conditionalFormatting>
  <conditionalFormatting sqref="E37:E1048576">
    <cfRule type="containsText" dxfId="43" priority="22" operator="containsText" text="Новинка">
      <formula>NOT(ISERROR(SEARCH("Новинка",E37)))</formula>
    </cfRule>
    <cfRule type="cellIs" dxfId="42" priority="21" operator="equal">
      <formula>"Цена снижена"</formula>
    </cfRule>
  </conditionalFormatting>
  <conditionalFormatting sqref="F1:J1048576">
    <cfRule type="expression" dxfId="41" priority="4">
      <formula>AND(ISNUMBER(F1),F$2=$J$1)</formula>
    </cfRule>
  </conditionalFormatting>
  <conditionalFormatting sqref="K1:K1048576">
    <cfRule type="expression" dxfId="40" priority="3">
      <formula>AND(ISNUMBER(K1),K1&gt;0)</formula>
    </cfRule>
  </conditionalFormatting>
  <hyperlinks>
    <hyperlink ref="L1" location="Корзина!A1" display="Корзина!A1" xr:uid="{00000000-0004-0000-0500-000000000000}"/>
  </hyperlinks>
  <pageMargins left="0.27559055118110237" right="0.15748031496062992" top="0.35433070866141736" bottom="0.31496062992125984" header="0.19685039370078741" footer="0.15748031496062992"/>
  <pageSetup paperSize="9" scale="51" fitToHeight="16" orientation="portrait"/>
  <headerFooter alignWithMargins="0">
    <oddHeader>&amp;R&amp;D</oddHeader>
    <oddFooter>&amp;R&amp;P из &amp;N</oddFooter>
  </headerFooter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F387058C-F7A2-49BC-AE8A-3D15A4A9BF85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</xm:sqref>
        </x14:conditionalFormatting>
        <x14:conditionalFormatting xmlns:xm="http://schemas.microsoft.com/office/excel/2006/main">
          <x14:cfRule type="iconSet" priority="394" id="{D93FAC49-4F26-4875-87B6-FF4C4572725B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D4:D24</xm:sqref>
        </x14:conditionalFormatting>
        <x14:conditionalFormatting xmlns:xm="http://schemas.microsoft.com/office/excel/2006/main">
          <x14:cfRule type="iconSet" priority="10" id="{51B0CCA4-9821-4153-9046-6DC6F417D4F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D25:D28</xm:sqref>
        </x14:conditionalFormatting>
        <x14:conditionalFormatting xmlns:xm="http://schemas.microsoft.com/office/excel/2006/main">
          <x14:cfRule type="iconSet" priority="5" id="{43D3013A-78A2-4076-97F3-941FDE68C17C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D29:D34</xm:sqref>
        </x14:conditionalFormatting>
        <x14:conditionalFormatting xmlns:xm="http://schemas.microsoft.com/office/excel/2006/main">
          <x14:cfRule type="iconSet" priority="30" id="{2A86A1B4-ED35-4817-8E8D-B1774692FA5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D37</xm:sqref>
        </x14:conditionalFormatting>
        <x14:conditionalFormatting xmlns:xm="http://schemas.microsoft.com/office/excel/2006/main">
          <x14:cfRule type="iconSet" priority="25" id="{3158EBFA-A7E0-4D2B-A315-EB0A8E476DEA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D38:D41</xm:sqref>
        </x14:conditionalFormatting>
        <x14:conditionalFormatting xmlns:xm="http://schemas.microsoft.com/office/excel/2006/main">
          <x14:cfRule type="iconSet" priority="46" id="{144494F1-C740-416F-8F05-9B582FB46125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D42:D1048576 D1:D2 D35:D36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5EE5-2FFB-4CF3-87B2-C63D4EFF62DE}">
  <sheetPr>
    <tabColor theme="0"/>
    <pageSetUpPr fitToPage="1"/>
  </sheetPr>
  <dimension ref="A1:S24"/>
  <sheetViews>
    <sheetView showGridLines="0" showZeros="0" zoomScaleNormal="100" zoomScaleSheetLayoutView="50" workbookViewId="0">
      <pane ySplit="2" topLeftCell="A3" activePane="bottomLeft" state="frozen"/>
      <selection activeCell="J1" sqref="J1:J1048576"/>
      <selection pane="bottomLeft" activeCell="S1" sqref="S1:S1048576"/>
    </sheetView>
  </sheetViews>
  <sheetFormatPr defaultColWidth="11.42578125" defaultRowHeight="15.75"/>
  <cols>
    <col min="1" max="1" width="27.28515625" style="15" customWidth="1"/>
    <col min="2" max="2" width="20.7109375" style="15" customWidth="1"/>
    <col min="3" max="3" width="49.28515625" style="15" customWidth="1"/>
    <col min="4" max="4" width="10.7109375" style="146" customWidth="1"/>
    <col min="5" max="5" width="12.7109375" style="20" customWidth="1"/>
    <col min="6" max="7" width="10" style="66" customWidth="1"/>
    <col min="8" max="8" width="10" style="90" customWidth="1"/>
    <col min="9" max="9" width="10" style="67" customWidth="1"/>
    <col min="10" max="10" width="10" style="25" customWidth="1"/>
    <col min="11" max="11" width="10.7109375" style="25" customWidth="1"/>
    <col min="12" max="12" width="8.5703125" style="68" customWidth="1"/>
    <col min="13" max="13" width="12.28515625" style="69" customWidth="1"/>
    <col min="14" max="14" width="5.7109375" style="137" customWidth="1"/>
    <col min="15" max="15" width="11.28515625" style="15" customWidth="1"/>
    <col min="16" max="16" width="8.5703125" style="16" customWidth="1"/>
    <col min="17" max="17" width="11.28515625" style="7" customWidth="1"/>
    <col min="18" max="18" width="8.5703125" style="7" customWidth="1"/>
    <col min="19" max="16384" width="11.42578125" style="3"/>
  </cols>
  <sheetData>
    <row r="1" spans="1:19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9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9" s="2" customFormat="1" ht="18" customHeight="1">
      <c r="A3" s="202" t="s">
        <v>5000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9" s="208" customFormat="1" ht="21" customHeight="1">
      <c r="A4" s="192" t="s">
        <v>4061</v>
      </c>
      <c r="B4" s="194"/>
      <c r="C4" s="177" t="str">
        <f>HYPERLINK(VLOOKUP(A4,Фото!C:D,2,0),VLOOKUP(A4,'Прайс-лист общий'!A:B,2,0))</f>
        <v>Ручка дверная, никель матовый/хром блестящий</v>
      </c>
      <c r="D4" s="178">
        <f>IFERROR(VLOOKUP($A4,'Прайс-лист общий'!A:C,3,0),"")</f>
        <v>3</v>
      </c>
      <c r="E4" s="179">
        <f>IFERROR(VLOOKUP($A4,'Прайс-лист общий'!$A:D,4,0),"")</f>
        <v>0</v>
      </c>
      <c r="F4" s="292">
        <f>IFERROR(VLOOKUP($A4,'Прайс-лист общий'!$A:E,5,0),"")</f>
        <v>678</v>
      </c>
      <c r="G4" s="292">
        <f>IFERROR(VLOOKUP($A4,'Прайс-лист общий'!$A:F,6,0),"")</f>
        <v>409.18</v>
      </c>
      <c r="H4" s="292">
        <f>IFERROR(VLOOKUP($A4,'Прайс-лист общий'!$A:G,7,0),"")</f>
        <v>389.69</v>
      </c>
      <c r="I4" s="292">
        <f>IFERROR(VLOOKUP($A4,'Прайс-лист общий'!$A:H,8,0),"")</f>
        <v>371.13</v>
      </c>
      <c r="J4" s="292">
        <f>IFERROR(VLOOKUP($A4,'Прайс-лист общий'!$A:I,9,0),"")</f>
        <v>345.24</v>
      </c>
      <c r="K4" s="293">
        <f>IFERROR(VLOOKUP(A4,'Прайс-лист общий'!A:J,10,0),"")</f>
        <v>0</v>
      </c>
      <c r="L4" s="215"/>
      <c r="M4" s="296">
        <f t="shared" ref="M4:M11" si="0">IF(K4&lt;&gt;$K$1,K4*L4,IF($J$1=$G$2,G4*L4,IF($J$1=$H$2,H4*L4,IF($J$1=$I$2,I4*L4,IF($J$1=$J$2,J4*L4,"Выберите колонку")))))</f>
        <v>0</v>
      </c>
      <c r="N4" s="180">
        <f>IFERROR(VLOOKUP($A4,'Прайс-лист общий'!$A:K,11,0),"")</f>
        <v>40</v>
      </c>
      <c r="O4" s="181" t="str">
        <f>IFERROR(VLOOKUP($A4,'Прайс-лист общий'!$A:L,12,0),"")</f>
        <v>165*77*60</v>
      </c>
      <c r="P4" s="181">
        <f>IFERROR(VLOOKUP($A4,'Прайс-лист общий'!$A:M,13,0),"")</f>
        <v>0.38</v>
      </c>
      <c r="Q4" s="181" t="str">
        <f>IFERROR(VLOOKUP($A4,'Прайс-лист общий'!$A:O,14,0),"")</f>
        <v>395*345*260</v>
      </c>
      <c r="R4" s="181">
        <f>IFERROR(VLOOKUP($A4,'Прайс-лист общий'!$A:O,15,0),"")</f>
        <v>15.5</v>
      </c>
    </row>
    <row r="5" spans="1:19" s="208" customFormat="1" ht="21" customHeight="1">
      <c r="A5" s="193" t="s">
        <v>4062</v>
      </c>
      <c r="B5" s="195"/>
      <c r="C5" s="187" t="str">
        <f>HYPERLINK(VLOOKUP(A5,Фото!C:D,2,0),VLOOKUP(A5,'Прайс-лист общий'!A:B,2,0))</f>
        <v>Ручка дверная, черный</v>
      </c>
      <c r="D5" s="188">
        <f>IFERROR(VLOOKUP($A5,'Прайс-лист общий'!A:C,3,0),"")</f>
        <v>3</v>
      </c>
      <c r="E5" s="189">
        <f>IFERROR(VLOOKUP($A5,'Прайс-лист общий'!$A:D,4,0),"")</f>
        <v>0</v>
      </c>
      <c r="F5" s="294">
        <f>IFERROR(VLOOKUP($A5,'Прайс-лист общий'!$A:E,5,0),"")</f>
        <v>652</v>
      </c>
      <c r="G5" s="294">
        <f>IFERROR(VLOOKUP($A5,'Прайс-лист общий'!$A:F,6,0),"")</f>
        <v>393.48</v>
      </c>
      <c r="H5" s="294">
        <f>IFERROR(VLOOKUP($A5,'Прайс-лист общий'!$A:G,7,0),"")</f>
        <v>374.74</v>
      </c>
      <c r="I5" s="294">
        <f>IFERROR(VLOOKUP($A5,'Прайс-лист общий'!$A:H,8,0),"")</f>
        <v>356.9</v>
      </c>
      <c r="J5" s="294">
        <f>IFERROR(VLOOKUP($A5,'Прайс-лист общий'!$A:I,9,0),"")</f>
        <v>332</v>
      </c>
      <c r="K5" s="295">
        <f>IFERROR(VLOOKUP(A5,'Прайс-лист общий'!A:J,10,0),"")</f>
        <v>0</v>
      </c>
      <c r="L5" s="217"/>
      <c r="M5" s="297">
        <f t="shared" si="0"/>
        <v>0</v>
      </c>
      <c r="N5" s="190">
        <f>IFERROR(VLOOKUP($A5,'Прайс-лист общий'!$A:K,11,0),"")</f>
        <v>40</v>
      </c>
      <c r="O5" s="191" t="str">
        <f>IFERROR(VLOOKUP($A5,'Прайс-лист общий'!$A:L,12,0),"")</f>
        <v>165*77*60</v>
      </c>
      <c r="P5" s="191">
        <f>IFERROR(VLOOKUP($A5,'Прайс-лист общий'!$A:M,13,0),"")</f>
        <v>0.38</v>
      </c>
      <c r="Q5" s="191" t="str">
        <f>IFERROR(VLOOKUP($A5,'Прайс-лист общий'!$A:O,14,0),"")</f>
        <v>395*345*260</v>
      </c>
      <c r="R5" s="191">
        <f>IFERROR(VLOOKUP($A5,'Прайс-лист общий'!$A:O,15,0),"")</f>
        <v>15.5</v>
      </c>
    </row>
    <row r="6" spans="1:19" s="208" customFormat="1" ht="21" customHeight="1">
      <c r="A6" s="192" t="s">
        <v>4656</v>
      </c>
      <c r="B6"/>
      <c r="C6" s="177" t="str">
        <f>HYPERLINK(VLOOKUP(A6,Фото!C:D,2,0),VLOOKUP(A6,'Прайс-лист общий'!A:B,2,0))</f>
        <v>Ручка дверная, никель матовый/хром блестящий</v>
      </c>
      <c r="D6" s="178">
        <f>IFERROR(VLOOKUP($A6,'Прайс-лист общий'!A:C,3,0),"")</f>
        <v>4</v>
      </c>
      <c r="E6" s="179">
        <f>IFERROR(VLOOKUP($A6,'Прайс-лист общий'!$A:D,4,0),"")</f>
        <v>0</v>
      </c>
      <c r="F6" s="292">
        <f>IFERROR(VLOOKUP($A6,'Прайс-лист общий'!$A:E,5,0),"")</f>
        <v>674</v>
      </c>
      <c r="G6" s="292">
        <f>IFERROR(VLOOKUP($A6,'Прайс-лист общий'!$A:F,6,0),"")</f>
        <v>406.88</v>
      </c>
      <c r="H6" s="292">
        <f>IFERROR(VLOOKUP($A6,'Прайс-лист общий'!$A:G,7,0),"")</f>
        <v>387.5</v>
      </c>
      <c r="I6" s="292">
        <f>IFERROR(VLOOKUP($A6,'Прайс-лист общий'!$A:H,8,0),"")</f>
        <v>369.05</v>
      </c>
      <c r="J6" s="292">
        <f>IFERROR(VLOOKUP($A6,'Прайс-лист общий'!$A:I,9,0),"")</f>
        <v>343.3</v>
      </c>
      <c r="K6" s="293">
        <f>IFERROR(VLOOKUP(A6,'Прайс-лист общий'!A:J,10,0),"")</f>
        <v>0</v>
      </c>
      <c r="L6" s="215"/>
      <c r="M6" s="296">
        <f t="shared" si="0"/>
        <v>0</v>
      </c>
      <c r="N6" s="180">
        <f>IFERROR(VLOOKUP($A6,'Прайс-лист общий'!$A:K,11,0),"")</f>
        <v>40</v>
      </c>
      <c r="O6" s="181" t="str">
        <f>IFERROR(VLOOKUP($A6,'Прайс-лист общий'!$A:L,12,0),"")</f>
        <v>165*77*60</v>
      </c>
      <c r="P6" s="181">
        <f>IFERROR(VLOOKUP($A6,'Прайс-лист общий'!$A:M,13,0),"")</f>
        <v>0.38</v>
      </c>
      <c r="Q6" s="181" t="str">
        <f>IFERROR(VLOOKUP($A6,'Прайс-лист общий'!$A:O,14,0),"")</f>
        <v>395*345*260</v>
      </c>
      <c r="R6" s="181">
        <f>IFERROR(VLOOKUP($A6,'Прайс-лист общий'!$A:O,15,0),"")</f>
        <v>15.5</v>
      </c>
    </row>
    <row r="7" spans="1:19" s="208" customFormat="1" ht="21" customHeight="1">
      <c r="A7" s="193" t="s">
        <v>4657</v>
      </c>
      <c r="B7" s="195"/>
      <c r="C7" s="187" t="str">
        <f>HYPERLINK(VLOOKUP(A7,Фото!C:D,2,0),VLOOKUP(A7,'Прайс-лист общий'!A:B,2,0))</f>
        <v>Ручка дверная, черный</v>
      </c>
      <c r="D7" s="188">
        <f>IFERROR(VLOOKUP($A7,'Прайс-лист общий'!A:C,3,0),"")</f>
        <v>4</v>
      </c>
      <c r="E7" s="189">
        <f>IFERROR(VLOOKUP($A7,'Прайс-лист общий'!$A:D,4,0),"")</f>
        <v>0</v>
      </c>
      <c r="F7" s="294">
        <f>IFERROR(VLOOKUP($A7,'Прайс-лист общий'!$A:E,5,0),"")</f>
        <v>648</v>
      </c>
      <c r="G7" s="294">
        <f>IFERROR(VLOOKUP($A7,'Прайс-лист общий'!$A:F,6,0),"")</f>
        <v>391.49</v>
      </c>
      <c r="H7" s="294">
        <f>IFERROR(VLOOKUP($A7,'Прайс-лист общий'!$A:G,7,0),"")</f>
        <v>372.84</v>
      </c>
      <c r="I7" s="294">
        <f>IFERROR(VLOOKUP($A7,'Прайс-лист общий'!$A:H,8,0),"")</f>
        <v>355.09</v>
      </c>
      <c r="J7" s="294">
        <f>IFERROR(VLOOKUP($A7,'Прайс-лист общий'!$A:I,9,0),"")</f>
        <v>330.32</v>
      </c>
      <c r="K7" s="295">
        <f>IFERROR(VLOOKUP(A7,'Прайс-лист общий'!A:J,10,0),"")</f>
        <v>0</v>
      </c>
      <c r="L7" s="217"/>
      <c r="M7" s="297">
        <f t="shared" si="0"/>
        <v>0</v>
      </c>
      <c r="N7" s="190">
        <f>IFERROR(VLOOKUP($A7,'Прайс-лист общий'!$A:K,11,0),"")</f>
        <v>40</v>
      </c>
      <c r="O7" s="191" t="str">
        <f>IFERROR(VLOOKUP($A7,'Прайс-лист общий'!$A:L,12,0),"")</f>
        <v>165*77*60</v>
      </c>
      <c r="P7" s="191">
        <f>IFERROR(VLOOKUP($A7,'Прайс-лист общий'!$A:M,13,0),"")</f>
        <v>0.38</v>
      </c>
      <c r="Q7" s="191" t="str">
        <f>IFERROR(VLOOKUP($A7,'Прайс-лист общий'!$A:O,14,0),"")</f>
        <v>395*345*260</v>
      </c>
      <c r="R7" s="191">
        <f>IFERROR(VLOOKUP($A7,'Прайс-лист общий'!$A:O,15,0),"")</f>
        <v>15.5</v>
      </c>
    </row>
    <row r="8" spans="1:19" s="208" customFormat="1" ht="21" customHeight="1">
      <c r="A8" s="192" t="s">
        <v>4063</v>
      </c>
      <c r="B8" s="194"/>
      <c r="C8" s="177" t="str">
        <f>HYPERLINK(VLOOKUP(A8,Фото!C:D,2,0),VLOOKUP(A8,'Прайс-лист общий'!A:B,2,0))</f>
        <v>Завертка квадратная к ручкам, никель матовый/хром блестящий</v>
      </c>
      <c r="D8" s="178">
        <f>IFERROR(VLOOKUP($A8,'Прайс-лист общий'!A:C,3,0),"")</f>
        <v>3</v>
      </c>
      <c r="E8" s="179">
        <f>IFERROR(VLOOKUP($A8,'Прайс-лист общий'!$A:D,4,0),"")</f>
        <v>0</v>
      </c>
      <c r="F8" s="292">
        <f>IFERROR(VLOOKUP($A8,'Прайс-лист общий'!$A:E,5,0),"")</f>
        <v>407</v>
      </c>
      <c r="G8" s="292">
        <f>IFERROR(VLOOKUP($A8,'Прайс-лист общий'!$A:F,6,0),"")</f>
        <v>245.61</v>
      </c>
      <c r="H8" s="292">
        <f>IFERROR(VLOOKUP($A8,'Прайс-лист общий'!$A:G,7,0),"")</f>
        <v>233.91</v>
      </c>
      <c r="I8" s="292">
        <f>IFERROR(VLOOKUP($A8,'Прайс-лист общий'!$A:H,8,0),"")</f>
        <v>222.77</v>
      </c>
      <c r="J8" s="292">
        <f>IFERROR(VLOOKUP($A8,'Прайс-лист общий'!$A:I,9,0),"")</f>
        <v>207.23</v>
      </c>
      <c r="K8" s="293">
        <f>IFERROR(VLOOKUP(A8,'Прайс-лист общий'!A:J,10,0),"")</f>
        <v>0</v>
      </c>
      <c r="L8" s="215"/>
      <c r="M8" s="296">
        <f t="shared" si="0"/>
        <v>0</v>
      </c>
      <c r="N8" s="180">
        <f>IFERROR(VLOOKUP($A8,'Прайс-лист общий'!$A:K,11,0),"")</f>
        <v>100</v>
      </c>
      <c r="O8" s="181" t="str">
        <f>IFERROR(VLOOKUP($A8,'Прайс-лист общий'!$A:L,12,0),"")</f>
        <v>80*80*50</v>
      </c>
      <c r="P8" s="181">
        <f>IFERROR(VLOOKUP($A8,'Прайс-лист общий'!$A:M,13,0),"")</f>
        <v>0.13</v>
      </c>
      <c r="Q8" s="181" t="str">
        <f>IFERROR(VLOOKUP($A8,'Прайс-лист общий'!$A:O,14,0),"")</f>
        <v>335*240*320</v>
      </c>
      <c r="R8" s="181">
        <f>IFERROR(VLOOKUP($A8,'Прайс-лист общий'!$A:O,15,0),"")</f>
        <v>13.3</v>
      </c>
    </row>
    <row r="9" spans="1:19" s="208" customFormat="1" ht="21" customHeight="1">
      <c r="A9" s="193" t="s">
        <v>4064</v>
      </c>
      <c r="B9" s="195"/>
      <c r="C9" s="187" t="str">
        <f>HYPERLINK(VLOOKUP(A9,Фото!C:D,2,0),VLOOKUP(A9,'Прайс-лист общий'!A:B,2,0))</f>
        <v>Завертка квадратная к ручкам, черный</v>
      </c>
      <c r="D9" s="188">
        <f>IFERROR(VLOOKUP($A9,'Прайс-лист общий'!A:C,3,0),"")</f>
        <v>4</v>
      </c>
      <c r="E9" s="189">
        <f>IFERROR(VLOOKUP($A9,'Прайс-лист общий'!$A:D,4,0),"")</f>
        <v>0</v>
      </c>
      <c r="F9" s="294">
        <f>IFERROR(VLOOKUP($A9,'Прайс-лист общий'!$A:E,5,0),"")</f>
        <v>394</v>
      </c>
      <c r="G9" s="294">
        <f>IFERROR(VLOOKUP($A9,'Прайс-лист общий'!$A:F,6,0),"")</f>
        <v>237.78</v>
      </c>
      <c r="H9" s="294">
        <f>IFERROR(VLOOKUP($A9,'Прайс-лист общий'!$A:G,7,0),"")</f>
        <v>226.45</v>
      </c>
      <c r="I9" s="294">
        <f>IFERROR(VLOOKUP($A9,'Прайс-лист общий'!$A:H,8,0),"")</f>
        <v>215.67</v>
      </c>
      <c r="J9" s="294">
        <f>IFERROR(VLOOKUP($A9,'Прайс-лист общий'!$A:I,9,0),"")</f>
        <v>200.62</v>
      </c>
      <c r="K9" s="295">
        <f>IFERROR(VLOOKUP(A9,'Прайс-лист общий'!A:J,10,0),"")</f>
        <v>0</v>
      </c>
      <c r="L9" s="217"/>
      <c r="M9" s="297">
        <f t="shared" si="0"/>
        <v>0</v>
      </c>
      <c r="N9" s="190">
        <f>IFERROR(VLOOKUP($A9,'Прайс-лист общий'!$A:K,11,0),"")</f>
        <v>100</v>
      </c>
      <c r="O9" s="191" t="str">
        <f>IFERROR(VLOOKUP($A9,'Прайс-лист общий'!$A:L,12,0),"")</f>
        <v>80*80*50</v>
      </c>
      <c r="P9" s="191">
        <f>IFERROR(VLOOKUP($A9,'Прайс-лист общий'!$A:M,13,0),"")</f>
        <v>0.13</v>
      </c>
      <c r="Q9" s="191" t="str">
        <f>IFERROR(VLOOKUP($A9,'Прайс-лист общий'!$A:O,14,0),"")</f>
        <v>335*240*320</v>
      </c>
      <c r="R9" s="191">
        <f>IFERROR(VLOOKUP($A9,'Прайс-лист общий'!$A:O,15,0),"")</f>
        <v>13.3</v>
      </c>
    </row>
    <row r="10" spans="1:19" s="208" customFormat="1" ht="21" customHeight="1">
      <c r="A10" s="192" t="s">
        <v>4067</v>
      </c>
      <c r="B10" s="194"/>
      <c r="C10" s="177" t="str">
        <f>HYPERLINK(VLOOKUP(A10,Фото!C:D,2,0),VLOOKUP(A10,'Прайс-лист общий'!A:B,2,0))</f>
        <v>Накладка квадратная на цилиндр, никель матовый/хром блестящий</v>
      </c>
      <c r="D10" s="178">
        <f>IFERROR(VLOOKUP($A10,'Прайс-лист общий'!A:C,3,0),"")</f>
        <v>4</v>
      </c>
      <c r="E10" s="179">
        <f>IFERROR(VLOOKUP($A10,'Прайс-лист общий'!$A:D,4,0),"")</f>
        <v>0</v>
      </c>
      <c r="F10" s="292">
        <f>IFERROR(VLOOKUP($A10,'Прайс-лист общий'!$A:E,5,0),"")</f>
        <v>324</v>
      </c>
      <c r="G10" s="292">
        <f>IFERROR(VLOOKUP($A10,'Прайс-лист общий'!$A:F,6,0),"")</f>
        <v>195.6</v>
      </c>
      <c r="H10" s="292">
        <f>IFERROR(VLOOKUP($A10,'Прайс-лист общий'!$A:G,7,0),"")</f>
        <v>186.28</v>
      </c>
      <c r="I10" s="292">
        <f>IFERROR(VLOOKUP($A10,'Прайс-лист общий'!$A:H,8,0),"")</f>
        <v>177.41</v>
      </c>
      <c r="J10" s="292">
        <f>IFERROR(VLOOKUP($A10,'Прайс-лист общий'!$A:I,9,0),"")</f>
        <v>165.04</v>
      </c>
      <c r="K10" s="293">
        <f>IFERROR(VLOOKUP(A10,'Прайс-лист общий'!A:J,10,0),"")</f>
        <v>0</v>
      </c>
      <c r="L10" s="215"/>
      <c r="M10" s="296">
        <f t="shared" si="0"/>
        <v>0</v>
      </c>
      <c r="N10" s="180">
        <f>IFERROR(VLOOKUP($A10,'Прайс-лист общий'!$A:K,11,0),"")</f>
        <v>100</v>
      </c>
      <c r="O10" s="181" t="str">
        <f>IFERROR(VLOOKUP($A10,'Прайс-лист общий'!$A:L,12,0),"")</f>
        <v>60*60*25</v>
      </c>
      <c r="P10" s="181">
        <f>IFERROR(VLOOKUP($A10,'Прайс-лист общий'!$A:M,13,0),"")</f>
        <v>7.0000000000000007E-2</v>
      </c>
      <c r="Q10" s="181" t="str">
        <f>IFERROR(VLOOKUP($A10,'Прайс-лист общий'!$A:O,14,0),"")</f>
        <v>315*245*175</v>
      </c>
      <c r="R10" s="181">
        <f>IFERROR(VLOOKUP($A10,'Прайс-лист общий'!$A:O,15,0),"")</f>
        <v>7.2</v>
      </c>
    </row>
    <row r="11" spans="1:19" s="208" customFormat="1" ht="21" customHeight="1">
      <c r="A11" s="193" t="s">
        <v>4068</v>
      </c>
      <c r="B11" s="195"/>
      <c r="C11" s="187" t="str">
        <f>HYPERLINK(VLOOKUP(A11,Фото!C:D,2,0),VLOOKUP(A11,'Прайс-лист общий'!A:B,2,0))</f>
        <v>Накладка квадратная на цилиндр, черный</v>
      </c>
      <c r="D11" s="188">
        <f>IFERROR(VLOOKUP($A11,'Прайс-лист общий'!A:C,3,0),"")</f>
        <v>4</v>
      </c>
      <c r="E11" s="189">
        <f>IFERROR(VLOOKUP($A11,'Прайс-лист общий'!$A:D,4,0),"")</f>
        <v>0</v>
      </c>
      <c r="F11" s="294">
        <f>IFERROR(VLOOKUP($A11,'Прайс-лист общий'!$A:E,5,0),"")</f>
        <v>315</v>
      </c>
      <c r="G11" s="294">
        <f>IFERROR(VLOOKUP($A11,'Прайс-лист общий'!$A:F,6,0),"")</f>
        <v>190.38</v>
      </c>
      <c r="H11" s="294">
        <f>IFERROR(VLOOKUP($A11,'Прайс-лист общий'!$A:G,7,0),"")</f>
        <v>181.31</v>
      </c>
      <c r="I11" s="294">
        <f>IFERROR(VLOOKUP($A11,'Прайс-лист общий'!$A:H,8,0),"")</f>
        <v>172.68</v>
      </c>
      <c r="J11" s="294">
        <f>IFERROR(VLOOKUP($A11,'Прайс-лист общий'!$A:I,9,0),"")</f>
        <v>160.63</v>
      </c>
      <c r="K11" s="295">
        <f>IFERROR(VLOOKUP(A11,'Прайс-лист общий'!A:J,10,0),"")</f>
        <v>0</v>
      </c>
      <c r="L11" s="217"/>
      <c r="M11" s="297">
        <f t="shared" si="0"/>
        <v>0</v>
      </c>
      <c r="N11" s="190">
        <f>IFERROR(VLOOKUP($A11,'Прайс-лист общий'!$A:K,11,0),"")</f>
        <v>100</v>
      </c>
      <c r="O11" s="191" t="str">
        <f>IFERROR(VLOOKUP($A11,'Прайс-лист общий'!$A:L,12,0),"")</f>
        <v>60*60*25</v>
      </c>
      <c r="P11" s="191">
        <f>IFERROR(VLOOKUP($A11,'Прайс-лист общий'!$A:M,13,0),"")</f>
        <v>7.0000000000000007E-2</v>
      </c>
      <c r="Q11" s="191" t="str">
        <f>IFERROR(VLOOKUP($A11,'Прайс-лист общий'!$A:O,14,0),"")</f>
        <v>315*245*175</v>
      </c>
      <c r="R11" s="191">
        <f>IFERROR(VLOOKUP($A11,'Прайс-лист общий'!$A:O,15,0),"")</f>
        <v>7.2</v>
      </c>
    </row>
    <row r="12" spans="1:19" s="2" customFormat="1" ht="18" customHeight="1">
      <c r="A12" s="202" t="s">
        <v>5001</v>
      </c>
      <c r="B12" s="196"/>
      <c r="C12" s="233"/>
      <c r="D12" s="198"/>
      <c r="E12" s="199"/>
      <c r="F12" s="200"/>
      <c r="G12" s="200"/>
      <c r="H12" s="200"/>
      <c r="I12" s="200"/>
      <c r="J12" s="200"/>
      <c r="K12" s="200"/>
      <c r="L12" s="200"/>
      <c r="M12" s="200"/>
      <c r="N12" s="201"/>
      <c r="O12" s="196"/>
      <c r="P12" s="196"/>
      <c r="Q12" s="196"/>
      <c r="R12" s="196"/>
      <c r="S12" s="208"/>
    </row>
    <row r="13" spans="1:19" s="208" customFormat="1" ht="21" customHeight="1">
      <c r="A13" s="192" t="s">
        <v>4059</v>
      </c>
      <c r="B13" s="194"/>
      <c r="C13" s="177" t="str">
        <f>HYPERLINK(VLOOKUP(A13,Фото!C:D,2,0),VLOOKUP(A13,'Прайс-лист общий'!A:B,2,0))</f>
        <v>Ручка дверная, никель матовый/хром блестящий</v>
      </c>
      <c r="D13" s="178">
        <f>IFERROR(VLOOKUP($A13,'Прайс-лист общий'!A:C,3,0),"")</f>
        <v>4</v>
      </c>
      <c r="E13" s="179">
        <f>IFERROR(VLOOKUP($A13,'Прайс-лист общий'!$A:D,4,0),"")</f>
        <v>0</v>
      </c>
      <c r="F13" s="292">
        <f>IFERROR(VLOOKUP($A13,'Прайс-лист общий'!$A:E,5,0),"")</f>
        <v>575</v>
      </c>
      <c r="G13" s="292">
        <f>IFERROR(VLOOKUP($A13,'Прайс-лист общий'!$A:F,6,0),"")</f>
        <v>347.19</v>
      </c>
      <c r="H13" s="292">
        <f>IFERROR(VLOOKUP($A13,'Прайс-лист общий'!$A:G,7,0),"")</f>
        <v>330.66</v>
      </c>
      <c r="I13" s="292">
        <f>IFERROR(VLOOKUP($A13,'Прайс-лист общий'!$A:H,8,0),"")</f>
        <v>314.91000000000003</v>
      </c>
      <c r="J13" s="292">
        <f>IFERROR(VLOOKUP($A13,'Прайс-лист общий'!$A:I,9,0),"")</f>
        <v>292.94</v>
      </c>
      <c r="K13" s="293">
        <f>IFERROR(VLOOKUP(A13,'Прайс-лист общий'!A:J,10,0),"")</f>
        <v>0</v>
      </c>
      <c r="L13" s="215"/>
      <c r="M13" s="296">
        <f t="shared" ref="M13:M18" si="1">IF(K13&lt;&gt;$K$1,K13*L13,IF($J$1=$G$2,G13*L13,IF($J$1=$H$2,H13*L13,IF($J$1=$I$2,I13*L13,IF($J$1=$J$2,J13*L13,"Выберите колонку")))))</f>
        <v>0</v>
      </c>
      <c r="N13" s="180">
        <f>IFERROR(VLOOKUP($A13,'Прайс-лист общий'!$A:K,11,0),"")</f>
        <v>40</v>
      </c>
      <c r="O13" s="181" t="str">
        <f>IFERROR(VLOOKUP($A13,'Прайс-лист общий'!$A:L,12,0),"")</f>
        <v>165*77*60</v>
      </c>
      <c r="P13" s="181">
        <f>IFERROR(VLOOKUP($A13,'Прайс-лист общий'!$A:M,13,0),"")</f>
        <v>0.37</v>
      </c>
      <c r="Q13" s="181" t="str">
        <f>IFERROR(VLOOKUP($A13,'Прайс-лист общий'!$A:O,14,0),"")</f>
        <v>395*345*260</v>
      </c>
      <c r="R13" s="181">
        <f>IFERROR(VLOOKUP($A13,'Прайс-лист общий'!$A:O,15,0),"")</f>
        <v>15.2</v>
      </c>
    </row>
    <row r="14" spans="1:19" s="208" customFormat="1" ht="21" customHeight="1">
      <c r="A14" s="193" t="s">
        <v>4060</v>
      </c>
      <c r="B14" s="195"/>
      <c r="C14" s="187" t="str">
        <f>HYPERLINK(VLOOKUP(A14,Фото!C:D,2,0),VLOOKUP(A14,'Прайс-лист общий'!A:B,2,0))</f>
        <v>Ручка дверная, черный</v>
      </c>
      <c r="D14" s="188">
        <f>IFERROR(VLOOKUP($A14,'Прайс-лист общий'!A:C,3,0),"")</f>
        <v>4</v>
      </c>
      <c r="E14" s="189">
        <f>IFERROR(VLOOKUP($A14,'Прайс-лист общий'!$A:D,4,0),"")</f>
        <v>0</v>
      </c>
      <c r="F14" s="294">
        <f>IFERROR(VLOOKUP($A14,'Прайс-лист общий'!$A:E,5,0),"")</f>
        <v>549</v>
      </c>
      <c r="G14" s="294">
        <f>IFERROR(VLOOKUP($A14,'Прайс-лист общий'!$A:F,6,0),"")</f>
        <v>331.51</v>
      </c>
      <c r="H14" s="294">
        <f>IFERROR(VLOOKUP($A14,'Прайс-лист общий'!$A:G,7,0),"")</f>
        <v>315.73</v>
      </c>
      <c r="I14" s="294">
        <f>IFERROR(VLOOKUP($A14,'Прайс-лист общий'!$A:H,8,0),"")</f>
        <v>300.69</v>
      </c>
      <c r="J14" s="294">
        <f>IFERROR(VLOOKUP($A14,'Прайс-лист общий'!$A:I,9,0),"")</f>
        <v>279.72000000000003</v>
      </c>
      <c r="K14" s="295">
        <f>IFERROR(VLOOKUP(A14,'Прайс-лист общий'!A:J,10,0),"")</f>
        <v>0</v>
      </c>
      <c r="L14" s="217"/>
      <c r="M14" s="297">
        <f t="shared" si="1"/>
        <v>0</v>
      </c>
      <c r="N14" s="190">
        <f>IFERROR(VLOOKUP($A14,'Прайс-лист общий'!$A:K,11,0),"")</f>
        <v>40</v>
      </c>
      <c r="O14" s="191" t="str">
        <f>IFERROR(VLOOKUP($A14,'Прайс-лист общий'!$A:L,12,0),"")</f>
        <v>165*77*60</v>
      </c>
      <c r="P14" s="191">
        <f>IFERROR(VLOOKUP($A14,'Прайс-лист общий'!$A:M,13,0),"")</f>
        <v>0.37</v>
      </c>
      <c r="Q14" s="191" t="str">
        <f>IFERROR(VLOOKUP($A14,'Прайс-лист общий'!$A:O,14,0),"")</f>
        <v>395*345*260</v>
      </c>
      <c r="R14" s="191">
        <f>IFERROR(VLOOKUP($A14,'Прайс-лист общий'!$A:O,15,0),"")</f>
        <v>15.2</v>
      </c>
    </row>
    <row r="15" spans="1:19" s="208" customFormat="1" ht="21" customHeight="1">
      <c r="A15" s="192" t="s">
        <v>4065</v>
      </c>
      <c r="B15" s="194"/>
      <c r="C15" s="177" t="str">
        <f>HYPERLINK(VLOOKUP(A15,Фото!C:D,2,0),VLOOKUP(A15,'Прайс-лист общий'!A:B,2,0))</f>
        <v>Завертка к ручкам, никель матовый/хром блестящий</v>
      </c>
      <c r="D15" s="178">
        <f>IFERROR(VLOOKUP($A15,'Прайс-лист общий'!A:C,3,0),"")</f>
        <v>4</v>
      </c>
      <c r="E15" s="179">
        <f>IFERROR(VLOOKUP($A15,'Прайс-лист общий'!$A:D,4,0),"")</f>
        <v>0</v>
      </c>
      <c r="F15" s="292">
        <f>IFERROR(VLOOKUP($A15,'Прайс-лист общий'!$A:E,5,0),"")</f>
        <v>343</v>
      </c>
      <c r="G15" s="292">
        <f>IFERROR(VLOOKUP($A15,'Прайс-лист общий'!$A:F,6,0),"")</f>
        <v>207.19</v>
      </c>
      <c r="H15" s="292">
        <f>IFERROR(VLOOKUP($A15,'Прайс-лист общий'!$A:G,7,0),"")</f>
        <v>197.32</v>
      </c>
      <c r="I15" s="292">
        <f>IFERROR(VLOOKUP($A15,'Прайс-лист общий'!$A:H,8,0),"")</f>
        <v>187.93</v>
      </c>
      <c r="J15" s="292">
        <f>IFERROR(VLOOKUP($A15,'Прайс-лист общий'!$A:I,9,0),"")</f>
        <v>174.82</v>
      </c>
      <c r="K15" s="293">
        <f>IFERROR(VLOOKUP(A15,'Прайс-лист общий'!A:J,10,0),"")</f>
        <v>0</v>
      </c>
      <c r="L15" s="215"/>
      <c r="M15" s="296">
        <f t="shared" si="1"/>
        <v>0</v>
      </c>
      <c r="N15" s="180">
        <f>IFERROR(VLOOKUP($A15,'Прайс-лист общий'!$A:K,11,0),"")</f>
        <v>60</v>
      </c>
      <c r="O15" s="181" t="str">
        <f>IFERROR(VLOOKUP($A15,'Прайс-лист общий'!$A:L,12,0),"")</f>
        <v>80*80*50</v>
      </c>
      <c r="P15" s="181">
        <f>IFERROR(VLOOKUP($A15,'Прайс-лист общий'!$A:M,13,0),"")</f>
        <v>0.1</v>
      </c>
      <c r="Q15" s="181" t="str">
        <f>IFERROR(VLOOKUP($A15,'Прайс-лист общий'!$A:O,14,0),"")</f>
        <v>315*245*175</v>
      </c>
      <c r="R15" s="181">
        <f>IFERROR(VLOOKUP($A15,'Прайс-лист общий'!$A:O,15,0),"")</f>
        <v>6.2</v>
      </c>
    </row>
    <row r="16" spans="1:19" s="208" customFormat="1" ht="21" customHeight="1">
      <c r="A16" s="193" t="s">
        <v>4066</v>
      </c>
      <c r="B16" s="195"/>
      <c r="C16" s="187" t="str">
        <f>HYPERLINK(VLOOKUP(A16,Фото!C:D,2,0),VLOOKUP(A16,'Прайс-лист общий'!A:B,2,0))</f>
        <v>Завертка к ручкам, черный</v>
      </c>
      <c r="D16" s="188">
        <f>IFERROR(VLOOKUP($A16,'Прайс-лист общий'!A:C,3,0),"")</f>
        <v>4</v>
      </c>
      <c r="E16" s="189">
        <f>IFERROR(VLOOKUP($A16,'Прайс-лист общий'!$A:D,4,0),"")</f>
        <v>0</v>
      </c>
      <c r="F16" s="294">
        <f>IFERROR(VLOOKUP($A16,'Прайс-лист общий'!$A:E,5,0),"")</f>
        <v>330</v>
      </c>
      <c r="G16" s="294">
        <f>IFERROR(VLOOKUP($A16,'Прайс-лист общий'!$A:F,6,0),"")</f>
        <v>199.34</v>
      </c>
      <c r="H16" s="294">
        <f>IFERROR(VLOOKUP($A16,'Прайс-лист общий'!$A:G,7,0),"")</f>
        <v>189.84</v>
      </c>
      <c r="I16" s="294">
        <f>IFERROR(VLOOKUP($A16,'Прайс-лист общий'!$A:H,8,0),"")</f>
        <v>180.8</v>
      </c>
      <c r="J16" s="294">
        <f>IFERROR(VLOOKUP($A16,'Прайс-лист общий'!$A:I,9,0),"")</f>
        <v>168.19</v>
      </c>
      <c r="K16" s="295">
        <f>IFERROR(VLOOKUP(A16,'Прайс-лист общий'!A:J,10,0),"")</f>
        <v>0</v>
      </c>
      <c r="L16" s="217"/>
      <c r="M16" s="297">
        <f t="shared" si="1"/>
        <v>0</v>
      </c>
      <c r="N16" s="190">
        <f>IFERROR(VLOOKUP($A16,'Прайс-лист общий'!$A:K,11,0),"")</f>
        <v>60</v>
      </c>
      <c r="O16" s="191" t="str">
        <f>IFERROR(VLOOKUP($A16,'Прайс-лист общий'!$A:L,12,0),"")</f>
        <v>80*80*50</v>
      </c>
      <c r="P16" s="191">
        <f>IFERROR(VLOOKUP($A16,'Прайс-лист общий'!$A:M,13,0),"")</f>
        <v>0.1</v>
      </c>
      <c r="Q16" s="191" t="str">
        <f>IFERROR(VLOOKUP($A16,'Прайс-лист общий'!$A:O,14,0),"")</f>
        <v>315*245*175</v>
      </c>
      <c r="R16" s="191">
        <f>IFERROR(VLOOKUP($A16,'Прайс-лист общий'!$A:O,15,0),"")</f>
        <v>6.2</v>
      </c>
    </row>
    <row r="17" spans="1:18" s="208" customFormat="1" ht="21" customHeight="1">
      <c r="A17" s="192" t="s">
        <v>4069</v>
      </c>
      <c r="B17" s="194"/>
      <c r="C17" s="177" t="str">
        <f>HYPERLINK(VLOOKUP(A17,Фото!C:D,2,0),VLOOKUP(A17,'Прайс-лист общий'!A:B,2,0))</f>
        <v>Накладка на цилиндр, никель матовый/хром блестящий</v>
      </c>
      <c r="D17" s="178">
        <f>IFERROR(VLOOKUP($A17,'Прайс-лист общий'!A:C,3,0),"")</f>
        <v>4</v>
      </c>
      <c r="E17" s="179">
        <f>IFERROR(VLOOKUP($A17,'Прайс-лист общий'!$A:D,4,0),"")</f>
        <v>0</v>
      </c>
      <c r="F17" s="292">
        <f>IFERROR(VLOOKUP($A17,'Прайс-лист общий'!$A:E,5,0),"")</f>
        <v>304</v>
      </c>
      <c r="G17" s="292">
        <f>IFERROR(VLOOKUP($A17,'Прайс-лист общий'!$A:F,6,0),"")</f>
        <v>183.59</v>
      </c>
      <c r="H17" s="292">
        <f>IFERROR(VLOOKUP($A17,'Прайс-лист общий'!$A:G,7,0),"")</f>
        <v>174.85</v>
      </c>
      <c r="I17" s="292">
        <f>IFERROR(VLOOKUP($A17,'Прайс-лист общий'!$A:H,8,0),"")</f>
        <v>166.52</v>
      </c>
      <c r="J17" s="292">
        <f>IFERROR(VLOOKUP($A17,'Прайс-лист общий'!$A:I,9,0),"")</f>
        <v>154.9</v>
      </c>
      <c r="K17" s="293">
        <f>IFERROR(VLOOKUP(A17,'Прайс-лист общий'!A:J,10,0),"")</f>
        <v>0</v>
      </c>
      <c r="L17" s="215"/>
      <c r="M17" s="296">
        <f t="shared" si="1"/>
        <v>0</v>
      </c>
      <c r="N17" s="180">
        <f>IFERROR(VLOOKUP($A17,'Прайс-лист общий'!$A:K,11,0),"")</f>
        <v>120</v>
      </c>
      <c r="O17" s="181" t="str">
        <f>IFERROR(VLOOKUP($A17,'Прайс-лист общий'!$A:L,12,0),"")</f>
        <v>60*60*25</v>
      </c>
      <c r="P17" s="181">
        <f>IFERROR(VLOOKUP($A17,'Прайс-лист общий'!$A:M,13,0),"")</f>
        <v>0.04</v>
      </c>
      <c r="Q17" s="181" t="str">
        <f>IFERROR(VLOOKUP($A17,'Прайс-лист общий'!$A:O,14,0),"")</f>
        <v>315*245*175</v>
      </c>
      <c r="R17" s="181">
        <f>IFERROR(VLOOKUP($A17,'Прайс-лист общий'!$A:O,15,0),"")</f>
        <v>4.0999999999999996</v>
      </c>
    </row>
    <row r="18" spans="1:18" s="208" customFormat="1" ht="21" customHeight="1">
      <c r="A18" s="193" t="s">
        <v>4070</v>
      </c>
      <c r="B18" s="195"/>
      <c r="C18" s="187" t="str">
        <f>HYPERLINK(VLOOKUP(A18,Фото!C:D,2,0),VLOOKUP(A18,'Прайс-лист общий'!A:B,2,0))</f>
        <v>Накладка на цилиндр, черный</v>
      </c>
      <c r="D18" s="188">
        <f>IFERROR(VLOOKUP($A18,'Прайс-лист общий'!A:C,3,0),"")</f>
        <v>4</v>
      </c>
      <c r="E18" s="189">
        <f>IFERROR(VLOOKUP($A18,'Прайс-лист общий'!$A:D,4,0),"")</f>
        <v>0</v>
      </c>
      <c r="F18" s="294">
        <f>IFERROR(VLOOKUP($A18,'Прайс-лист общий'!$A:E,5,0),"")</f>
        <v>295</v>
      </c>
      <c r="G18" s="294">
        <f>IFERROR(VLOOKUP($A18,'Прайс-лист общий'!$A:F,6,0),"")</f>
        <v>178.35</v>
      </c>
      <c r="H18" s="294">
        <f>IFERROR(VLOOKUP($A18,'Прайс-лист общий'!$A:G,7,0),"")</f>
        <v>169.86</v>
      </c>
      <c r="I18" s="294">
        <f>IFERROR(VLOOKUP($A18,'Прайс-лист общий'!$A:H,8,0),"")</f>
        <v>161.77000000000001</v>
      </c>
      <c r="J18" s="294">
        <f>IFERROR(VLOOKUP($A18,'Прайс-лист общий'!$A:I,9,0),"")</f>
        <v>150.49</v>
      </c>
      <c r="K18" s="295">
        <f>IFERROR(VLOOKUP(A18,'Прайс-лист общий'!A:J,10,0),"")</f>
        <v>0</v>
      </c>
      <c r="L18" s="217"/>
      <c r="M18" s="297">
        <f t="shared" si="1"/>
        <v>0</v>
      </c>
      <c r="N18" s="190">
        <f>IFERROR(VLOOKUP($A18,'Прайс-лист общий'!$A:K,11,0),"")</f>
        <v>120</v>
      </c>
      <c r="O18" s="191" t="str">
        <f>IFERROR(VLOOKUP($A18,'Прайс-лист общий'!$A:L,12,0),"")</f>
        <v>60*60*25</v>
      </c>
      <c r="P18" s="191">
        <f>IFERROR(VLOOKUP($A18,'Прайс-лист общий'!$A:M,13,0),"")</f>
        <v>0.04</v>
      </c>
      <c r="Q18" s="191" t="str">
        <f>IFERROR(VLOOKUP($A18,'Прайс-лист общий'!$A:O,14,0),"")</f>
        <v>315*245*175</v>
      </c>
      <c r="R18" s="191">
        <f>IFERROR(VLOOKUP($A18,'Прайс-лист общий'!$A:O,15,0),"")</f>
        <v>4.0999999999999996</v>
      </c>
    </row>
    <row r="19" spans="1:18" s="1" customFormat="1" ht="12">
      <c r="A19" s="8"/>
      <c r="B19" s="8"/>
      <c r="C19" s="8"/>
      <c r="D19" s="146"/>
      <c r="E19" s="54"/>
      <c r="F19" s="55"/>
      <c r="G19" s="55"/>
      <c r="H19" s="70"/>
      <c r="I19" s="56"/>
      <c r="J19" s="22"/>
      <c r="K19" s="22"/>
      <c r="L19" s="57"/>
      <c r="M19" s="58"/>
      <c r="N19" s="79"/>
      <c r="O19" s="8"/>
      <c r="P19" s="17"/>
      <c r="Q19" s="6"/>
      <c r="R19" s="6"/>
    </row>
    <row r="20" spans="1:18" s="1" customFormat="1" ht="12">
      <c r="A20" s="9" t="str">
        <f>'Прайс-лист общий'!$A$1138</f>
        <v>INM 1</v>
      </c>
      <c r="B20" s="9"/>
      <c r="D20" s="147"/>
      <c r="E20" s="13"/>
      <c r="F20" s="59"/>
      <c r="G20" s="59"/>
      <c r="H20" s="73"/>
      <c r="I20" s="60"/>
      <c r="J20" s="23"/>
      <c r="K20" s="23"/>
      <c r="L20" s="57"/>
      <c r="M20" s="58"/>
      <c r="N20" s="79"/>
      <c r="O20" s="8"/>
      <c r="P20" s="17"/>
      <c r="Q20" s="6"/>
      <c r="R20" s="6"/>
    </row>
    <row r="21" spans="1:18" s="1" customFormat="1" ht="12">
      <c r="A21" s="285" t="str">
        <f>'Прайс-лист общий'!$A$1139</f>
        <v>INM 2</v>
      </c>
      <c r="B21" s="10"/>
      <c r="D21" s="147"/>
      <c r="E21" s="13"/>
      <c r="F21" s="59"/>
      <c r="G21" s="59"/>
      <c r="H21" s="73"/>
      <c r="I21" s="60"/>
      <c r="J21" s="23"/>
      <c r="K21" s="23"/>
      <c r="L21" s="57"/>
      <c r="M21" s="58"/>
      <c r="N21" s="79"/>
      <c r="O21" s="8"/>
      <c r="P21" s="17"/>
      <c r="Q21" s="6"/>
      <c r="R21" s="6"/>
    </row>
    <row r="22" spans="1:18" s="30" customFormat="1" ht="12">
      <c r="A22" s="285" t="str">
        <f>'Прайс-лист общий'!$A$1140</f>
        <v>INН-3-К</v>
      </c>
      <c r="B22" s="38"/>
      <c r="D22" s="148"/>
      <c r="E22" s="43"/>
      <c r="F22" s="76"/>
      <c r="G22" s="76"/>
      <c r="H22" s="78"/>
      <c r="I22" s="77"/>
      <c r="J22" s="77"/>
      <c r="K22" s="74"/>
      <c r="L22" s="99"/>
      <c r="M22" s="75"/>
      <c r="N22" s="136"/>
      <c r="O22" s="39"/>
      <c r="P22" s="19"/>
      <c r="Q22" s="40"/>
      <c r="R22" s="40"/>
    </row>
    <row r="23" spans="1:18" s="1" customFormat="1" ht="12">
      <c r="A23" s="285" t="str">
        <f>'Прайс-лист общий'!$A$1141</f>
        <v>Ручки для раздвижных дверей</v>
      </c>
      <c r="B23" s="10"/>
      <c r="D23" s="147"/>
      <c r="E23" s="13"/>
      <c r="F23" s="59"/>
      <c r="G23" s="59"/>
      <c r="H23" s="73"/>
      <c r="I23" s="65"/>
      <c r="J23" s="23"/>
      <c r="K23" s="23"/>
      <c r="L23" s="57"/>
      <c r="M23" s="58"/>
      <c r="N23" s="79"/>
      <c r="O23" s="8"/>
      <c r="P23" s="17"/>
      <c r="Q23" s="6"/>
      <c r="R23" s="6"/>
    </row>
    <row r="24" spans="1:18" s="1" customFormat="1" ht="12">
      <c r="A24" s="285" t="str">
        <f>'Прайс-лист общий'!$A$1142</f>
        <v>INSDH 603 SN</v>
      </c>
      <c r="B24" s="8"/>
      <c r="C24" s="8"/>
      <c r="D24" s="146"/>
      <c r="E24" s="20"/>
      <c r="F24" s="55"/>
      <c r="G24" s="55"/>
      <c r="H24" s="70"/>
      <c r="I24" s="56"/>
      <c r="J24" s="22"/>
      <c r="K24" s="22"/>
      <c r="L24" s="57"/>
      <c r="M24" s="58"/>
      <c r="N24" s="79"/>
      <c r="O24" s="8"/>
      <c r="P24" s="17"/>
      <c r="Q24" s="6"/>
      <c r="R24" s="6"/>
    </row>
  </sheetData>
  <sheetProtection sort="0" autoFilter="0"/>
  <protectedRanges>
    <protectedRange sqref="L3:L65078" name="Диапазон1"/>
    <protectedRange sqref="L1" name="Диапазон1_2_1_1"/>
    <protectedRange sqref="L2" name="Диапазон1_2"/>
  </protectedRanges>
  <autoFilter ref="A2:R18" xr:uid="{00000000-0009-0000-0000-000005000000}"/>
  <conditionalFormatting sqref="E1:E11 E13:E1048576">
    <cfRule type="cellIs" dxfId="39" priority="52" operator="equal">
      <formula>"Цена снижена"</formula>
    </cfRule>
    <cfRule type="containsText" dxfId="38" priority="53" operator="containsText" text="Новинка">
      <formula>NOT(ISERROR(SEARCH("Новинка",E1)))</formula>
    </cfRule>
  </conditionalFormatting>
  <conditionalFormatting sqref="E8:E12">
    <cfRule type="cellIs" dxfId="37" priority="57" operator="equal">
      <formula>"Цена снижена"</formula>
    </cfRule>
    <cfRule type="containsText" dxfId="36" priority="58" operator="containsText" text="Новинка">
      <formula>NOT(ISERROR(SEARCH("Новинка",E8)))</formula>
    </cfRule>
  </conditionalFormatting>
  <conditionalFormatting sqref="F1:J1048576">
    <cfRule type="expression" dxfId="35" priority="1">
      <formula>AND(ISNUMBER(F1),F$2=$J$1)</formula>
    </cfRule>
  </conditionalFormatting>
  <conditionalFormatting sqref="K1:K1048576">
    <cfRule type="expression" dxfId="34" priority="54">
      <formula>AND(ISNUMBER(K1),K1&gt;0)</formula>
    </cfRule>
  </conditionalFormatting>
  <dataValidations count="4">
    <dataValidation type="custom" allowBlank="1" showInputMessage="1" showErrorMessage="1" errorTitle="Заказ кратно коробке" error="заказываемое количество должно быть кратно 40 штукам" promptTitle="Заказ кратно коробке" prompt="заказываемое количество должно быть кратно 40 штукам" sqref="L4:L11 L13:L14" xr:uid="{45EFC845-9148-4DA6-BAB8-35452BD95229}">
      <formula1>L4=ROUND(L4/40,)*40</formula1>
    </dataValidation>
    <dataValidation type="custom" allowBlank="1" showInputMessage="1" showErrorMessage="1" errorTitle="Заказ кратно упаковке" error="заказываемое количество должно быть кратно 5 штукам" promptTitle="Заказ кратно упаковке" prompt="заказываемое количество должно быть кратно 5 штукам" sqref="L8:L11" xr:uid="{E447A763-E484-43BB-82D8-E889C1BE242B}">
      <formula1>L8=ROUND(L8/5,)*5</formula1>
    </dataValidation>
    <dataValidation type="custom" allowBlank="1" showInputMessage="1" showErrorMessage="1" errorTitle="Заказ кратно упаковке" error="заказываемое количество должно быть кратно 6 штукам" promptTitle="Заказ кратно упаковке" prompt="заказываемое количество должно быть кратно 6 штукам" sqref="L15:L16" xr:uid="{E413B2CA-6396-454F-AF11-0418C9BCF747}">
      <formula1>L15=ROUND(L15/6,)*6</formula1>
    </dataValidation>
    <dataValidation type="custom" allowBlank="1" showInputMessage="1" showErrorMessage="1" errorTitle="Заказ кратно упаковке" error="заказываемое количество должно быть кратно 10 штукам" promptTitle="Заказ кратно упаковке" prompt="заказываемое количество должно быть кратно 10 штукам" sqref="L17:L18 L10:L11" xr:uid="{24DB8F66-63C3-44D2-94F6-9577FCE6FA62}">
      <formula1>L10=ROUND(L10/10,)*10</formula1>
    </dataValidation>
  </dataValidations>
  <hyperlinks>
    <hyperlink ref="L1" location="Корзина!A1" display="Корзина!A1" xr:uid="{226DB7B8-C086-47A8-A526-7AB291FADD79}"/>
  </hyperlinks>
  <pageMargins left="0.27559055118110237" right="0.15748031496062992" top="0.35433070866141736" bottom="0.31496062992125984" header="0.19685039370078741" footer="0.15748031496062992"/>
  <pageSetup paperSize="9" scale="51" fitToHeight="16" orientation="portrait"/>
  <headerFooter alignWithMargins="0">
    <oddHeader>&amp;R&amp;D</oddHeader>
    <oddFooter>&amp;R&amp;P из &amp;N</oddFooter>
  </headerFooter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79989640-23B0-4415-BBA8-1ED82FD61510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D4:D7 D13:D14</xm:sqref>
        </x14:conditionalFormatting>
        <x14:conditionalFormatting xmlns:xm="http://schemas.microsoft.com/office/excel/2006/main">
          <x14:cfRule type="iconSet" priority="2" id="{5C315BBC-2203-4D6D-BEC0-0F63FFCD1C60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D12</xm:sqref>
        </x14:conditionalFormatting>
        <x14:conditionalFormatting xmlns:xm="http://schemas.microsoft.com/office/excel/2006/main">
          <x14:cfRule type="iconSet" priority="366" id="{F3B996FF-7FDF-4319-B995-E81AF801EDD4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D15:D18 D8:D11</xm:sqref>
        </x14:conditionalFormatting>
        <x14:conditionalFormatting xmlns:xm="http://schemas.microsoft.com/office/excel/2006/main">
          <x14:cfRule type="iconSet" priority="60" id="{56AEE0D3-40FE-4717-8FF0-B46005B2C3A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D19:D1048576 D1:D3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0"/>
    <pageSetUpPr fitToPage="1"/>
  </sheetPr>
  <dimension ref="A1:R91"/>
  <sheetViews>
    <sheetView showGridLines="0" showZeros="0" zoomScaleNormal="100" zoomScaleSheetLayoutView="5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5.75"/>
  <cols>
    <col min="1" max="1" width="27.28515625" style="15" customWidth="1"/>
    <col min="2" max="2" width="20.7109375" style="15" customWidth="1"/>
    <col min="3" max="3" width="49.28515625" style="15" customWidth="1"/>
    <col min="4" max="4" width="10.7109375" style="146" customWidth="1"/>
    <col min="5" max="5" width="12.7109375" style="104" customWidth="1"/>
    <col min="6" max="7" width="10" style="66" customWidth="1"/>
    <col min="8" max="8" width="10" style="90" customWidth="1"/>
    <col min="9" max="9" width="10" style="91" customWidth="1"/>
    <col min="10" max="10" width="10" style="22" customWidth="1"/>
    <col min="11" max="11" width="10.7109375" style="25" customWidth="1"/>
    <col min="12" max="12" width="8.5703125" style="93" customWidth="1"/>
    <col min="13" max="13" width="12.28515625" style="69" customWidth="1"/>
    <col min="14" max="14" width="5.7109375" style="140" customWidth="1"/>
    <col min="15" max="15" width="11.28515625" style="15" customWidth="1"/>
    <col min="16" max="16" width="8.5703125" style="16" customWidth="1"/>
    <col min="17" max="17" width="11.28515625" style="7" customWidth="1"/>
    <col min="18" max="18" width="8.5703125" style="7" customWidth="1"/>
    <col min="19" max="16384" width="11.42578125" style="3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114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21" customHeight="1">
      <c r="A4" s="192" t="s">
        <v>263</v>
      </c>
      <c r="B4" s="194"/>
      <c r="C4" s="177" t="str">
        <f>HYPERLINK(VLOOKUP(A4,Фото!C:D,2,0),VLOOKUP(A4,'Прайс-лист общий'!A:B,2,0))</f>
        <v>Ручка дверная "НИКОЛЬ", серебро античное блестящее</v>
      </c>
      <c r="D4" s="178">
        <f>IFERROR(VLOOKUP($A4,'Прайс-лист общий'!A:C,3,0),"")</f>
        <v>4</v>
      </c>
      <c r="E4" s="179">
        <f>IFERROR(VLOOKUP($A4,'Прайс-лист общий'!$A:D,4,0),"")</f>
        <v>0</v>
      </c>
      <c r="F4" s="211">
        <f>IFERROR(VLOOKUP($A4,'Прайс-лист общий'!$A:E,5,0),"")</f>
        <v>15121</v>
      </c>
      <c r="G4" s="211">
        <f>IFERROR(VLOOKUP($A4,'Прайс-лист общий'!$A:F,6,0),"")</f>
        <v>9132</v>
      </c>
      <c r="H4" s="211">
        <f>IFERROR(VLOOKUP($A4,'Прайс-лист общий'!$A:G,7,0),"")</f>
        <v>8301</v>
      </c>
      <c r="I4" s="211">
        <f>IFERROR(VLOOKUP($A4,'Прайс-лист общий'!$A:H,8,0),"")</f>
        <v>7547</v>
      </c>
      <c r="J4" s="211">
        <f>IFERROR(VLOOKUP($A4,'Прайс-лист общий'!$A:I,9,0),"")</f>
        <v>6563</v>
      </c>
      <c r="K4" s="221">
        <f>IFERROR(VLOOKUP(A4,'Прайс-лист общий'!A:J,10,0),"")</f>
        <v>3146</v>
      </c>
      <c r="L4" s="215"/>
      <c r="M4" s="214">
        <f t="shared" ref="M4:M17" si="0">IF(K4&lt;&gt;$K$1,K4*L4,IF($J$1=$G$2,G4*L4,IF($J$1=$H$2,H4*L4,IF($J$1=$I$2,I4*L4,IF($J$1=$J$2,J4*L4,"Выберите колонку")))))</f>
        <v>0</v>
      </c>
      <c r="N4" s="180">
        <f>IFERROR(VLOOKUP($A4,'Прайс-лист общий'!$A:K,11,0),"")</f>
        <v>10</v>
      </c>
      <c r="O4" s="181" t="str">
        <f>IFERROR(VLOOKUP($A4,'Прайс-лист общий'!$A:L,12,0),"")</f>
        <v>200*70*160</v>
      </c>
      <c r="P4" s="181">
        <f>IFERROR(VLOOKUP($A4,'Прайс-лист общий'!$A:M,13,0),"")</f>
        <v>1.35</v>
      </c>
      <c r="Q4" s="181" t="str">
        <f>IFERROR(VLOOKUP($A4,'Прайс-лист общий'!$A:O,14,0),"")</f>
        <v>380*340*220</v>
      </c>
      <c r="R4" s="181">
        <f>IFERROR(VLOOKUP($A4,'Прайс-лист общий'!$A:O,15,0),"")</f>
        <v>14.45</v>
      </c>
    </row>
    <row r="5" spans="1:18" s="208" customFormat="1" ht="21" customHeight="1">
      <c r="A5" s="193" t="s">
        <v>262</v>
      </c>
      <c r="B5" s="195"/>
      <c r="C5" s="187" t="str">
        <f>HYPERLINK(VLOOKUP(A5,Фото!C:D,2,0),VLOOKUP(A5,'Прайс-лист общий'!A:B,2,0))</f>
        <v>Ручка дверная "НИКОЛЬ", латунь состаренная</v>
      </c>
      <c r="D5" s="188">
        <f>IFERROR(VLOOKUP($A5,'Прайс-лист общий'!A:C,3,0),"")</f>
        <v>4</v>
      </c>
      <c r="E5" s="189">
        <f>IFERROR(VLOOKUP($A5,'Прайс-лист общий'!$A:D,4,0),"")</f>
        <v>0</v>
      </c>
      <c r="F5" s="210">
        <f>IFERROR(VLOOKUP($A5,'Прайс-лист общий'!$A:E,5,0),"")</f>
        <v>13241</v>
      </c>
      <c r="G5" s="210">
        <f>IFERROR(VLOOKUP($A5,'Прайс-лист общий'!$A:F,6,0),"")</f>
        <v>7996</v>
      </c>
      <c r="H5" s="210">
        <f>IFERROR(VLOOKUP($A5,'Прайс-лист общий'!$A:G,7,0),"")</f>
        <v>7269</v>
      </c>
      <c r="I5" s="210">
        <f>IFERROR(VLOOKUP($A5,'Прайс-лист общий'!$A:H,8,0),"")</f>
        <v>6608</v>
      </c>
      <c r="J5" s="210">
        <f>IFERROR(VLOOKUP($A5,'Прайс-лист общий'!$A:I,9,0),"")</f>
        <v>5746</v>
      </c>
      <c r="K5" s="220">
        <f>IFERROR(VLOOKUP(A5,'Прайс-лист общий'!A:J,10,0),"")</f>
        <v>3146</v>
      </c>
      <c r="L5" s="217"/>
      <c r="M5" s="213">
        <f t="shared" si="0"/>
        <v>0</v>
      </c>
      <c r="N5" s="190">
        <f>IFERROR(VLOOKUP($A5,'Прайс-лист общий'!$A:K,11,0),"")</f>
        <v>10</v>
      </c>
      <c r="O5" s="191" t="str">
        <f>IFERROR(VLOOKUP($A5,'Прайс-лист общий'!$A:L,12,0),"")</f>
        <v>200*70*160</v>
      </c>
      <c r="P5" s="191">
        <f>IFERROR(VLOOKUP($A5,'Прайс-лист общий'!$A:M,13,0),"")</f>
        <v>1.35</v>
      </c>
      <c r="Q5" s="191" t="str">
        <f>IFERROR(VLOOKUP($A5,'Прайс-лист общий'!$A:O,14,0),"")</f>
        <v>380*340*220</v>
      </c>
      <c r="R5" s="191">
        <f>IFERROR(VLOOKUP($A5,'Прайс-лист общий'!$A:O,15,0),"")</f>
        <v>14.45</v>
      </c>
    </row>
    <row r="6" spans="1:18" s="208" customFormat="1" ht="42" customHeight="1">
      <c r="A6" s="193" t="s">
        <v>265</v>
      </c>
      <c r="B6" s="195"/>
      <c r="C6" s="187" t="str">
        <f>HYPERLINK(VLOOKUP(A6,Фото!C:D,2,0),VLOOKUP(A6,'Прайс-лист общий'!A:B,2,0))</f>
        <v>Ручка дверная "АМУАЖ",  серебро античное</v>
      </c>
      <c r="D6" s="188">
        <f>IFERROR(VLOOKUP($A6,'Прайс-лист общий'!A:C,3,0),"")</f>
        <v>4</v>
      </c>
      <c r="E6" s="189">
        <f>IFERROR(VLOOKUP($A6,'Прайс-лист общий'!$A:D,4,0),"")</f>
        <v>0</v>
      </c>
      <c r="F6" s="210">
        <f>IFERROR(VLOOKUP($A6,'Прайс-лист общий'!$A:E,5,0),"")</f>
        <v>13836</v>
      </c>
      <c r="G6" s="210">
        <f>IFERROR(VLOOKUP($A6,'Прайс-лист общий'!$A:F,6,0),"")</f>
        <v>8356</v>
      </c>
      <c r="H6" s="210">
        <f>IFERROR(VLOOKUP($A6,'Прайс-лист общий'!$A:G,7,0),"")</f>
        <v>7597</v>
      </c>
      <c r="I6" s="210">
        <f>IFERROR(VLOOKUP($A6,'Прайс-лист общий'!$A:H,8,0),"")</f>
        <v>6906</v>
      </c>
      <c r="J6" s="210">
        <f>IFERROR(VLOOKUP($A6,'Прайс-лист общий'!$A:I,9,0),"")</f>
        <v>6005</v>
      </c>
      <c r="K6" s="220">
        <f>IFERROR(VLOOKUP(A6,'Прайс-лист общий'!A:J,10,0),"")</f>
        <v>3146</v>
      </c>
      <c r="L6" s="217"/>
      <c r="M6" s="213">
        <f t="shared" si="0"/>
        <v>0</v>
      </c>
      <c r="N6" s="190">
        <f>IFERROR(VLOOKUP($A6,'Прайс-лист общий'!$A:K,11,0),"")</f>
        <v>10</v>
      </c>
      <c r="O6" s="191" t="str">
        <f>IFERROR(VLOOKUP($A6,'Прайс-лист общий'!$A:L,12,0),"")</f>
        <v>200*70*160</v>
      </c>
      <c r="P6" s="191">
        <f>IFERROR(VLOOKUP($A6,'Прайс-лист общий'!$A:M,13,0),"")</f>
        <v>1.25</v>
      </c>
      <c r="Q6" s="191" t="str">
        <f>IFERROR(VLOOKUP($A6,'Прайс-лист общий'!$A:O,14,0),"")</f>
        <v>380*340*220</v>
      </c>
      <c r="R6" s="191">
        <f>IFERROR(VLOOKUP($A6,'Прайс-лист общий'!$A:O,15,0),"")</f>
        <v>13.4</v>
      </c>
    </row>
    <row r="7" spans="1:18" s="208" customFormat="1" ht="42" customHeight="1">
      <c r="A7" s="193" t="s">
        <v>267</v>
      </c>
      <c r="B7" s="195"/>
      <c r="C7" s="187" t="str">
        <f>HYPERLINK(VLOOKUP(A7,Фото!C:D,2,0),VLOOKUP(A7,'Прайс-лист общий'!A:B,2,0))</f>
        <v>Ручка дверная "СОЛАНЖ", серебро античное</v>
      </c>
      <c r="D7" s="188">
        <f>IFERROR(VLOOKUP($A7,'Прайс-лист общий'!A:C,3,0),"")</f>
        <v>1</v>
      </c>
      <c r="E7" s="189">
        <f>IFERROR(VLOOKUP($A7,'Прайс-лист общий'!$A:D,4,0),"")</f>
        <v>0</v>
      </c>
      <c r="F7" s="210">
        <f>IFERROR(VLOOKUP($A7,'Прайс-лист общий'!$A:E,5,0),"")</f>
        <v>12032</v>
      </c>
      <c r="G7" s="210">
        <f>IFERROR(VLOOKUP($A7,'Прайс-лист общий'!$A:F,6,0),"")</f>
        <v>7266</v>
      </c>
      <c r="H7" s="210">
        <f>IFERROR(VLOOKUP($A7,'Прайс-лист общий'!$A:G,7,0),"")</f>
        <v>6605</v>
      </c>
      <c r="I7" s="210">
        <f>IFERROR(VLOOKUP($A7,'Прайс-лист общий'!$A:H,8,0),"")</f>
        <v>6004</v>
      </c>
      <c r="J7" s="210">
        <f>IFERROR(VLOOKUP($A7,'Прайс-лист общий'!$A:I,9,0),"")</f>
        <v>5222</v>
      </c>
      <c r="K7" s="220">
        <f>IFERROR(VLOOKUP(A7,'Прайс-лист общий'!A:J,10,0),"")</f>
        <v>3146</v>
      </c>
      <c r="L7" s="217"/>
      <c r="M7" s="213">
        <f t="shared" si="0"/>
        <v>0</v>
      </c>
      <c r="N7" s="190">
        <f>IFERROR(VLOOKUP($A7,'Прайс-лист общий'!$A:K,11,0),"")</f>
        <v>10</v>
      </c>
      <c r="O7" s="191" t="str">
        <f>IFERROR(VLOOKUP($A7,'Прайс-лист общий'!$A:L,12,0),"")</f>
        <v>200*70*160</v>
      </c>
      <c r="P7" s="191">
        <f>IFERROR(VLOOKUP($A7,'Прайс-лист общий'!$A:M,13,0),"")</f>
        <v>1.05</v>
      </c>
      <c r="Q7" s="191" t="str">
        <f>IFERROR(VLOOKUP($A7,'Прайс-лист общий'!$A:O,14,0),"")</f>
        <v>380*340*220</v>
      </c>
      <c r="R7" s="191">
        <f>IFERROR(VLOOKUP($A7,'Прайс-лист общий'!$A:O,15,0),"")</f>
        <v>11.8</v>
      </c>
    </row>
    <row r="8" spans="1:18" s="208" customFormat="1" ht="42" customHeight="1">
      <c r="A8" s="193" t="s">
        <v>268</v>
      </c>
      <c r="B8" s="195"/>
      <c r="C8" s="187" t="str">
        <f>HYPERLINK(VLOOKUP(A8,Фото!C:D,2,0),VLOOKUP(A8,'Прайс-лист общий'!A:B,2,0))</f>
        <v>Ручка дверная "НАПОЛИ", серебро античное</v>
      </c>
      <c r="D8" s="188">
        <f>IFERROR(VLOOKUP($A8,'Прайс-лист общий'!A:C,3,0),"")</f>
        <v>4</v>
      </c>
      <c r="E8" s="189">
        <f>IFERROR(VLOOKUP($A8,'Прайс-лист общий'!$A:D,4,0),"")</f>
        <v>0</v>
      </c>
      <c r="F8" s="210">
        <f>IFERROR(VLOOKUP($A8,'Прайс-лист общий'!$A:E,5,0),"")</f>
        <v>10234</v>
      </c>
      <c r="G8" s="210">
        <f>IFERROR(VLOOKUP($A8,'Прайс-лист общий'!$A:F,6,0),"")</f>
        <v>6180</v>
      </c>
      <c r="H8" s="210">
        <f>IFERROR(VLOOKUP($A8,'Прайс-лист общий'!$A:G,7,0),"")</f>
        <v>5618</v>
      </c>
      <c r="I8" s="210">
        <f>IFERROR(VLOOKUP($A8,'Прайс-лист общий'!$A:H,8,0),"")</f>
        <v>5108</v>
      </c>
      <c r="J8" s="210">
        <f>IFERROR(VLOOKUP($A8,'Прайс-лист общий'!$A:I,9,0),"")</f>
        <v>4442</v>
      </c>
      <c r="K8" s="220">
        <f>IFERROR(VLOOKUP(A8,'Прайс-лист общий'!A:J,10,0),"")</f>
        <v>3146</v>
      </c>
      <c r="L8" s="217"/>
      <c r="M8" s="213">
        <f t="shared" si="0"/>
        <v>0</v>
      </c>
      <c r="N8" s="190">
        <f>IFERROR(VLOOKUP($A8,'Прайс-лист общий'!$A:K,11,0),"")</f>
        <v>10</v>
      </c>
      <c r="O8" s="191" t="str">
        <f>IFERROR(VLOOKUP($A8,'Прайс-лист общий'!$A:L,12,0),"")</f>
        <v>200*70*160</v>
      </c>
      <c r="P8" s="191">
        <f>IFERROR(VLOOKUP($A8,'Прайс-лист общий'!$A:M,13,0),"")</f>
        <v>0.95499999999999996</v>
      </c>
      <c r="Q8" s="191" t="str">
        <f>IFERROR(VLOOKUP($A8,'Прайс-лист общий'!$A:O,14,0),"")</f>
        <v>380*340*220</v>
      </c>
      <c r="R8" s="191">
        <f>IFERROR(VLOOKUP($A8,'Прайс-лист общий'!$A:O,15,0),"")</f>
        <v>10.25</v>
      </c>
    </row>
    <row r="9" spans="1:18" s="208" customFormat="1" ht="42" customHeight="1">
      <c r="A9" s="193" t="s">
        <v>270</v>
      </c>
      <c r="B9" s="195"/>
      <c r="C9" s="187" t="str">
        <f>HYPERLINK(VLOOKUP(A9,Фото!C:D,2,0),VLOOKUP(A9,'Прайс-лист общий'!A:B,2,0))</f>
        <v>Ручка дверная "АМОРЕ", латунь состаренная</v>
      </c>
      <c r="D9" s="188">
        <f>IFERROR(VLOOKUP($A9,'Прайс-лист общий'!A:C,3,0),"")</f>
        <v>4</v>
      </c>
      <c r="E9" s="189">
        <f>IFERROR(VLOOKUP($A9,'Прайс-лист общий'!$A:D,4,0),"")</f>
        <v>0</v>
      </c>
      <c r="F9" s="210">
        <f>IFERROR(VLOOKUP($A9,'Прайс-лист общий'!$A:E,5,0),"")</f>
        <v>10234</v>
      </c>
      <c r="G9" s="210">
        <f>IFERROR(VLOOKUP($A9,'Прайс-лист общий'!$A:F,6,0),"")</f>
        <v>6180</v>
      </c>
      <c r="H9" s="210">
        <f>IFERROR(VLOOKUP($A9,'Прайс-лист общий'!$A:G,7,0),"")</f>
        <v>5618</v>
      </c>
      <c r="I9" s="210">
        <f>IFERROR(VLOOKUP($A9,'Прайс-лист общий'!$A:H,8,0),"")</f>
        <v>5108</v>
      </c>
      <c r="J9" s="210">
        <f>IFERROR(VLOOKUP($A9,'Прайс-лист общий'!$A:I,9,0),"")</f>
        <v>4442</v>
      </c>
      <c r="K9" s="220">
        <f>IFERROR(VLOOKUP(A9,'Прайс-лист общий'!A:J,10,0),"")</f>
        <v>3146</v>
      </c>
      <c r="L9" s="217"/>
      <c r="M9" s="213">
        <f t="shared" si="0"/>
        <v>0</v>
      </c>
      <c r="N9" s="190">
        <f>IFERROR(VLOOKUP($A9,'Прайс-лист общий'!$A:K,11,0),"")</f>
        <v>10</v>
      </c>
      <c r="O9" s="191" t="str">
        <f>IFERROR(VLOOKUP($A9,'Прайс-лист общий'!$A:L,12,0),"")</f>
        <v>200*70*160</v>
      </c>
      <c r="P9" s="191">
        <f>IFERROR(VLOOKUP($A9,'Прайс-лист общий'!$A:M,13,0),"")</f>
        <v>1.1000000000000001</v>
      </c>
      <c r="Q9" s="191" t="str">
        <f>IFERROR(VLOOKUP($A9,'Прайс-лист общий'!$A:O,14,0),"")</f>
        <v>380*340*220</v>
      </c>
      <c r="R9" s="191">
        <f>IFERROR(VLOOKUP($A9,'Прайс-лист общий'!$A:O,15,0),"")</f>
        <v>11.45</v>
      </c>
    </row>
    <row r="10" spans="1:18" s="208" customFormat="1" ht="42" customHeight="1">
      <c r="A10" s="193" t="s">
        <v>271</v>
      </c>
      <c r="B10" s="195"/>
      <c r="C10" s="187" t="str">
        <f>HYPERLINK(VLOOKUP(A10,Фото!C:D,2,0),VLOOKUP(A10,'Прайс-лист общий'!A:B,2,0))</f>
        <v>Ручка дверная "КАСТЕЛЛИ", серебро античное</v>
      </c>
      <c r="D10" s="188">
        <f>IFERROR(VLOOKUP($A10,'Прайс-лист общий'!A:C,3,0),"")</f>
        <v>4</v>
      </c>
      <c r="E10" s="189">
        <f>IFERROR(VLOOKUP($A10,'Прайс-лист общий'!$A:D,4,0),"")</f>
        <v>0</v>
      </c>
      <c r="F10" s="210">
        <f>IFERROR(VLOOKUP($A10,'Прайс-лист общий'!$A:E,5,0),"")</f>
        <v>12789</v>
      </c>
      <c r="G10" s="210">
        <f>IFERROR(VLOOKUP($A10,'Прайс-лист общий'!$A:F,6,0),"")</f>
        <v>7724</v>
      </c>
      <c r="H10" s="210">
        <f>IFERROR(VLOOKUP($A10,'Прайс-лист общий'!$A:G,7,0),"")</f>
        <v>7021</v>
      </c>
      <c r="I10" s="210">
        <f>IFERROR(VLOOKUP($A10,'Прайс-лист общий'!$A:H,8,0),"")</f>
        <v>6383</v>
      </c>
      <c r="J10" s="210">
        <f>IFERROR(VLOOKUP($A10,'Прайс-лист общий'!$A:I,9,0),"")</f>
        <v>5550</v>
      </c>
      <c r="K10" s="220">
        <f>IFERROR(VLOOKUP(A10,'Прайс-лист общий'!A:J,10,0),"")</f>
        <v>3146</v>
      </c>
      <c r="L10" s="217"/>
      <c r="M10" s="213">
        <f t="shared" si="0"/>
        <v>0</v>
      </c>
      <c r="N10" s="190">
        <f>IFERROR(VLOOKUP($A10,'Прайс-лист общий'!$A:K,11,0),"")</f>
        <v>10</v>
      </c>
      <c r="O10" s="191" t="str">
        <f>IFERROR(VLOOKUP($A10,'Прайс-лист общий'!$A:L,12,0),"")</f>
        <v>200*70*160</v>
      </c>
      <c r="P10" s="191">
        <f>IFERROR(VLOOKUP($A10,'Прайс-лист общий'!$A:M,13,0),"")</f>
        <v>1.05</v>
      </c>
      <c r="Q10" s="191" t="str">
        <f>IFERROR(VLOOKUP($A10,'Прайс-лист общий'!$A:O,14,0),"")</f>
        <v>380*340*220</v>
      </c>
      <c r="R10" s="191">
        <f>IFERROR(VLOOKUP($A10,'Прайс-лист общий'!$A:O,15,0),"")</f>
        <v>11.7</v>
      </c>
    </row>
    <row r="11" spans="1:18" s="208" customFormat="1" ht="42" customHeight="1">
      <c r="A11" s="193" t="s">
        <v>272</v>
      </c>
      <c r="B11" s="195"/>
      <c r="C11" s="187" t="str">
        <f>HYPERLINK(VLOOKUP(A11,Фото!C:D,2,0),VLOOKUP(A11,'Прайс-лист общий'!A:B,2,0))</f>
        <v>Ручка дверная "БЕЛИССИМО", хром блестящий</v>
      </c>
      <c r="D11" s="188">
        <f>IFERROR(VLOOKUP($A11,'Прайс-лист общий'!A:C,3,0),"")</f>
        <v>1</v>
      </c>
      <c r="E11" s="189">
        <f>IFERROR(VLOOKUP($A11,'Прайс-лист общий'!$A:D,4,0),"")</f>
        <v>0</v>
      </c>
      <c r="F11" s="210">
        <f>IFERROR(VLOOKUP($A11,'Прайс-лист общий'!$A:E,5,0),"")</f>
        <v>22261</v>
      </c>
      <c r="G11" s="210">
        <f>IFERROR(VLOOKUP($A11,'Прайс-лист общий'!$A:F,6,0),"")</f>
        <v>13443</v>
      </c>
      <c r="H11" s="210">
        <f>IFERROR(VLOOKUP($A11,'Прайс-лист общий'!$A:G,7,0),"")</f>
        <v>12221</v>
      </c>
      <c r="I11" s="210">
        <f>IFERROR(VLOOKUP($A11,'Прайс-лист общий'!$A:H,8,0),"")</f>
        <v>11110</v>
      </c>
      <c r="J11" s="210">
        <f>IFERROR(VLOOKUP($A11,'Прайс-лист общий'!$A:I,9,0),"")</f>
        <v>9661</v>
      </c>
      <c r="K11" s="220">
        <f>IFERROR(VLOOKUP(A11,'Прайс-лист общий'!A:J,10,0),"")</f>
        <v>3146</v>
      </c>
      <c r="L11" s="217"/>
      <c r="M11" s="213">
        <f t="shared" si="0"/>
        <v>0</v>
      </c>
      <c r="N11" s="190">
        <f>IFERROR(VLOOKUP($A11,'Прайс-лист общий'!$A:K,11,0),"")</f>
        <v>10</v>
      </c>
      <c r="O11" s="191" t="str">
        <f>IFERROR(VLOOKUP($A11,'Прайс-лист общий'!$A:L,12,0),"")</f>
        <v>200*70*160</v>
      </c>
      <c r="P11" s="191">
        <f>IFERROR(VLOOKUP($A11,'Прайс-лист общий'!$A:M,13,0),"")</f>
        <v>1.1000000000000001</v>
      </c>
      <c r="Q11" s="191" t="str">
        <f>IFERROR(VLOOKUP($A11,'Прайс-лист общий'!$A:O,14,0),"")</f>
        <v>380*340*220</v>
      </c>
      <c r="R11" s="191">
        <f>IFERROR(VLOOKUP($A11,'Прайс-лист общий'!$A:O,15,0),"")</f>
        <v>11.5</v>
      </c>
    </row>
    <row r="12" spans="1:18" s="208" customFormat="1" ht="21" customHeight="1">
      <c r="A12" s="192" t="s">
        <v>276</v>
      </c>
      <c r="B12" s="194"/>
      <c r="C12" s="177" t="str">
        <f>HYPERLINK(VLOOKUP(A12,Фото!C:D,2,0),VLOOKUP(A12,'Прайс-лист общий'!A:B,2,0))</f>
        <v>Ручка дверная "ЛЕВАНТО", черный/хром блестящий</v>
      </c>
      <c r="D12" s="178">
        <f>IFERROR(VLOOKUP($A12,'Прайс-лист общий'!A:C,3,0),"")</f>
        <v>4</v>
      </c>
      <c r="E12" s="179">
        <f>IFERROR(VLOOKUP($A12,'Прайс-лист общий'!$A:D,4,0),"")</f>
        <v>0</v>
      </c>
      <c r="F12" s="211">
        <f>IFERROR(VLOOKUP($A12,'Прайс-лист общий'!$A:E,5,0),"")</f>
        <v>4925</v>
      </c>
      <c r="G12" s="211">
        <f>IFERROR(VLOOKUP($A12,'Прайс-лист общий'!$A:F,6,0),"")</f>
        <v>2974</v>
      </c>
      <c r="H12" s="211">
        <f>IFERROR(VLOOKUP($A12,'Прайс-лист общий'!$A:G,7,0),"")</f>
        <v>2703</v>
      </c>
      <c r="I12" s="211">
        <f>IFERROR(VLOOKUP($A12,'Прайс-лист общий'!$A:H,8,0),"")</f>
        <v>2457</v>
      </c>
      <c r="J12" s="211">
        <f>IFERROR(VLOOKUP($A12,'Прайс-лист общий'!$A:I,9,0),"")</f>
        <v>2137</v>
      </c>
      <c r="K12" s="221">
        <f>IFERROR(VLOOKUP(A12,'Прайс-лист общий'!A:J,10,0),"")</f>
        <v>1636</v>
      </c>
      <c r="L12" s="215"/>
      <c r="M12" s="214">
        <f t="shared" si="0"/>
        <v>0</v>
      </c>
      <c r="N12" s="180">
        <f>IFERROR(VLOOKUP($A12,'Прайс-лист общий'!$A:K,11,0),"")</f>
        <v>10</v>
      </c>
      <c r="O12" s="181" t="str">
        <f>IFERROR(VLOOKUP($A12,'Прайс-лист общий'!$A:L,12,0),"")</f>
        <v>225*80*160</v>
      </c>
      <c r="P12" s="181">
        <f>IFERROR(VLOOKUP($A12,'Прайс-лист общий'!$A:M,13,0),"")</f>
        <v>1.1599999999999999</v>
      </c>
      <c r="Q12" s="181" t="str">
        <f>IFERROR(VLOOKUP($A12,'Прайс-лист общий'!$A:O,14,0),"")</f>
        <v>470*180*420</v>
      </c>
      <c r="R12" s="181">
        <f>IFERROR(VLOOKUP($A12,'Прайс-лист общий'!$A:O,15,0),"")</f>
        <v>10</v>
      </c>
    </row>
    <row r="13" spans="1:18" s="208" customFormat="1" ht="21" customHeight="1">
      <c r="A13" s="193" t="s">
        <v>277</v>
      </c>
      <c r="B13" s="195"/>
      <c r="C13" s="187" t="str">
        <f>HYPERLINK(VLOOKUP(A13,Фото!C:D,2,0),VLOOKUP(A13,'Прайс-лист общий'!A:B,2,0))</f>
        <v>Ручка дверная "ЛЕВАНТО", супер белый/хром блестящий</v>
      </c>
      <c r="D13" s="188">
        <f>IFERROR(VLOOKUP($A13,'Прайс-лист общий'!A:C,3,0),"")</f>
        <v>4</v>
      </c>
      <c r="E13" s="189">
        <f>IFERROR(VLOOKUP($A13,'Прайс-лист общий'!$A:D,4,0),"")</f>
        <v>0</v>
      </c>
      <c r="F13" s="210">
        <f>IFERROR(VLOOKUP($A13,'Прайс-лист общий'!$A:E,5,0),"")</f>
        <v>4925</v>
      </c>
      <c r="G13" s="210">
        <f>IFERROR(VLOOKUP($A13,'Прайс-лист общий'!$A:F,6,0),"")</f>
        <v>2974</v>
      </c>
      <c r="H13" s="210">
        <f>IFERROR(VLOOKUP($A13,'Прайс-лист общий'!$A:G,7,0),"")</f>
        <v>2703</v>
      </c>
      <c r="I13" s="210">
        <f>IFERROR(VLOOKUP($A13,'Прайс-лист общий'!$A:H,8,0),"")</f>
        <v>2457</v>
      </c>
      <c r="J13" s="210">
        <f>IFERROR(VLOOKUP($A13,'Прайс-лист общий'!$A:I,9,0),"")</f>
        <v>2137</v>
      </c>
      <c r="K13" s="220">
        <f>IFERROR(VLOOKUP(A13,'Прайс-лист общий'!A:J,10,0),"")</f>
        <v>1636</v>
      </c>
      <c r="L13" s="217"/>
      <c r="M13" s="213">
        <f t="shared" si="0"/>
        <v>0</v>
      </c>
      <c r="N13" s="190">
        <f>IFERROR(VLOOKUP($A13,'Прайс-лист общий'!$A:K,11,0),"")</f>
        <v>10</v>
      </c>
      <c r="O13" s="191" t="str">
        <f>IFERROR(VLOOKUP($A13,'Прайс-лист общий'!$A:L,12,0),"")</f>
        <v>225*80*160</v>
      </c>
      <c r="P13" s="191">
        <f>IFERROR(VLOOKUP($A13,'Прайс-лист общий'!$A:M,13,0),"")</f>
        <v>1.2</v>
      </c>
      <c r="Q13" s="191" t="str">
        <f>IFERROR(VLOOKUP($A13,'Прайс-лист общий'!$A:O,14,0),"")</f>
        <v>470*180*420</v>
      </c>
      <c r="R13" s="191">
        <f>IFERROR(VLOOKUP($A13,'Прайс-лист общий'!$A:O,15,0),"")</f>
        <v>10</v>
      </c>
    </row>
    <row r="14" spans="1:18" s="208" customFormat="1" ht="15" customHeight="1">
      <c r="A14" s="205" t="s">
        <v>278</v>
      </c>
      <c r="B14" s="194"/>
      <c r="C14" s="182" t="str">
        <f>HYPERLINK(VLOOKUP(A14,Фото!C:D,2,0),VLOOKUP(A14,'Прайс-лист общий'!A:B,2,0))</f>
        <v>Ручка дверная "ВИЕСТЕ", красный мокко /хром блестящий</v>
      </c>
      <c r="D14" s="183">
        <f>IFERROR(VLOOKUP($A14,'Прайс-лист общий'!A:C,3,0),"")</f>
        <v>4</v>
      </c>
      <c r="E14" s="184">
        <f>IFERROR(VLOOKUP($A14,'Прайс-лист общий'!$A:D,4,0),"")</f>
        <v>0</v>
      </c>
      <c r="F14" s="209">
        <f>IFERROR(VLOOKUP($A14,'Прайс-лист общий'!$A:E,5,0),"")</f>
        <v>4746</v>
      </c>
      <c r="G14" s="209">
        <f>IFERROR(VLOOKUP($A14,'Прайс-лист общий'!$A:F,6,0),"")</f>
        <v>2866</v>
      </c>
      <c r="H14" s="209">
        <f>IFERROR(VLOOKUP($A14,'Прайс-лист общий'!$A:G,7,0),"")</f>
        <v>2606</v>
      </c>
      <c r="I14" s="209">
        <f>IFERROR(VLOOKUP($A14,'Прайс-лист общий'!$A:H,8,0),"")</f>
        <v>2369</v>
      </c>
      <c r="J14" s="209">
        <f>IFERROR(VLOOKUP($A14,'Прайс-лист общий'!$A:I,9,0),"")</f>
        <v>2060</v>
      </c>
      <c r="K14" s="222">
        <f>IFERROR(VLOOKUP(A14,'Прайс-лист общий'!A:J,10,0),"")</f>
        <v>1636</v>
      </c>
      <c r="L14" s="216"/>
      <c r="M14" s="212">
        <f t="shared" si="0"/>
        <v>0</v>
      </c>
      <c r="N14" s="185">
        <f>IFERROR(VLOOKUP($A14,'Прайс-лист общий'!$A:K,11,0),"")</f>
        <v>10</v>
      </c>
      <c r="O14" s="186" t="str">
        <f>IFERROR(VLOOKUP($A14,'Прайс-лист общий'!$A:L,12,0),"")</f>
        <v>225*80*160</v>
      </c>
      <c r="P14" s="186">
        <f>IFERROR(VLOOKUP($A14,'Прайс-лист общий'!$A:M,13,0),"")</f>
        <v>1.24</v>
      </c>
      <c r="Q14" s="186" t="str">
        <f>IFERROR(VLOOKUP($A14,'Прайс-лист общий'!$A:O,14,0),"")</f>
        <v>470*180*420</v>
      </c>
      <c r="R14" s="186">
        <f>IFERROR(VLOOKUP($A14,'Прайс-лист общий'!$A:O,15,0),"")</f>
        <v>11</v>
      </c>
    </row>
    <row r="15" spans="1:18" s="208" customFormat="1" ht="15" customHeight="1">
      <c r="A15" s="205" t="s">
        <v>279</v>
      </c>
      <c r="B15" s="206"/>
      <c r="C15" s="182" t="str">
        <f>HYPERLINK(VLOOKUP(A15,Фото!C:D,2,0),VLOOKUP(A15,'Прайс-лист общий'!A:B,2,0))</f>
        <v>Ручка дверная "ВИЕСТЕ", никель супер матовый/хром блестящий</v>
      </c>
      <c r="D15" s="183">
        <f>IFERROR(VLOOKUP($A15,'Прайс-лист общий'!A:C,3,0),"")</f>
        <v>4</v>
      </c>
      <c r="E15" s="184">
        <f>IFERROR(VLOOKUP($A15,'Прайс-лист общий'!$A:D,4,0),"")</f>
        <v>0</v>
      </c>
      <c r="F15" s="209">
        <f>IFERROR(VLOOKUP($A15,'Прайс-лист общий'!$A:E,5,0),"")</f>
        <v>4746</v>
      </c>
      <c r="G15" s="209">
        <f>IFERROR(VLOOKUP($A15,'Прайс-лист общий'!$A:F,6,0),"")</f>
        <v>2866</v>
      </c>
      <c r="H15" s="209">
        <f>IFERROR(VLOOKUP($A15,'Прайс-лист общий'!$A:G,7,0),"")</f>
        <v>2606</v>
      </c>
      <c r="I15" s="209">
        <f>IFERROR(VLOOKUP($A15,'Прайс-лист общий'!$A:H,8,0),"")</f>
        <v>2369</v>
      </c>
      <c r="J15" s="209">
        <f>IFERROR(VLOOKUP($A15,'Прайс-лист общий'!$A:I,9,0),"")</f>
        <v>2060</v>
      </c>
      <c r="K15" s="222">
        <f>IFERROR(VLOOKUP(A15,'Прайс-лист общий'!A:J,10,0),"")</f>
        <v>1636</v>
      </c>
      <c r="L15" s="216"/>
      <c r="M15" s="212">
        <f t="shared" si="0"/>
        <v>0</v>
      </c>
      <c r="N15" s="185">
        <f>IFERROR(VLOOKUP($A15,'Прайс-лист общий'!$A:K,11,0),"")</f>
        <v>10</v>
      </c>
      <c r="O15" s="186" t="str">
        <f>IFERROR(VLOOKUP($A15,'Прайс-лист общий'!$A:L,12,0),"")</f>
        <v>225*80*160</v>
      </c>
      <c r="P15" s="186">
        <f>IFERROR(VLOOKUP($A15,'Прайс-лист общий'!$A:M,13,0),"")</f>
        <v>1.34</v>
      </c>
      <c r="Q15" s="186" t="str">
        <f>IFERROR(VLOOKUP($A15,'Прайс-лист общий'!$A:O,14,0),"")</f>
        <v>470*180*420</v>
      </c>
      <c r="R15" s="186">
        <f>IFERROR(VLOOKUP($A15,'Прайс-лист общий'!$A:O,15,0),"")</f>
        <v>11</v>
      </c>
    </row>
    <row r="16" spans="1:18" s="208" customFormat="1" ht="15" customHeight="1">
      <c r="A16" s="193" t="s">
        <v>280</v>
      </c>
      <c r="B16" s="195"/>
      <c r="C16" s="187" t="str">
        <f>HYPERLINK(VLOOKUP(A16,Фото!C:D,2,0),VLOOKUP(A16,'Прайс-лист общий'!A:B,2,0))</f>
        <v>Ручка дверная "ВИЕСТЕ", супер белый/хром блестящий</v>
      </c>
      <c r="D16" s="188">
        <f>IFERROR(VLOOKUP($A16,'Прайс-лист общий'!A:C,3,0),"")</f>
        <v>1</v>
      </c>
      <c r="E16" s="189">
        <f>IFERROR(VLOOKUP($A16,'Прайс-лист общий'!$A:D,4,0),"")</f>
        <v>0</v>
      </c>
      <c r="F16" s="210">
        <f>IFERROR(VLOOKUP($A16,'Прайс-лист общий'!$A:E,5,0),"")</f>
        <v>4965</v>
      </c>
      <c r="G16" s="210">
        <f>IFERROR(VLOOKUP($A16,'Прайс-лист общий'!$A:F,6,0),"")</f>
        <v>2998</v>
      </c>
      <c r="H16" s="210">
        <f>IFERROR(VLOOKUP($A16,'Прайс-лист общий'!$A:G,7,0),"")</f>
        <v>2726</v>
      </c>
      <c r="I16" s="210">
        <f>IFERROR(VLOOKUP($A16,'Прайс-лист общий'!$A:H,8,0),"")</f>
        <v>2478</v>
      </c>
      <c r="J16" s="210">
        <f>IFERROR(VLOOKUP($A16,'Прайс-лист общий'!$A:I,9,0),"")</f>
        <v>2154</v>
      </c>
      <c r="K16" s="220">
        <f>IFERROR(VLOOKUP(A16,'Прайс-лист общий'!A:J,10,0),"")</f>
        <v>1636</v>
      </c>
      <c r="L16" s="217"/>
      <c r="M16" s="213">
        <f t="shared" si="0"/>
        <v>0</v>
      </c>
      <c r="N16" s="190">
        <f>IFERROR(VLOOKUP($A16,'Прайс-лист общий'!$A:K,11,0),"")</f>
        <v>10</v>
      </c>
      <c r="O16" s="191" t="str">
        <f>IFERROR(VLOOKUP($A16,'Прайс-лист общий'!$A:L,12,0),"")</f>
        <v>225*80*160</v>
      </c>
      <c r="P16" s="191">
        <f>IFERROR(VLOOKUP($A16,'Прайс-лист общий'!$A:M,13,0),"")</f>
        <v>1.23</v>
      </c>
      <c r="Q16" s="191" t="str">
        <f>IFERROR(VLOOKUP($A16,'Прайс-лист общий'!$A:O,14,0),"")</f>
        <v>470*180*420</v>
      </c>
      <c r="R16" s="191">
        <f>IFERROR(VLOOKUP($A16,'Прайс-лист общий'!$A:O,15,0),"")</f>
        <v>11</v>
      </c>
    </row>
    <row r="17" spans="1:18" s="208" customFormat="1" ht="42" customHeight="1">
      <c r="A17" s="193" t="s">
        <v>282</v>
      </c>
      <c r="B17" s="195"/>
      <c r="C17" s="187" t="str">
        <f>HYPERLINK(VLOOKUP(A17,Фото!C:D,2,0),VLOOKUP(A17,'Прайс-лист общий'!A:B,2,0))</f>
        <v>Ручка дверная "КАРРАРА", супер белый/никель супер матовый</v>
      </c>
      <c r="D17" s="188">
        <f>IFERROR(VLOOKUP($A17,'Прайс-лист общий'!A:C,3,0),"")</f>
        <v>4</v>
      </c>
      <c r="E17" s="189">
        <f>IFERROR(VLOOKUP($A17,'Прайс-лист общий'!$A:D,4,0),"")</f>
        <v>0</v>
      </c>
      <c r="F17" s="210">
        <f>IFERROR(VLOOKUP($A17,'Прайс-лист общий'!$A:E,5,0),"")</f>
        <v>5830</v>
      </c>
      <c r="G17" s="210">
        <f>IFERROR(VLOOKUP($A17,'Прайс-лист общий'!$A:F,6,0),"")</f>
        <v>3521</v>
      </c>
      <c r="H17" s="210">
        <f>IFERROR(VLOOKUP($A17,'Прайс-лист общий'!$A:G,7,0),"")</f>
        <v>3200</v>
      </c>
      <c r="I17" s="210">
        <f>IFERROR(VLOOKUP($A17,'Прайс-лист общий'!$A:H,8,0),"")</f>
        <v>2910</v>
      </c>
      <c r="J17" s="210">
        <f>IFERROR(VLOOKUP($A17,'Прайс-лист общий'!$A:I,9,0),"")</f>
        <v>2530</v>
      </c>
      <c r="K17" s="220">
        <f>IFERROR(VLOOKUP(A17,'Прайс-лист общий'!A:J,10,0),"")</f>
        <v>1636</v>
      </c>
      <c r="L17" s="217"/>
      <c r="M17" s="213">
        <f t="shared" si="0"/>
        <v>0</v>
      </c>
      <c r="N17" s="190">
        <f>IFERROR(VLOOKUP($A17,'Прайс-лист общий'!$A:K,11,0),"")</f>
        <v>10</v>
      </c>
      <c r="O17" s="191" t="str">
        <f>IFERROR(VLOOKUP($A17,'Прайс-лист общий'!$A:L,12,0),"")</f>
        <v>225*80*160</v>
      </c>
      <c r="P17" s="191">
        <f>IFERROR(VLOOKUP($A17,'Прайс-лист общий'!$A:M,13,0),"")</f>
        <v>1.24</v>
      </c>
      <c r="Q17" s="191" t="str">
        <f>IFERROR(VLOOKUP($A17,'Прайс-лист общий'!$A:O,14,0),"")</f>
        <v>470*180*420</v>
      </c>
      <c r="R17" s="191">
        <f>IFERROR(VLOOKUP($A17,'Прайс-лист общий'!$A:O,15,0),"")</f>
        <v>13</v>
      </c>
    </row>
    <row r="18" spans="1:18" s="2" customFormat="1" ht="18" customHeight="1">
      <c r="A18" s="202" t="s">
        <v>87</v>
      </c>
      <c r="B18" s="196"/>
      <c r="C18" s="197"/>
      <c r="D18" s="198"/>
      <c r="E18" s="199"/>
      <c r="F18" s="200"/>
      <c r="G18" s="200"/>
      <c r="H18" s="200"/>
      <c r="I18" s="200"/>
      <c r="J18" s="200"/>
      <c r="K18" s="200"/>
      <c r="L18" s="200"/>
      <c r="M18" s="200"/>
      <c r="N18" s="201"/>
      <c r="O18" s="196"/>
      <c r="P18" s="196"/>
      <c r="Q18" s="196"/>
      <c r="R18" s="196"/>
    </row>
    <row r="19" spans="1:18" s="208" customFormat="1" ht="42" customHeight="1">
      <c r="A19" s="193" t="s">
        <v>293</v>
      </c>
      <c r="B19" s="195"/>
      <c r="C19" s="187" t="str">
        <f>HYPERLINK(VLOOKUP(A19,Фото!C:D,2,0),VLOOKUP(A19,'Прайс-лист общий'!A:B,2,0))</f>
        <v>Завертка к ручкам VAL DE FIORI, серебро ант. с эм</v>
      </c>
      <c r="D19" s="188">
        <f>IFERROR(VLOOKUP($A19,'Прайс-лист общий'!A:C,3,0),"")</f>
        <v>1</v>
      </c>
      <c r="E19" s="189">
        <f>IFERROR(VLOOKUP($A19,'Прайс-лист общий'!$A:D,4,0),"")</f>
        <v>0</v>
      </c>
      <c r="F19" s="210">
        <f>IFERROR(VLOOKUP($A19,'Прайс-лист общий'!$A:E,5,0),"")</f>
        <v>7222</v>
      </c>
      <c r="G19" s="210">
        <f>IFERROR(VLOOKUP($A19,'Прайс-лист общий'!$A:F,6,0),"")</f>
        <v>4362</v>
      </c>
      <c r="H19" s="210">
        <f>IFERROR(VLOOKUP($A19,'Прайс-лист общий'!$A:G,7,0),"")</f>
        <v>3965</v>
      </c>
      <c r="I19" s="210">
        <f>IFERROR(VLOOKUP($A19,'Прайс-лист общий'!$A:H,8,0),"")</f>
        <v>3604</v>
      </c>
      <c r="J19" s="210">
        <f>IFERROR(VLOOKUP($A19,'Прайс-лист общий'!$A:I,9,0),"")</f>
        <v>3134</v>
      </c>
      <c r="K19" s="220">
        <f>IFERROR(VLOOKUP(A19,'Прайс-лист общий'!A:J,10,0),"")</f>
        <v>1512</v>
      </c>
      <c r="L19" s="217"/>
      <c r="M19" s="213">
        <f t="shared" ref="M19:M28" si="1">IF(K19&lt;&gt;$K$1,K19*L19,IF($J$1=$G$2,G19*L19,IF($J$1=$H$2,H19*L19,IF($J$1=$I$2,I19*L19,IF($J$1=$J$2,J19*L19,"Выберите колонку")))))</f>
        <v>0</v>
      </c>
      <c r="N19" s="190">
        <f>IFERROR(VLOOKUP($A19,'Прайс-лист общий'!$A:K,11,0),"")</f>
        <v>30</v>
      </c>
      <c r="O19" s="191" t="str">
        <f>IFERROR(VLOOKUP($A19,'Прайс-лист общий'!$A:L,12,0),"")</f>
        <v>200x70x160</v>
      </c>
      <c r="P19" s="191">
        <f>IFERROR(VLOOKUP($A19,'Прайс-лист общий'!$A:M,13,0),"")</f>
        <v>0.4</v>
      </c>
      <c r="Q19" s="191" t="str">
        <f>IFERROR(VLOOKUP($A19,'Прайс-лист общий'!$A:O,14,0),"")</f>
        <v>380*150*220</v>
      </c>
      <c r="R19" s="191">
        <f>IFERROR(VLOOKUP($A19,'Прайс-лист общий'!$A:O,15,0),"")</f>
        <v>12</v>
      </c>
    </row>
    <row r="20" spans="1:18" s="208" customFormat="1" ht="15" customHeight="1">
      <c r="A20" s="205" t="s">
        <v>309</v>
      </c>
      <c r="B20" s="194"/>
      <c r="C20" s="182" t="str">
        <f>HYPERLINK(VLOOKUP(A20,Фото!C:D,2,0),VLOOKUP(A20,'Прайс-лист общий'!A:B,2,0))</f>
        <v>Завертка к ручкам VAL DE FIORI, серебро ант. с эм</v>
      </c>
      <c r="D20" s="183">
        <f>IFERROR(VLOOKUP($A20,'Прайс-лист общий'!A:C,3,0),"")</f>
        <v>1</v>
      </c>
      <c r="E20" s="184">
        <f>IFERROR(VLOOKUP($A20,'Прайс-лист общий'!$A:D,4,0),"")</f>
        <v>0</v>
      </c>
      <c r="F20" s="209">
        <f>IFERROR(VLOOKUP($A20,'Прайс-лист общий'!$A:E,5,0),"")</f>
        <v>7222</v>
      </c>
      <c r="G20" s="209">
        <f>IFERROR(VLOOKUP($A20,'Прайс-лист общий'!$A:F,6,0),"")</f>
        <v>4362</v>
      </c>
      <c r="H20" s="209">
        <f>IFERROR(VLOOKUP($A20,'Прайс-лист общий'!$A:G,7,0),"")</f>
        <v>3965</v>
      </c>
      <c r="I20" s="209">
        <f>IFERROR(VLOOKUP($A20,'Прайс-лист общий'!$A:H,8,0),"")</f>
        <v>3604</v>
      </c>
      <c r="J20" s="209">
        <f>IFERROR(VLOOKUP($A20,'Прайс-лист общий'!$A:I,9,0),"")</f>
        <v>3134</v>
      </c>
      <c r="K20" s="222">
        <f>IFERROR(VLOOKUP(A20,'Прайс-лист общий'!A:J,10,0),"")</f>
        <v>1512</v>
      </c>
      <c r="L20" s="216"/>
      <c r="M20" s="212">
        <f t="shared" si="1"/>
        <v>0</v>
      </c>
      <c r="N20" s="185">
        <f>IFERROR(VLOOKUP($A20,'Прайс-лист общий'!$A:K,11,0),"")</f>
        <v>30</v>
      </c>
      <c r="O20" s="186" t="str">
        <f>IFERROR(VLOOKUP($A20,'Прайс-лист общий'!$A:L,12,0),"")</f>
        <v>200x70x160</v>
      </c>
      <c r="P20" s="186">
        <f>IFERROR(VLOOKUP($A20,'Прайс-лист общий'!$A:M,13,0),"")</f>
        <v>0.4</v>
      </c>
      <c r="Q20" s="186" t="str">
        <f>IFERROR(VLOOKUP($A20,'Прайс-лист общий'!$A:O,14,0),"")</f>
        <v>380*150*220</v>
      </c>
      <c r="R20" s="186">
        <f>IFERROR(VLOOKUP($A20,'Прайс-лист общий'!$A:O,15,0),"")</f>
        <v>12.6</v>
      </c>
    </row>
    <row r="21" spans="1:18" s="208" customFormat="1" ht="15" customHeight="1">
      <c r="A21" s="205" t="s">
        <v>311</v>
      </c>
      <c r="B21" s="206"/>
      <c r="C21" s="182" t="str">
        <f>HYPERLINK(VLOOKUP(A21,Фото!C:D,2,0),VLOOKUP(A21,'Прайс-лист общий'!A:B,2,0))</f>
        <v>Завертка к ручкам VAL DE FIORI, серебро ант. блестящее</v>
      </c>
      <c r="D21" s="183">
        <f>IFERROR(VLOOKUP($A21,'Прайс-лист общий'!A:C,3,0),"")</f>
        <v>4</v>
      </c>
      <c r="E21" s="184">
        <f>IFERROR(VLOOKUP($A21,'Прайс-лист общий'!$A:D,4,0),"")</f>
        <v>0</v>
      </c>
      <c r="F21" s="209">
        <f>IFERROR(VLOOKUP($A21,'Прайс-лист общий'!$A:E,5,0),"")</f>
        <v>7222</v>
      </c>
      <c r="G21" s="209">
        <f>IFERROR(VLOOKUP($A21,'Прайс-лист общий'!$A:F,6,0),"")</f>
        <v>4362</v>
      </c>
      <c r="H21" s="209">
        <f>IFERROR(VLOOKUP($A21,'Прайс-лист общий'!$A:G,7,0),"")</f>
        <v>3965</v>
      </c>
      <c r="I21" s="209">
        <f>IFERROR(VLOOKUP($A21,'Прайс-лист общий'!$A:H,8,0),"")</f>
        <v>3604</v>
      </c>
      <c r="J21" s="209">
        <f>IFERROR(VLOOKUP($A21,'Прайс-лист общий'!$A:I,9,0),"")</f>
        <v>3134</v>
      </c>
      <c r="K21" s="222">
        <f>IFERROR(VLOOKUP(A21,'Прайс-лист общий'!A:J,10,0),"")</f>
        <v>1512</v>
      </c>
      <c r="L21" s="216"/>
      <c r="M21" s="212">
        <f t="shared" si="1"/>
        <v>0</v>
      </c>
      <c r="N21" s="185">
        <f>IFERROR(VLOOKUP($A21,'Прайс-лист общий'!$A:K,11,0),"")</f>
        <v>30</v>
      </c>
      <c r="O21" s="186" t="str">
        <f>IFERROR(VLOOKUP($A21,'Прайс-лист общий'!$A:L,12,0),"")</f>
        <v>200x70x160</v>
      </c>
      <c r="P21" s="186">
        <f>IFERROR(VLOOKUP($A21,'Прайс-лист общий'!$A:M,13,0),"")</f>
        <v>0.4</v>
      </c>
      <c r="Q21" s="186" t="str">
        <f>IFERROR(VLOOKUP($A21,'Прайс-лист общий'!$A:O,14,0),"")</f>
        <v>380*150*220</v>
      </c>
      <c r="R21" s="186">
        <f>IFERROR(VLOOKUP($A21,'Прайс-лист общий'!$A:O,15,0),"")</f>
        <v>12.6</v>
      </c>
    </row>
    <row r="22" spans="1:18" s="208" customFormat="1" ht="15" customHeight="1">
      <c r="A22" s="193" t="s">
        <v>310</v>
      </c>
      <c r="B22" s="195"/>
      <c r="C22" s="187" t="str">
        <f>HYPERLINK(VLOOKUP(A22,Фото!C:D,2,0),VLOOKUP(A22,'Прайс-лист общий'!A:B,2,0))</f>
        <v>Завертка к ручкам VAL DE FIORI, латунь состаренная</v>
      </c>
      <c r="D22" s="188">
        <f>IFERROR(VLOOKUP($A22,'Прайс-лист общий'!A:C,3,0),"")</f>
        <v>4</v>
      </c>
      <c r="E22" s="189">
        <f>IFERROR(VLOOKUP($A22,'Прайс-лист общий'!$A:D,4,0),"")</f>
        <v>0</v>
      </c>
      <c r="F22" s="210">
        <f>IFERROR(VLOOKUP($A22,'Прайс-лист общий'!$A:E,5,0),"")</f>
        <v>6022</v>
      </c>
      <c r="G22" s="210">
        <f>IFERROR(VLOOKUP($A22,'Прайс-лист общий'!$A:F,6,0),"")</f>
        <v>3637</v>
      </c>
      <c r="H22" s="210">
        <f>IFERROR(VLOOKUP($A22,'Прайс-лист общий'!$A:G,7,0),"")</f>
        <v>3306</v>
      </c>
      <c r="I22" s="210">
        <f>IFERROR(VLOOKUP($A22,'Прайс-лист общий'!$A:H,8,0),"")</f>
        <v>3005</v>
      </c>
      <c r="J22" s="210">
        <f>IFERROR(VLOOKUP($A22,'Прайс-лист общий'!$A:I,9,0),"")</f>
        <v>2613</v>
      </c>
      <c r="K22" s="220">
        <f>IFERROR(VLOOKUP(A22,'Прайс-лист общий'!A:J,10,0),"")</f>
        <v>1512</v>
      </c>
      <c r="L22" s="217"/>
      <c r="M22" s="213">
        <f t="shared" si="1"/>
        <v>0</v>
      </c>
      <c r="N22" s="190">
        <f>IFERROR(VLOOKUP($A22,'Прайс-лист общий'!$A:K,11,0),"")</f>
        <v>30</v>
      </c>
      <c r="O22" s="191" t="str">
        <f>IFERROR(VLOOKUP($A22,'Прайс-лист общий'!$A:L,12,0),"")</f>
        <v>200x70x160</v>
      </c>
      <c r="P22" s="191">
        <f>IFERROR(VLOOKUP($A22,'Прайс-лист общий'!$A:M,13,0),"")</f>
        <v>0.4</v>
      </c>
      <c r="Q22" s="191" t="str">
        <f>IFERROR(VLOOKUP($A22,'Прайс-лист общий'!$A:O,14,0),"")</f>
        <v>380*150*220</v>
      </c>
      <c r="R22" s="191">
        <f>IFERROR(VLOOKUP($A22,'Прайс-лист общий'!$A:O,15,0),"")</f>
        <v>12.6</v>
      </c>
    </row>
    <row r="23" spans="1:18" s="208" customFormat="1" ht="42" customHeight="1">
      <c r="A23" s="193" t="s">
        <v>321</v>
      </c>
      <c r="B23" s="195"/>
      <c r="C23" s="187" t="str">
        <f>HYPERLINK(VLOOKUP(A23,Фото!C:D,2,0),VLOOKUP(A23,'Прайс-лист общий'!A:B,2,0))</f>
        <v>Завертка к ручкам VAL DE FIORI, серебро античное</v>
      </c>
      <c r="D23" s="188">
        <f>IFERROR(VLOOKUP($A23,'Прайс-лист общий'!A:C,3,0),"")</f>
        <v>4</v>
      </c>
      <c r="E23" s="189">
        <f>IFERROR(VLOOKUP($A23,'Прайс-лист общий'!$A:D,4,0),"")</f>
        <v>0</v>
      </c>
      <c r="F23" s="210">
        <f>IFERROR(VLOOKUP($A23,'Прайс-лист общий'!$A:E,5,0),"")</f>
        <v>6022</v>
      </c>
      <c r="G23" s="210">
        <f>IFERROR(VLOOKUP($A23,'Прайс-лист общий'!$A:F,6,0),"")</f>
        <v>3637</v>
      </c>
      <c r="H23" s="210">
        <f>IFERROR(VLOOKUP($A23,'Прайс-лист общий'!$A:G,7,0),"")</f>
        <v>3306</v>
      </c>
      <c r="I23" s="210">
        <f>IFERROR(VLOOKUP($A23,'Прайс-лист общий'!$A:H,8,0),"")</f>
        <v>3005</v>
      </c>
      <c r="J23" s="210">
        <f>IFERROR(VLOOKUP($A23,'Прайс-лист общий'!$A:I,9,0),"")</f>
        <v>2613</v>
      </c>
      <c r="K23" s="220">
        <f>IFERROR(VLOOKUP(A23,'Прайс-лист общий'!A:J,10,0),"")</f>
        <v>1512</v>
      </c>
      <c r="L23" s="217"/>
      <c r="M23" s="213">
        <f t="shared" si="1"/>
        <v>0</v>
      </c>
      <c r="N23" s="190">
        <f>IFERROR(VLOOKUP($A23,'Прайс-лист общий'!$A:K,11,0),"")</f>
        <v>30</v>
      </c>
      <c r="O23" s="191" t="str">
        <f>IFERROR(VLOOKUP($A23,'Прайс-лист общий'!$A:L,12,0),"")</f>
        <v>200x70x160</v>
      </c>
      <c r="P23" s="191">
        <f>IFERROR(VLOOKUP($A23,'Прайс-лист общий'!$A:M,13,0),"")</f>
        <v>0.4</v>
      </c>
      <c r="Q23" s="191" t="str">
        <f>IFERROR(VLOOKUP($A23,'Прайс-лист общий'!$A:O,14,0),"")</f>
        <v>380*150*220</v>
      </c>
      <c r="R23" s="191">
        <f>IFERROR(VLOOKUP($A23,'Прайс-лист общий'!$A:O,15,0),"")</f>
        <v>10.7</v>
      </c>
    </row>
    <row r="24" spans="1:18" s="208" customFormat="1" ht="42" customHeight="1">
      <c r="A24" s="193" t="s">
        <v>328</v>
      </c>
      <c r="B24" s="195"/>
      <c r="C24" s="187" t="str">
        <f>HYPERLINK(VLOOKUP(A24,Фото!C:D,2,0),VLOOKUP(A24,'Прайс-лист общий'!A:B,2,0))</f>
        <v>Завертка к ручкам VAL DE FIORI, латунь состаренная</v>
      </c>
      <c r="D24" s="188">
        <f>IFERROR(VLOOKUP($A24,'Прайс-лист общий'!A:C,3,0),"")</f>
        <v>1</v>
      </c>
      <c r="E24" s="189">
        <f>IFERROR(VLOOKUP($A24,'Прайс-лист общий'!$A:D,4,0),"")</f>
        <v>0</v>
      </c>
      <c r="F24" s="210">
        <f>IFERROR(VLOOKUP($A24,'Прайс-лист общий'!$A:E,5,0),"")</f>
        <v>5720</v>
      </c>
      <c r="G24" s="210">
        <f>IFERROR(VLOOKUP($A24,'Прайс-лист общий'!$A:F,6,0),"")</f>
        <v>3455</v>
      </c>
      <c r="H24" s="210">
        <f>IFERROR(VLOOKUP($A24,'Прайс-лист общий'!$A:G,7,0),"")</f>
        <v>3140</v>
      </c>
      <c r="I24" s="210">
        <f>IFERROR(VLOOKUP($A24,'Прайс-лист общий'!$A:H,8,0),"")</f>
        <v>2855</v>
      </c>
      <c r="J24" s="210">
        <f>IFERROR(VLOOKUP($A24,'Прайс-лист общий'!$A:I,9,0),"")</f>
        <v>2483</v>
      </c>
      <c r="K24" s="220">
        <f>IFERROR(VLOOKUP(A24,'Прайс-лист общий'!A:J,10,0),"")</f>
        <v>1512</v>
      </c>
      <c r="L24" s="217"/>
      <c r="M24" s="213">
        <f t="shared" si="1"/>
        <v>0</v>
      </c>
      <c r="N24" s="190">
        <f>IFERROR(VLOOKUP($A24,'Прайс-лист общий'!$A:K,11,0),"")</f>
        <v>30</v>
      </c>
      <c r="O24" s="191" t="str">
        <f>IFERROR(VLOOKUP($A24,'Прайс-лист общий'!$A:L,12,0),"")</f>
        <v>200x70x160</v>
      </c>
      <c r="P24" s="191">
        <f>IFERROR(VLOOKUP($A24,'Прайс-лист общий'!$A:M,13,0),"")</f>
        <v>0.4</v>
      </c>
      <c r="Q24" s="191" t="str">
        <f>IFERROR(VLOOKUP($A24,'Прайс-лист общий'!$A:O,14,0),"")</f>
        <v>380*150*220</v>
      </c>
      <c r="R24" s="191">
        <f>IFERROR(VLOOKUP($A24,'Прайс-лист общий'!$A:O,15,0),"")</f>
        <v>12.9</v>
      </c>
    </row>
    <row r="25" spans="1:18" s="208" customFormat="1" ht="42" customHeight="1">
      <c r="A25" s="193" t="s">
        <v>336</v>
      </c>
      <c r="B25" s="195"/>
      <c r="C25" s="187" t="str">
        <f>HYPERLINK(VLOOKUP(A25,Фото!C:D,2,0),VLOOKUP(A25,'Прайс-лист общий'!A:B,2,0))</f>
        <v>Завертка к ручкам VAL DE FIORI, хром блестящий</v>
      </c>
      <c r="D25" s="188">
        <f>IFERROR(VLOOKUP($A25,'Прайс-лист общий'!A:C,3,0),"")</f>
        <v>4</v>
      </c>
      <c r="E25" s="189">
        <f>IFERROR(VLOOKUP($A25,'Прайс-лист общий'!$A:D,4,0),"")</f>
        <v>0</v>
      </c>
      <c r="F25" s="210">
        <f>IFERROR(VLOOKUP($A25,'Прайс-лист общий'!$A:E,5,0),"")</f>
        <v>6315</v>
      </c>
      <c r="G25" s="210">
        <f>IFERROR(VLOOKUP($A25,'Прайс-лист общий'!$A:F,6,0),"")</f>
        <v>3814</v>
      </c>
      <c r="H25" s="210">
        <f>IFERROR(VLOOKUP($A25,'Прайс-лист общий'!$A:G,7,0),"")</f>
        <v>3467</v>
      </c>
      <c r="I25" s="210">
        <f>IFERROR(VLOOKUP($A25,'Прайс-лист общий'!$A:H,8,0),"")</f>
        <v>3152</v>
      </c>
      <c r="J25" s="210">
        <f>IFERROR(VLOOKUP($A25,'Прайс-лист общий'!$A:I,9,0),"")</f>
        <v>2741</v>
      </c>
      <c r="K25" s="220">
        <f>IFERROR(VLOOKUP(A25,'Прайс-лист общий'!A:J,10,0),"")</f>
        <v>1512</v>
      </c>
      <c r="L25" s="217"/>
      <c r="M25" s="213">
        <f t="shared" si="1"/>
        <v>0</v>
      </c>
      <c r="N25" s="190">
        <f>IFERROR(VLOOKUP($A25,'Прайс-лист общий'!$A:K,11,0),"")</f>
        <v>30</v>
      </c>
      <c r="O25" s="191" t="str">
        <f>IFERROR(VLOOKUP($A25,'Прайс-лист общий'!$A:L,12,0),"")</f>
        <v>200x70x160</v>
      </c>
      <c r="P25" s="191">
        <f>IFERROR(VLOOKUP($A25,'Прайс-лист общий'!$A:M,13,0),"")</f>
        <v>0.4</v>
      </c>
      <c r="Q25" s="191" t="str">
        <f>IFERROR(VLOOKUP($A25,'Прайс-лист общий'!$A:O,14,0),"")</f>
        <v>380*150*220</v>
      </c>
      <c r="R25" s="191">
        <f>IFERROR(VLOOKUP($A25,'Прайс-лист общий'!$A:O,15,0),"")</f>
        <v>10.3</v>
      </c>
    </row>
    <row r="26" spans="1:18" s="208" customFormat="1" ht="21" customHeight="1">
      <c r="A26" s="192" t="s">
        <v>283</v>
      </c>
      <c r="B26" s="194"/>
      <c r="C26" s="177" t="str">
        <f>HYPERLINK(VLOOKUP(A26,Фото!C:D,2,0),VLOOKUP(A26,'Прайс-лист общий'!A:B,2,0))</f>
        <v>Завертка к ручкам VAL DE FIORI</v>
      </c>
      <c r="D26" s="178">
        <f>IFERROR(VLOOKUP($A26,'Прайс-лист общий'!A:C,3,0),"")</f>
        <v>4</v>
      </c>
      <c r="E26" s="179">
        <f>IFERROR(VLOOKUP($A26,'Прайс-лист общий'!$A:D,4,0),"")</f>
        <v>0</v>
      </c>
      <c r="F26" s="211">
        <f>IFERROR(VLOOKUP($A26,'Прайс-лист общий'!$A:E,5,0),"")</f>
        <v>1621</v>
      </c>
      <c r="G26" s="211">
        <f>IFERROR(VLOOKUP($A26,'Прайс-лист общий'!$A:F,6,0),"")</f>
        <v>979</v>
      </c>
      <c r="H26" s="211">
        <f>IFERROR(VLOOKUP($A26,'Прайс-лист общий'!$A:G,7,0),"")</f>
        <v>890</v>
      </c>
      <c r="I26" s="211">
        <f>IFERROR(VLOOKUP($A26,'Прайс-лист общий'!$A:H,8,0),"")</f>
        <v>808</v>
      </c>
      <c r="J26" s="211">
        <f>IFERROR(VLOOKUP($A26,'Прайс-лист общий'!$A:I,9,0),"")</f>
        <v>703</v>
      </c>
      <c r="K26" s="221">
        <f>IFERROR(VLOOKUP(A26,'Прайс-лист общий'!A:J,10,0),"")</f>
        <v>628</v>
      </c>
      <c r="L26" s="215"/>
      <c r="M26" s="214">
        <f t="shared" si="1"/>
        <v>0</v>
      </c>
      <c r="N26" s="180">
        <f>IFERROR(VLOOKUP($A26,'Прайс-лист общий'!$A:K,11,0),"")</f>
        <v>50</v>
      </c>
      <c r="O26" s="181" t="str">
        <f>IFERROR(VLOOKUP($A26,'Прайс-лист общий'!$A:L,12,0),"")</f>
        <v>238x74x207</v>
      </c>
      <c r="P26" s="181">
        <f>IFERROR(VLOOKUP($A26,'Прайс-лист общий'!$A:M,13,0),"")</f>
        <v>0.42</v>
      </c>
      <c r="Q26" s="181" t="str">
        <f>IFERROR(VLOOKUP($A26,'Прайс-лист общий'!$A:O,14,0),"")</f>
        <v>430*395*255</v>
      </c>
      <c r="R26" s="181">
        <f>IFERROR(VLOOKUP($A26,'Прайс-лист общий'!$A:O,15,0),"")</f>
        <v>21.9</v>
      </c>
    </row>
    <row r="27" spans="1:18" s="208" customFormat="1" ht="21" customHeight="1">
      <c r="A27" s="193" t="s">
        <v>284</v>
      </c>
      <c r="B27" s="195"/>
      <c r="C27" s="187" t="str">
        <f>HYPERLINK(VLOOKUP(A27,Фото!C:D,2,0),VLOOKUP(A27,'Прайс-лист общий'!A:B,2,0))</f>
        <v>Завертка к ручкам VAL DE FIORI</v>
      </c>
      <c r="D27" s="188">
        <f>IFERROR(VLOOKUP($A27,'Прайс-лист общий'!A:C,3,0),"")</f>
        <v>4</v>
      </c>
      <c r="E27" s="189">
        <f>IFERROR(VLOOKUP($A27,'Прайс-лист общий'!$A:D,4,0),"")</f>
        <v>0</v>
      </c>
      <c r="F27" s="210">
        <f>IFERROR(VLOOKUP($A27,'Прайс-лист общий'!$A:E,5,0),"")</f>
        <v>1621</v>
      </c>
      <c r="G27" s="210">
        <f>IFERROR(VLOOKUP($A27,'Прайс-лист общий'!$A:F,6,0),"")</f>
        <v>979</v>
      </c>
      <c r="H27" s="210">
        <f>IFERROR(VLOOKUP($A27,'Прайс-лист общий'!$A:G,7,0),"")</f>
        <v>890</v>
      </c>
      <c r="I27" s="210">
        <f>IFERROR(VLOOKUP($A27,'Прайс-лист общий'!$A:H,8,0),"")</f>
        <v>808</v>
      </c>
      <c r="J27" s="210">
        <f>IFERROR(VLOOKUP($A27,'Прайс-лист общий'!$A:I,9,0),"")</f>
        <v>703</v>
      </c>
      <c r="K27" s="220">
        <f>IFERROR(VLOOKUP(A27,'Прайс-лист общий'!A:J,10,0),"")</f>
        <v>628</v>
      </c>
      <c r="L27" s="217"/>
      <c r="M27" s="213">
        <f t="shared" si="1"/>
        <v>0</v>
      </c>
      <c r="N27" s="190">
        <f>IFERROR(VLOOKUP($A27,'Прайс-лист общий'!$A:K,11,0),"")</f>
        <v>50</v>
      </c>
      <c r="O27" s="191" t="str">
        <f>IFERROR(VLOOKUP($A27,'Прайс-лист общий'!$A:L,12,0),"")</f>
        <v>238x74x207</v>
      </c>
      <c r="P27" s="191">
        <f>IFERROR(VLOOKUP($A27,'Прайс-лист общий'!$A:M,13,0),"")</f>
        <v>0.42</v>
      </c>
      <c r="Q27" s="191" t="str">
        <f>IFERROR(VLOOKUP($A27,'Прайс-лист общий'!$A:O,14,0),"")</f>
        <v>430*395*255</v>
      </c>
      <c r="R27" s="191">
        <f>IFERROR(VLOOKUP($A27,'Прайс-лист общий'!$A:O,15,0),"")</f>
        <v>21.9</v>
      </c>
    </row>
    <row r="28" spans="1:18" s="208" customFormat="1" ht="42" customHeight="1">
      <c r="A28" s="193" t="s">
        <v>290</v>
      </c>
      <c r="B28" s="195"/>
      <c r="C28" s="187" t="str">
        <f>HYPERLINK(VLOOKUP(A28,Фото!C:D,2,0),VLOOKUP(A28,'Прайс-лист общий'!A:B,2,0))</f>
        <v>Завертка к ручкам VAL DE FIORI,</v>
      </c>
      <c r="D28" s="188">
        <f>IFERROR(VLOOKUP($A28,'Прайс-лист общий'!A:C,3,0),"")</f>
        <v>4</v>
      </c>
      <c r="E28" s="189">
        <f>IFERROR(VLOOKUP($A28,'Прайс-лист общий'!$A:D,4,0),"")</f>
        <v>0</v>
      </c>
      <c r="F28" s="210">
        <f>IFERROR(VLOOKUP($A28,'Прайс-лист общий'!$A:E,5,0),"")</f>
        <v>1872</v>
      </c>
      <c r="G28" s="210">
        <f>IFERROR(VLOOKUP($A28,'Прайс-лист общий'!$A:F,6,0),"")</f>
        <v>1131</v>
      </c>
      <c r="H28" s="210">
        <f>IFERROR(VLOOKUP($A28,'Прайс-лист общий'!$A:G,7,0),"")</f>
        <v>1028</v>
      </c>
      <c r="I28" s="210">
        <f>IFERROR(VLOOKUP($A28,'Прайс-лист общий'!$A:H,8,0),"")</f>
        <v>934</v>
      </c>
      <c r="J28" s="210">
        <f>IFERROR(VLOOKUP($A28,'Прайс-лист общий'!$A:I,9,0),"")</f>
        <v>812</v>
      </c>
      <c r="K28" s="220">
        <f>IFERROR(VLOOKUP(A28,'Прайс-лист общий'!A:J,10,0),"")</f>
        <v>628</v>
      </c>
      <c r="L28" s="217"/>
      <c r="M28" s="213">
        <f t="shared" si="1"/>
        <v>0</v>
      </c>
      <c r="N28" s="190">
        <f>IFERROR(VLOOKUP($A28,'Прайс-лист общий'!$A:K,11,0),"")</f>
        <v>50</v>
      </c>
      <c r="O28" s="191" t="str">
        <f>IFERROR(VLOOKUP($A28,'Прайс-лист общий'!$A:L,12,0),"")</f>
        <v>90x60x60</v>
      </c>
      <c r="P28" s="191">
        <f>IFERROR(VLOOKUP($A28,'Прайс-лист общий'!$A:M,13,0),"")</f>
        <v>0.35</v>
      </c>
      <c r="Q28" s="191" t="str">
        <f>IFERROR(VLOOKUP($A28,'Прайс-лист общий'!$A:O,14,0),"")</f>
        <v>350*380*220</v>
      </c>
      <c r="R28" s="191">
        <f>IFERROR(VLOOKUP($A28,'Прайс-лист общий'!$A:O,15,0),"")</f>
        <v>17</v>
      </c>
    </row>
    <row r="29" spans="1:18" s="2" customFormat="1" ht="18" customHeight="1">
      <c r="A29" s="235" t="s">
        <v>1896</v>
      </c>
      <c r="B29" s="236"/>
      <c r="C29" s="237"/>
      <c r="D29" s="198"/>
      <c r="E29" s="199"/>
      <c r="F29" s="200"/>
      <c r="G29" s="200"/>
      <c r="H29" s="200"/>
      <c r="I29" s="200"/>
      <c r="J29" s="200"/>
      <c r="K29" s="200"/>
      <c r="L29" s="200"/>
      <c r="M29" s="200"/>
      <c r="N29" s="201"/>
      <c r="O29" s="196"/>
      <c r="P29" s="196"/>
      <c r="Q29" s="196"/>
      <c r="R29" s="196"/>
    </row>
    <row r="30" spans="1:18" s="208" customFormat="1" ht="42" customHeight="1">
      <c r="A30" s="193" t="s">
        <v>343</v>
      </c>
      <c r="B30" s="195"/>
      <c r="C30" s="187" t="str">
        <f>HYPERLINK(VLOOKUP(A30,Фото!C:D,2,0),VLOOKUP(A30,'Прайс-лист общий'!A:B,2,0))</f>
        <v>Ручка дверная "АПОЛО", бронза матовая темная</v>
      </c>
      <c r="D30" s="188">
        <f>IFERROR(VLOOKUP($A30,'Прайс-лист общий'!A:C,3,0),"")</f>
        <v>1</v>
      </c>
      <c r="E30" s="189">
        <f>IFERROR(VLOOKUP($A30,'Прайс-лист общий'!$A:D,4,0),"")</f>
        <v>0</v>
      </c>
      <c r="F30" s="210">
        <f>IFERROR(VLOOKUP($A30,'Прайс-лист общий'!$A:E,5,0),"")</f>
        <v>11907</v>
      </c>
      <c r="G30" s="210">
        <f>IFERROR(VLOOKUP($A30,'Прайс-лист общий'!$A:F,6,0),"")</f>
        <v>7191</v>
      </c>
      <c r="H30" s="210">
        <f>IFERROR(VLOOKUP($A30,'Прайс-лист общий'!$A:G,7,0),"")</f>
        <v>6537</v>
      </c>
      <c r="I30" s="210">
        <f>IFERROR(VLOOKUP($A30,'Прайс-лист общий'!$A:H,8,0),"")</f>
        <v>5942</v>
      </c>
      <c r="J30" s="210">
        <f>IFERROR(VLOOKUP($A30,'Прайс-лист общий'!$A:I,9,0),"")</f>
        <v>5168</v>
      </c>
      <c r="K30" s="220">
        <f>IFERROR(VLOOKUP(A30,'Прайс-лист общий'!A:J,10,0),"")</f>
        <v>4532</v>
      </c>
      <c r="L30" s="217"/>
      <c r="M30" s="213">
        <f>IF(K30&lt;&gt;$K$1,K30*L30,IF($J$1=$G$2,G30*L30,IF($J$1=$H$2,H30*L30,IF($J$1=$I$2,I30*L30,IF($J$1=$J$2,J30*L30,"Выберите колонку")))))</f>
        <v>0</v>
      </c>
      <c r="N30" s="190">
        <f>IFERROR(VLOOKUP($A30,'Прайс-лист общий'!$A:K,11,0),"")</f>
        <v>20</v>
      </c>
      <c r="O30" s="191" t="str">
        <f>IFERROR(VLOOKUP($A30,'Прайс-лист общий'!$A:L,12,0),"")</f>
        <v>240*165*55</v>
      </c>
      <c r="P30" s="191">
        <f>IFERROR(VLOOKUP($A30,'Прайс-лист общий'!$A:M,13,0),"")</f>
        <v>0.95</v>
      </c>
      <c r="Q30" s="191" t="str">
        <f>IFERROR(VLOOKUP($A30,'Прайс-лист общий'!$A:O,14,0),"")</f>
        <v>500*300*180</v>
      </c>
      <c r="R30" s="191">
        <f>IFERROR(VLOOKUP($A30,'Прайс-лист общий'!$A:O,15,0),"")</f>
        <v>17</v>
      </c>
    </row>
    <row r="31" spans="1:18" s="208" customFormat="1" ht="42" customHeight="1">
      <c r="A31" s="193" t="s">
        <v>346</v>
      </c>
      <c r="B31" s="195"/>
      <c r="C31" s="187" t="str">
        <f>HYPERLINK(VLOOKUP(A31,Фото!C:D,2,0),VLOOKUP(A31,'Прайс-лист общий'!A:B,2,0))</f>
        <v>Ручка дверная "АРИСТО", хром блестящий/хром матовый</v>
      </c>
      <c r="D31" s="188">
        <f>IFERROR(VLOOKUP($A31,'Прайс-лист общий'!A:C,3,0),"")</f>
        <v>1</v>
      </c>
      <c r="E31" s="189">
        <f>IFERROR(VLOOKUP($A31,'Прайс-лист общий'!$A:D,4,0),"")</f>
        <v>0</v>
      </c>
      <c r="F31" s="210">
        <f>IFERROR(VLOOKUP($A31,'Прайс-лист общий'!$A:E,5,0),"")</f>
        <v>17834</v>
      </c>
      <c r="G31" s="210">
        <f>IFERROR(VLOOKUP($A31,'Прайс-лист общий'!$A:F,6,0),"")</f>
        <v>10771</v>
      </c>
      <c r="H31" s="210">
        <f>IFERROR(VLOOKUP($A31,'Прайс-лист общий'!$A:G,7,0),"")</f>
        <v>9792</v>
      </c>
      <c r="I31" s="210">
        <f>IFERROR(VLOOKUP($A31,'Прайс-лист общий'!$A:H,8,0),"")</f>
        <v>8901</v>
      </c>
      <c r="J31" s="210">
        <f>IFERROR(VLOOKUP($A31,'Прайс-лист общий'!$A:I,9,0),"")</f>
        <v>7740</v>
      </c>
      <c r="K31" s="220">
        <f>IFERROR(VLOOKUP(A31,'Прайс-лист общий'!A:J,10,0),"")</f>
        <v>4532</v>
      </c>
      <c r="L31" s="217"/>
      <c r="M31" s="213">
        <f>IF(K31&lt;&gt;$K$1,K31*L31,IF($J$1=$G$2,G31*L31,IF($J$1=$H$2,H31*L31,IF($J$1=$I$2,I31*L31,IF($J$1=$J$2,J31*L31,"Выберите колонку")))))</f>
        <v>0</v>
      </c>
      <c r="N31" s="190">
        <f>IFERROR(VLOOKUP($A31,'Прайс-лист общий'!$A:K,11,0),"")</f>
        <v>20</v>
      </c>
      <c r="O31" s="191" t="str">
        <f>IFERROR(VLOOKUP($A31,'Прайс-лист общий'!$A:L,12,0),"")</f>
        <v>240*165*55</v>
      </c>
      <c r="P31" s="191">
        <f>IFERROR(VLOOKUP($A31,'Прайс-лист общий'!$A:M,13,0),"")</f>
        <v>1.145</v>
      </c>
      <c r="Q31" s="191" t="str">
        <f>IFERROR(VLOOKUP($A31,'Прайс-лист общий'!$A:O,14,0),"")</f>
        <v>500*300*180</v>
      </c>
      <c r="R31" s="191">
        <f>IFERROR(VLOOKUP($A31,'Прайс-лист общий'!$A:O,15,0),"")</f>
        <v>17</v>
      </c>
    </row>
    <row r="32" spans="1:18" s="208" customFormat="1" ht="42" customHeight="1">
      <c r="A32" s="193" t="s">
        <v>349</v>
      </c>
      <c r="B32" s="195"/>
      <c r="C32" s="187" t="str">
        <f>HYPERLINK(VLOOKUP(A32,Фото!C:D,2,0),VLOOKUP(A32,'Прайс-лист общий'!A:B,2,0))</f>
        <v>Ручка дверная "ПОРТО", хром блестящий/хром матовый</v>
      </c>
      <c r="D32" s="188">
        <f>IFERROR(VLOOKUP($A32,'Прайс-лист общий'!A:C,3,0),"")</f>
        <v>1</v>
      </c>
      <c r="E32" s="189">
        <f>IFERROR(VLOOKUP($A32,'Прайс-лист общий'!$A:D,4,0),"")</f>
        <v>0</v>
      </c>
      <c r="F32" s="210">
        <f>IFERROR(VLOOKUP($A32,'Прайс-лист общий'!$A:E,5,0),"")</f>
        <v>14393</v>
      </c>
      <c r="G32" s="210">
        <f>IFERROR(VLOOKUP($A32,'Прайс-лист общий'!$A:F,6,0),"")</f>
        <v>8693</v>
      </c>
      <c r="H32" s="210">
        <f>IFERROR(VLOOKUP($A32,'Прайс-лист общий'!$A:G,7,0),"")</f>
        <v>7903</v>
      </c>
      <c r="I32" s="210">
        <f>IFERROR(VLOOKUP($A32,'Прайс-лист общий'!$A:H,8,0),"")</f>
        <v>7184</v>
      </c>
      <c r="J32" s="210">
        <f>IFERROR(VLOOKUP($A32,'Прайс-лист общий'!$A:I,9,0),"")</f>
        <v>6246</v>
      </c>
      <c r="K32" s="220">
        <f>IFERROR(VLOOKUP(A32,'Прайс-лист общий'!A:J,10,0),"")</f>
        <v>4532</v>
      </c>
      <c r="L32" s="217"/>
      <c r="M32" s="213">
        <f>IF(K32&lt;&gt;$K$1,K32*L32,IF($J$1=$G$2,G32*L32,IF($J$1=$H$2,H32*L32,IF($J$1=$I$2,I32*L32,IF($J$1=$J$2,J32*L32,"Выберите колонку")))))</f>
        <v>0</v>
      </c>
      <c r="N32" s="190">
        <f>IFERROR(VLOOKUP($A32,'Прайс-лист общий'!$A:K,11,0),"")</f>
        <v>20</v>
      </c>
      <c r="O32" s="191" t="str">
        <f>IFERROR(VLOOKUP($A32,'Прайс-лист общий'!$A:L,12,0),"")</f>
        <v>240*165*55</v>
      </c>
      <c r="P32" s="191">
        <f>IFERROR(VLOOKUP($A32,'Прайс-лист общий'!$A:M,13,0),"")</f>
        <v>1.0649999999999999</v>
      </c>
      <c r="Q32" s="191" t="str">
        <f>IFERROR(VLOOKUP($A32,'Прайс-лист общий'!$A:O,14,0),"")</f>
        <v>500*300*180</v>
      </c>
      <c r="R32" s="191">
        <f>IFERROR(VLOOKUP($A32,'Прайс-лист общий'!$A:O,15,0),"")</f>
        <v>17</v>
      </c>
    </row>
    <row r="33" spans="1:18" s="208" customFormat="1" ht="42" customHeight="1">
      <c r="A33" s="193" t="s">
        <v>351</v>
      </c>
      <c r="B33" s="195"/>
      <c r="C33" s="187" t="str">
        <f>HYPERLINK(VLOOKUP(A33,Фото!C:D,2,0),VLOOKUP(A33,'Прайс-лист общий'!A:B,2,0))</f>
        <v>Ручка дверная "ТВИСТ", хром блестящий</v>
      </c>
      <c r="D33" s="188">
        <f>IFERROR(VLOOKUP($A33,'Прайс-лист общий'!A:C,3,0),"")</f>
        <v>1</v>
      </c>
      <c r="E33" s="189">
        <f>IFERROR(VLOOKUP($A33,'Прайс-лист общий'!$A:D,4,0),"")</f>
        <v>0</v>
      </c>
      <c r="F33" s="210">
        <f>IFERROR(VLOOKUP($A33,'Прайс-лист общий'!$A:E,5,0),"")</f>
        <v>17834</v>
      </c>
      <c r="G33" s="210">
        <f>IFERROR(VLOOKUP($A33,'Прайс-лист общий'!$A:F,6,0),"")</f>
        <v>10771</v>
      </c>
      <c r="H33" s="210">
        <f>IFERROR(VLOOKUP($A33,'Прайс-лист общий'!$A:G,7,0),"")</f>
        <v>9792</v>
      </c>
      <c r="I33" s="210">
        <f>IFERROR(VLOOKUP($A33,'Прайс-лист общий'!$A:H,8,0),"")</f>
        <v>8901</v>
      </c>
      <c r="J33" s="210">
        <f>IFERROR(VLOOKUP($A33,'Прайс-лист общий'!$A:I,9,0),"")</f>
        <v>7740</v>
      </c>
      <c r="K33" s="220">
        <f>IFERROR(VLOOKUP(A33,'Прайс-лист общий'!A:J,10,0),"")</f>
        <v>4532</v>
      </c>
      <c r="L33" s="217"/>
      <c r="M33" s="213">
        <f>IF(K33&lt;&gt;$K$1,K33*L33,IF($J$1=$G$2,G33*L33,IF($J$1=$H$2,H33*L33,IF($J$1=$I$2,I33*L33,IF($J$1=$J$2,J33*L33,"Выберите колонку")))))</f>
        <v>0</v>
      </c>
      <c r="N33" s="190">
        <f>IFERROR(VLOOKUP($A33,'Прайс-лист общий'!$A:K,11,0),"")</f>
        <v>20</v>
      </c>
      <c r="O33" s="191" t="str">
        <f>IFERROR(VLOOKUP($A33,'Прайс-лист общий'!$A:L,12,0),"")</f>
        <v>240*165*55</v>
      </c>
      <c r="P33" s="191">
        <f>IFERROR(VLOOKUP($A33,'Прайс-лист общий'!$A:M,13,0),"")</f>
        <v>1.07</v>
      </c>
      <c r="Q33" s="191" t="str">
        <f>IFERROR(VLOOKUP($A33,'Прайс-лист общий'!$A:O,14,0),"")</f>
        <v>500*300*180</v>
      </c>
      <c r="R33" s="191">
        <f>IFERROR(VLOOKUP($A33,'Прайс-лист общий'!$A:O,15,0),"")</f>
        <v>17</v>
      </c>
    </row>
    <row r="34" spans="1:18" s="208" customFormat="1" ht="42" customHeight="1">
      <c r="A34" s="193" t="s">
        <v>353</v>
      </c>
      <c r="B34" s="195"/>
      <c r="C34" s="187" t="str">
        <f>HYPERLINK(VLOOKUP(A34,Фото!C:D,2,0),VLOOKUP(A34,'Прайс-лист общий'!A:B,2,0))</f>
        <v>Ручка дверная "ВИСТА", хром блестящий (со стразами)</v>
      </c>
      <c r="D34" s="188">
        <f>IFERROR(VLOOKUP($A34,'Прайс-лист общий'!A:C,3,0),"")</f>
        <v>1</v>
      </c>
      <c r="E34" s="189">
        <f>IFERROR(VLOOKUP($A34,'Прайс-лист общий'!$A:D,4,0),"")</f>
        <v>0</v>
      </c>
      <c r="F34" s="210">
        <f>IFERROR(VLOOKUP($A34,'Прайс-лист общий'!$A:E,5,0),"")</f>
        <v>19703</v>
      </c>
      <c r="G34" s="210">
        <f>IFERROR(VLOOKUP($A34,'Прайс-лист общий'!$A:F,6,0),"")</f>
        <v>11899</v>
      </c>
      <c r="H34" s="210">
        <f>IFERROR(VLOOKUP($A34,'Прайс-лист общий'!$A:G,7,0),"")</f>
        <v>10817</v>
      </c>
      <c r="I34" s="210">
        <f>IFERROR(VLOOKUP($A34,'Прайс-лист общий'!$A:H,8,0),"")</f>
        <v>9834</v>
      </c>
      <c r="J34" s="210">
        <f>IFERROR(VLOOKUP($A34,'Прайс-лист общий'!$A:I,9,0),"")</f>
        <v>8551</v>
      </c>
      <c r="K34" s="220">
        <f>IFERROR(VLOOKUP(A34,'Прайс-лист общий'!A:J,10,0),"")</f>
        <v>4532</v>
      </c>
      <c r="L34" s="217"/>
      <c r="M34" s="213">
        <f>IF(K34&lt;&gt;$K$1,K34*L34,IF($J$1=$G$2,G34*L34,IF($J$1=$H$2,H34*L34,IF($J$1=$I$2,I34*L34,IF($J$1=$J$2,J34*L34,"Выберите колонку")))))</f>
        <v>0</v>
      </c>
      <c r="N34" s="190">
        <f>IFERROR(VLOOKUP($A34,'Прайс-лист общий'!$A:K,11,0),"")</f>
        <v>20</v>
      </c>
      <c r="O34" s="191" t="str">
        <f>IFERROR(VLOOKUP($A34,'Прайс-лист общий'!$A:L,12,0),"")</f>
        <v>240*165*55</v>
      </c>
      <c r="P34" s="191">
        <f>IFERROR(VLOOKUP($A34,'Прайс-лист общий'!$A:M,13,0),"")</f>
        <v>1.25</v>
      </c>
      <c r="Q34" s="191" t="str">
        <f>IFERROR(VLOOKUP($A34,'Прайс-лист общий'!$A:O,14,0),"")</f>
        <v>500*300*180</v>
      </c>
      <c r="R34" s="191">
        <f>IFERROR(VLOOKUP($A34,'Прайс-лист общий'!$A:O,15,0),"")</f>
        <v>17</v>
      </c>
    </row>
    <row r="35" spans="1:18" s="2" customFormat="1" ht="18" customHeight="1">
      <c r="A35" s="202" t="s">
        <v>86</v>
      </c>
      <c r="B35" s="196"/>
      <c r="C35" s="233"/>
      <c r="D35" s="198"/>
      <c r="E35" s="199"/>
      <c r="F35" s="200"/>
      <c r="G35" s="200"/>
      <c r="H35" s="200"/>
      <c r="I35" s="200"/>
      <c r="J35" s="200"/>
      <c r="K35" s="200"/>
      <c r="L35" s="200"/>
      <c r="M35" s="200"/>
      <c r="N35" s="201"/>
      <c r="O35" s="196"/>
      <c r="P35" s="196"/>
      <c r="Q35" s="196"/>
      <c r="R35" s="196"/>
    </row>
    <row r="36" spans="1:18" s="208" customFormat="1" ht="42" customHeight="1">
      <c r="A36" s="193" t="s">
        <v>354</v>
      </c>
      <c r="B36" s="195"/>
      <c r="C36" s="234" t="str">
        <f>HYPERLINK(VLOOKUP(A36,Фото!C:D,2,0),VLOOKUP(A36,'Прайс-лист общий'!A:B,2,0))</f>
        <v>Завертка к ручкам (круглая) MARTINELLI, бронза античная</v>
      </c>
      <c r="D36" s="188">
        <f>IFERROR(VLOOKUP($A36,'Прайс-лист общий'!A:C,3,0),"")</f>
        <v>1</v>
      </c>
      <c r="E36" s="189">
        <f>IFERROR(VLOOKUP($A36,'Прайс-лист общий'!$A:D,4,0),"")</f>
        <v>0</v>
      </c>
      <c r="F36" s="210">
        <f>IFERROR(VLOOKUP($A36,'Прайс-лист общий'!$A:E,5,0),"")</f>
        <v>3820</v>
      </c>
      <c r="G36" s="210">
        <f>IFERROR(VLOOKUP($A36,'Прайс-лист общий'!$A:F,6,0),"")</f>
        <v>2307</v>
      </c>
      <c r="H36" s="210">
        <f>IFERROR(VLOOKUP($A36,'Прайс-лист общий'!$A:G,7,0),"")</f>
        <v>2097</v>
      </c>
      <c r="I36" s="210">
        <f>IFERROR(VLOOKUP($A36,'Прайс-лист общий'!$A:H,8,0),"")</f>
        <v>1906</v>
      </c>
      <c r="J36" s="210">
        <f>IFERROR(VLOOKUP($A36,'Прайс-лист общий'!$A:I,9,0),"")</f>
        <v>1657</v>
      </c>
      <c r="K36" s="220">
        <f>IFERROR(VLOOKUP(A36,'Прайс-лист общий'!A:J,10,0),"")</f>
        <v>1656</v>
      </c>
      <c r="L36" s="217"/>
      <c r="M36" s="213">
        <f t="shared" ref="M36:M49" si="2">IF(K36&lt;&gt;$K$1,K36*L36,IF($J$1=$G$2,G36*L36,IF($J$1=$H$2,H36*L36,IF($J$1=$I$2,I36*L36,IF($J$1=$J$2,J36*L36,"Выберите колонку")))))</f>
        <v>0</v>
      </c>
      <c r="N36" s="190">
        <f>IFERROR(VLOOKUP($A36,'Прайс-лист общий'!$A:K,11,0),"")</f>
        <v>60</v>
      </c>
      <c r="O36" s="191" t="str">
        <f>IFERROR(VLOOKUP($A36,'Прайс-лист общий'!$A:L,12,0),"")</f>
        <v>190*165*60</v>
      </c>
      <c r="P36" s="191">
        <f>IFERROR(VLOOKUP($A36,'Прайс-лист общий'!$A:M,13,0),"")</f>
        <v>0.16600000000000001</v>
      </c>
      <c r="Q36" s="191" t="str">
        <f>IFERROR(VLOOKUP($A36,'Прайс-лист общий'!$A:O,14,0),"")</f>
        <v>450*350*200</v>
      </c>
      <c r="R36" s="191">
        <f>IFERROR(VLOOKUP($A36,'Прайс-лист общий'!$A:O,15,0),"")</f>
        <v>24</v>
      </c>
    </row>
    <row r="37" spans="1:18" s="208" customFormat="1" ht="15" customHeight="1">
      <c r="A37" s="205" t="s">
        <v>361</v>
      </c>
      <c r="B37" s="206"/>
      <c r="C37" s="182" t="str">
        <f>HYPERLINK(VLOOKUP(A37,Фото!C:D,2,0),VLOOKUP(A37,'Прайс-лист общий'!A:B,2,0))</f>
        <v>Накладка на цилиндр (круглая) MARTINELLI, бронза матовая темная</v>
      </c>
      <c r="D37" s="183">
        <f>IFERROR(VLOOKUP($A37,'Прайс-лист общий'!A:C,3,0),"")</f>
        <v>4</v>
      </c>
      <c r="E37" s="184">
        <f>IFERROR(VLOOKUP($A37,'Прайс-лист общий'!$A:D,4,0),"")</f>
        <v>0</v>
      </c>
      <c r="F37" s="209">
        <f>IFERROR(VLOOKUP($A37,'Прайс-лист общий'!$A:E,5,0),"")</f>
        <v>3067</v>
      </c>
      <c r="G37" s="209">
        <f>IFERROR(VLOOKUP($A37,'Прайс-лист общий'!$A:F,6,0),"")</f>
        <v>1852</v>
      </c>
      <c r="H37" s="209">
        <f>IFERROR(VLOOKUP($A37,'Прайс-лист общий'!$A:G,7,0),"")</f>
        <v>1684</v>
      </c>
      <c r="I37" s="209">
        <f>IFERROR(VLOOKUP($A37,'Прайс-лист общий'!$A:H,8,0),"")</f>
        <v>1530</v>
      </c>
      <c r="J37" s="209">
        <f>IFERROR(VLOOKUP($A37,'Прайс-лист общий'!$A:I,9,0),"")</f>
        <v>1331</v>
      </c>
      <c r="K37" s="222">
        <f>IFERROR(VLOOKUP(A37,'Прайс-лист общий'!A:J,10,0),"")</f>
        <v>376</v>
      </c>
      <c r="L37" s="216"/>
      <c r="M37" s="212">
        <f t="shared" si="2"/>
        <v>0</v>
      </c>
      <c r="N37" s="185">
        <f>IFERROR(VLOOKUP($A37,'Прайс-лист общий'!$A:K,11,0),"")</f>
        <v>15</v>
      </c>
      <c r="O37" s="186" t="str">
        <f>IFERROR(VLOOKUP($A37,'Прайс-лист общий'!$A:L,12,0),"")</f>
        <v>190*165*60</v>
      </c>
      <c r="P37" s="186">
        <f>IFERROR(VLOOKUP($A37,'Прайс-лист общий'!$A:M,13,0),"")</f>
        <v>0.1</v>
      </c>
      <c r="Q37" s="186" t="str">
        <f>IFERROR(VLOOKUP($A37,'Прайс-лист общий'!$A:O,14,0),"")</f>
        <v>450*350*200</v>
      </c>
      <c r="R37" s="186">
        <f>IFERROR(VLOOKUP($A37,'Прайс-лист общий'!$A:O,15,0),"")</f>
        <v>15</v>
      </c>
    </row>
    <row r="38" spans="1:18" s="208" customFormat="1" ht="15" customHeight="1">
      <c r="A38" s="205" t="s">
        <v>363</v>
      </c>
      <c r="B38" s="206"/>
      <c r="C38" s="182" t="str">
        <f>HYPERLINK(VLOOKUP(A38,Фото!C:D,2,0),VLOOKUP(A38,'Прайс-лист общий'!A:B,2,0))</f>
        <v>Накладка на цилиндр (круглая) MARTINELLI, латунь натуральная</v>
      </c>
      <c r="D38" s="183">
        <f>IFERROR(VLOOKUP($A38,'Прайс-лист общий'!A:C,3,0),"")</f>
        <v>1</v>
      </c>
      <c r="E38" s="184">
        <f>IFERROR(VLOOKUP($A38,'Прайс-лист общий'!$A:D,4,0),"")</f>
        <v>0</v>
      </c>
      <c r="F38" s="209">
        <f>IFERROR(VLOOKUP($A38,'Прайс-лист общий'!$A:E,5,0),"")</f>
        <v>2565</v>
      </c>
      <c r="G38" s="209">
        <f>IFERROR(VLOOKUP($A38,'Прайс-лист общий'!$A:F,6,0),"")</f>
        <v>1549</v>
      </c>
      <c r="H38" s="209">
        <f>IFERROR(VLOOKUP($A38,'Прайс-лист общий'!$A:G,7,0),"")</f>
        <v>1408</v>
      </c>
      <c r="I38" s="209">
        <f>IFERROR(VLOOKUP($A38,'Прайс-лист общий'!$A:H,8,0),"")</f>
        <v>1280</v>
      </c>
      <c r="J38" s="209">
        <f>IFERROR(VLOOKUP($A38,'Прайс-лист общий'!$A:I,9,0),"")</f>
        <v>1113</v>
      </c>
      <c r="K38" s="222">
        <f>IFERROR(VLOOKUP(A38,'Прайс-лист общий'!A:J,10,0),"")</f>
        <v>376</v>
      </c>
      <c r="L38" s="216"/>
      <c r="M38" s="212">
        <f t="shared" si="2"/>
        <v>0</v>
      </c>
      <c r="N38" s="185">
        <f>IFERROR(VLOOKUP($A38,'Прайс-лист общий'!$A:K,11,0),"")</f>
        <v>15</v>
      </c>
      <c r="O38" s="186" t="str">
        <f>IFERROR(VLOOKUP($A38,'Прайс-лист общий'!$A:L,12,0),"")</f>
        <v>190*165*60</v>
      </c>
      <c r="P38" s="186">
        <f>IFERROR(VLOOKUP($A38,'Прайс-лист общий'!$A:M,13,0),"")</f>
        <v>0.1</v>
      </c>
      <c r="Q38" s="186" t="str">
        <f>IFERROR(VLOOKUP($A38,'Прайс-лист общий'!$A:O,14,0),"")</f>
        <v>450*350*200</v>
      </c>
      <c r="R38" s="186">
        <f>IFERROR(VLOOKUP($A38,'Прайс-лист общий'!$A:O,15,0),"")</f>
        <v>15</v>
      </c>
    </row>
    <row r="39" spans="1:18" s="208" customFormat="1" ht="15" customHeight="1">
      <c r="A39" s="205" t="s">
        <v>366</v>
      </c>
      <c r="B39" s="206"/>
      <c r="C39" s="182" t="str">
        <f>HYPERLINK(VLOOKUP(A39,Фото!C:D,2,0),VLOOKUP(A39,'Прайс-лист общий'!A:B,2,0))</f>
        <v>Накладка на цилиндр (круглая) MARTINELLI, бронза античная</v>
      </c>
      <c r="D39" s="183">
        <f>IFERROR(VLOOKUP($A39,'Прайс-лист общий'!A:C,3,0),"")</f>
        <v>4</v>
      </c>
      <c r="E39" s="184">
        <f>IFERROR(VLOOKUP($A39,'Прайс-лист общий'!$A:D,4,0),"")</f>
        <v>0</v>
      </c>
      <c r="F39" s="209">
        <f>IFERROR(VLOOKUP($A39,'Прайс-лист общий'!$A:E,5,0),"")</f>
        <v>2565</v>
      </c>
      <c r="G39" s="209">
        <f>IFERROR(VLOOKUP($A39,'Прайс-лист общий'!$A:F,6,0),"")</f>
        <v>1549</v>
      </c>
      <c r="H39" s="209">
        <f>IFERROR(VLOOKUP($A39,'Прайс-лист общий'!$A:G,7,0),"")</f>
        <v>1408</v>
      </c>
      <c r="I39" s="209">
        <f>IFERROR(VLOOKUP($A39,'Прайс-лист общий'!$A:H,8,0),"")</f>
        <v>1280</v>
      </c>
      <c r="J39" s="209">
        <f>IFERROR(VLOOKUP($A39,'Прайс-лист общий'!$A:I,9,0),"")</f>
        <v>1113</v>
      </c>
      <c r="K39" s="222">
        <f>IFERROR(VLOOKUP(A39,'Прайс-лист общий'!A:J,10,0),"")</f>
        <v>376</v>
      </c>
      <c r="L39" s="216"/>
      <c r="M39" s="212">
        <f t="shared" si="2"/>
        <v>0</v>
      </c>
      <c r="N39" s="185">
        <f>IFERROR(VLOOKUP($A39,'Прайс-лист общий'!$A:K,11,0),"")</f>
        <v>10</v>
      </c>
      <c r="O39" s="186" t="str">
        <f>IFERROR(VLOOKUP($A39,'Прайс-лист общий'!$A:L,12,0),"")</f>
        <v>190*165*60</v>
      </c>
      <c r="P39" s="186">
        <f>IFERROR(VLOOKUP($A39,'Прайс-лист общий'!$A:M,13,0),"")</f>
        <v>8.1000000000000003E-2</v>
      </c>
      <c r="Q39" s="186" t="str">
        <f>IFERROR(VLOOKUP($A39,'Прайс-лист общий'!$A:O,14,0),"")</f>
        <v>450*350*200</v>
      </c>
      <c r="R39" s="186">
        <f>IFERROR(VLOOKUP($A39,'Прайс-лист общий'!$A:O,15,0),"")</f>
        <v>15</v>
      </c>
    </row>
    <row r="40" spans="1:18" s="208" customFormat="1" ht="15" customHeight="1">
      <c r="A40" s="205" t="s">
        <v>368</v>
      </c>
      <c r="B40" s="206"/>
      <c r="C40" s="182" t="str">
        <f>HYPERLINK(VLOOKUP(A40,Фото!C:D,2,0),VLOOKUP(A40,'Прайс-лист общий'!A:B,2,0))</f>
        <v>Накладка на цилиндр (круглая) MARTINELLI, латунь блестящая</v>
      </c>
      <c r="D40" s="183">
        <f>IFERROR(VLOOKUP($A40,'Прайс-лист общий'!A:C,3,0),"")</f>
        <v>1</v>
      </c>
      <c r="E40" s="184">
        <f>IFERROR(VLOOKUP($A40,'Прайс-лист общий'!$A:D,4,0),"")</f>
        <v>0</v>
      </c>
      <c r="F40" s="209">
        <f>IFERROR(VLOOKUP($A40,'Прайс-лист общий'!$A:E,5,0),"")</f>
        <v>2565</v>
      </c>
      <c r="G40" s="209">
        <f>IFERROR(VLOOKUP($A40,'Прайс-лист общий'!$A:F,6,0),"")</f>
        <v>1549</v>
      </c>
      <c r="H40" s="209">
        <f>IFERROR(VLOOKUP($A40,'Прайс-лист общий'!$A:G,7,0),"")</f>
        <v>1408</v>
      </c>
      <c r="I40" s="209">
        <f>IFERROR(VLOOKUP($A40,'Прайс-лист общий'!$A:H,8,0),"")</f>
        <v>1280</v>
      </c>
      <c r="J40" s="209">
        <f>IFERROR(VLOOKUP($A40,'Прайс-лист общий'!$A:I,9,0),"")</f>
        <v>1113</v>
      </c>
      <c r="K40" s="222">
        <f>IFERROR(VLOOKUP(A40,'Прайс-лист общий'!A:J,10,0),"")</f>
        <v>376</v>
      </c>
      <c r="L40" s="216"/>
      <c r="M40" s="212">
        <f t="shared" si="2"/>
        <v>0</v>
      </c>
      <c r="N40" s="185">
        <f>IFERROR(VLOOKUP($A40,'Прайс-лист общий'!$A:K,11,0),"")</f>
        <v>10</v>
      </c>
      <c r="O40" s="186" t="str">
        <f>IFERROR(VLOOKUP($A40,'Прайс-лист общий'!$A:L,12,0),"")</f>
        <v>190*165*60</v>
      </c>
      <c r="P40" s="186">
        <f>IFERROR(VLOOKUP($A40,'Прайс-лист общий'!$A:M,13,0),"")</f>
        <v>8.1000000000000003E-2</v>
      </c>
      <c r="Q40" s="186" t="str">
        <f>IFERROR(VLOOKUP($A40,'Прайс-лист общий'!$A:O,14,0),"")</f>
        <v>450*350*200</v>
      </c>
      <c r="R40" s="186">
        <f>IFERROR(VLOOKUP($A40,'Прайс-лист общий'!$A:O,15,0),"")</f>
        <v>15</v>
      </c>
    </row>
    <row r="41" spans="1:18" s="208" customFormat="1" ht="15" customHeight="1">
      <c r="A41" s="193" t="s">
        <v>369</v>
      </c>
      <c r="B41" s="195"/>
      <c r="C41" s="187" t="str">
        <f>HYPERLINK(VLOOKUP(A41,Фото!C:D,2,0),VLOOKUP(A41,'Прайс-лист общий'!A:B,2,0))</f>
        <v>Накладка на цилиндр (круглая) MARTINELLI, хром матовый</v>
      </c>
      <c r="D41" s="188">
        <f>IFERROR(VLOOKUP($A41,'Прайс-лист общий'!A:C,3,0),"")</f>
        <v>1</v>
      </c>
      <c r="E41" s="189">
        <f>IFERROR(VLOOKUP($A41,'Прайс-лист общий'!$A:D,4,0),"")</f>
        <v>0</v>
      </c>
      <c r="F41" s="210">
        <f>IFERROR(VLOOKUP($A41,'Прайс-лист общий'!$A:E,5,0),"")</f>
        <v>2565</v>
      </c>
      <c r="G41" s="210">
        <f>IFERROR(VLOOKUP($A41,'Прайс-лист общий'!$A:F,6,0),"")</f>
        <v>1549</v>
      </c>
      <c r="H41" s="210">
        <f>IFERROR(VLOOKUP($A41,'Прайс-лист общий'!$A:G,7,0),"")</f>
        <v>1408</v>
      </c>
      <c r="I41" s="210">
        <f>IFERROR(VLOOKUP($A41,'Прайс-лист общий'!$A:H,8,0),"")</f>
        <v>1280</v>
      </c>
      <c r="J41" s="210">
        <f>IFERROR(VLOOKUP($A41,'Прайс-лист общий'!$A:I,9,0),"")</f>
        <v>1113</v>
      </c>
      <c r="K41" s="220">
        <f>IFERROR(VLOOKUP(A41,'Прайс-лист общий'!A:J,10,0),"")</f>
        <v>0</v>
      </c>
      <c r="L41" s="217"/>
      <c r="M41" s="213">
        <f t="shared" si="2"/>
        <v>0</v>
      </c>
      <c r="N41" s="190">
        <f>IFERROR(VLOOKUP($A41,'Прайс-лист общий'!$A:K,11,0),"")</f>
        <v>10</v>
      </c>
      <c r="O41" s="191" t="str">
        <f>IFERROR(VLOOKUP($A41,'Прайс-лист общий'!$A:L,12,0),"")</f>
        <v>190*165*60</v>
      </c>
      <c r="P41" s="191">
        <f>IFERROR(VLOOKUP($A41,'Прайс-лист общий'!$A:M,13,0),"")</f>
        <v>8.1000000000000003E-2</v>
      </c>
      <c r="Q41" s="191" t="str">
        <f>IFERROR(VLOOKUP($A41,'Прайс-лист общий'!$A:O,14,0),"")</f>
        <v>450*350*200</v>
      </c>
      <c r="R41" s="191">
        <f>IFERROR(VLOOKUP($A41,'Прайс-лист общий'!$A:O,15,0),"")</f>
        <v>15</v>
      </c>
    </row>
    <row r="42" spans="1:18" s="208" customFormat="1" ht="15" customHeight="1">
      <c r="A42" s="223" t="s">
        <v>356</v>
      </c>
      <c r="B42" s="206"/>
      <c r="C42" s="224" t="str">
        <f>HYPERLINK(VLOOKUP(A42,Фото!C:D,2,0),VLOOKUP(A42,'Прайс-лист общий'!A:B,2,0))</f>
        <v>Накладка под сувальд. ключ (круглая) MARTINELLI, бронза античная</v>
      </c>
      <c r="D42" s="225">
        <f>IFERROR(VLOOKUP($A42,'Прайс-лист общий'!A:C,3,0),"")</f>
        <v>1</v>
      </c>
      <c r="E42" s="226">
        <f>IFERROR(VLOOKUP($A42,'Прайс-лист общий'!$A:D,4,0),"")</f>
        <v>0</v>
      </c>
      <c r="F42" s="227">
        <f>IFERROR(VLOOKUP($A42,'Прайс-лист общий'!$A:E,5,0),"")</f>
        <v>2565</v>
      </c>
      <c r="G42" s="227">
        <f>IFERROR(VLOOKUP($A42,'Прайс-лист общий'!$A:F,6,0),"")</f>
        <v>1549</v>
      </c>
      <c r="H42" s="227">
        <f>IFERROR(VLOOKUP($A42,'Прайс-лист общий'!$A:G,7,0),"")</f>
        <v>1408</v>
      </c>
      <c r="I42" s="227">
        <f>IFERROR(VLOOKUP($A42,'Прайс-лист общий'!$A:H,8,0),"")</f>
        <v>1280</v>
      </c>
      <c r="J42" s="227">
        <f>IFERROR(VLOOKUP($A42,'Прайс-лист общий'!$A:I,9,0),"")</f>
        <v>1113</v>
      </c>
      <c r="K42" s="228">
        <f>IFERROR(VLOOKUP(A42,'Прайс-лист общий'!A:J,10,0),"")</f>
        <v>628</v>
      </c>
      <c r="L42" s="229"/>
      <c r="M42" s="230">
        <f t="shared" si="2"/>
        <v>0</v>
      </c>
      <c r="N42" s="231">
        <f>IFERROR(VLOOKUP($A42,'Прайс-лист общий'!$A:K,11,0),"")</f>
        <v>15</v>
      </c>
      <c r="O42" s="232" t="str">
        <f>IFERROR(VLOOKUP($A42,'Прайс-лист общий'!$A:L,12,0),"")</f>
        <v>190*165*60</v>
      </c>
      <c r="P42" s="232">
        <f>IFERROR(VLOOKUP($A42,'Прайс-лист общий'!$A:M,13,0),"")</f>
        <v>8.1000000000000003E-2</v>
      </c>
      <c r="Q42" s="232" t="str">
        <f>IFERROR(VLOOKUP($A42,'Прайс-лист общий'!$A:O,14,0),"")</f>
        <v>450*350*200</v>
      </c>
      <c r="R42" s="232">
        <f>IFERROR(VLOOKUP($A42,'Прайс-лист общий'!$A:O,15,0),"")</f>
        <v>15</v>
      </c>
    </row>
    <row r="43" spans="1:18" s="208" customFormat="1" ht="15" customHeight="1">
      <c r="A43" s="205" t="s">
        <v>358</v>
      </c>
      <c r="B43" s="206"/>
      <c r="C43" s="182" t="str">
        <f>HYPERLINK(VLOOKUP(A43,Фото!C:D,2,0),VLOOKUP(A43,'Прайс-лист общий'!A:B,2,0))</f>
        <v>Накладка под сувальд. ключ (круглая) MARTINELLI, латунь блестящая</v>
      </c>
      <c r="D43" s="183">
        <f>IFERROR(VLOOKUP($A43,'Прайс-лист общий'!A:C,3,0),"")</f>
        <v>4</v>
      </c>
      <c r="E43" s="184">
        <f>IFERROR(VLOOKUP($A43,'Прайс-лист общий'!$A:D,4,0),"")</f>
        <v>0</v>
      </c>
      <c r="F43" s="209">
        <f>IFERROR(VLOOKUP($A43,'Прайс-лист общий'!$A:E,5,0),"")</f>
        <v>2565</v>
      </c>
      <c r="G43" s="209">
        <f>IFERROR(VLOOKUP($A43,'Прайс-лист общий'!$A:F,6,0),"")</f>
        <v>1549</v>
      </c>
      <c r="H43" s="209">
        <f>IFERROR(VLOOKUP($A43,'Прайс-лист общий'!$A:G,7,0),"")</f>
        <v>1408</v>
      </c>
      <c r="I43" s="209">
        <f>IFERROR(VLOOKUP($A43,'Прайс-лист общий'!$A:H,8,0),"")</f>
        <v>1280</v>
      </c>
      <c r="J43" s="209">
        <f>IFERROR(VLOOKUP($A43,'Прайс-лист общий'!$A:I,9,0),"")</f>
        <v>1113</v>
      </c>
      <c r="K43" s="222">
        <f>IFERROR(VLOOKUP(A43,'Прайс-лист общий'!A:J,10,0),"")</f>
        <v>628</v>
      </c>
      <c r="L43" s="216"/>
      <c r="M43" s="212">
        <f t="shared" si="2"/>
        <v>0</v>
      </c>
      <c r="N43" s="185">
        <f>IFERROR(VLOOKUP($A43,'Прайс-лист общий'!$A:K,11,0),"")</f>
        <v>15</v>
      </c>
      <c r="O43" s="186" t="str">
        <f>IFERROR(VLOOKUP($A43,'Прайс-лист общий'!$A:L,12,0),"")</f>
        <v>190*165*60</v>
      </c>
      <c r="P43" s="186">
        <f>IFERROR(VLOOKUP($A43,'Прайс-лист общий'!$A:M,13,0),"")</f>
        <v>8.1000000000000003E-2</v>
      </c>
      <c r="Q43" s="186" t="str">
        <f>IFERROR(VLOOKUP($A43,'Прайс-лист общий'!$A:O,14,0),"")</f>
        <v>450*350*200</v>
      </c>
      <c r="R43" s="186">
        <f>IFERROR(VLOOKUP($A43,'Прайс-лист общий'!$A:O,15,0),"")</f>
        <v>15</v>
      </c>
    </row>
    <row r="44" spans="1:18" s="208" customFormat="1" ht="15" customHeight="1">
      <c r="A44" s="193" t="s">
        <v>359</v>
      </c>
      <c r="B44" s="195"/>
      <c r="C44" s="187" t="str">
        <f>HYPERLINK(VLOOKUP(A44,Фото!C:D,2,0),VLOOKUP(A44,'Прайс-лист общий'!A:B,2,0))</f>
        <v>Накладка под сувальд. ключ (круглая) MARTINELLI, латунь натуральная</v>
      </c>
      <c r="D44" s="188">
        <f>IFERROR(VLOOKUP($A44,'Прайс-лист общий'!A:C,3,0),"")</f>
        <v>1</v>
      </c>
      <c r="E44" s="189">
        <f>IFERROR(VLOOKUP($A44,'Прайс-лист общий'!$A:D,4,0),"")</f>
        <v>0</v>
      </c>
      <c r="F44" s="210">
        <f>IFERROR(VLOOKUP($A44,'Прайс-лист общий'!$A:E,5,0),"")</f>
        <v>2565</v>
      </c>
      <c r="G44" s="210">
        <f>IFERROR(VLOOKUP($A44,'Прайс-лист общий'!$A:F,6,0),"")</f>
        <v>1549</v>
      </c>
      <c r="H44" s="210">
        <f>IFERROR(VLOOKUP($A44,'Прайс-лист общий'!$A:G,7,0),"")</f>
        <v>1408</v>
      </c>
      <c r="I44" s="210">
        <f>IFERROR(VLOOKUP($A44,'Прайс-лист общий'!$A:H,8,0),"")</f>
        <v>1280</v>
      </c>
      <c r="J44" s="210">
        <f>IFERROR(VLOOKUP($A44,'Прайс-лист общий'!$A:I,9,0),"")</f>
        <v>1113</v>
      </c>
      <c r="K44" s="220">
        <f>IFERROR(VLOOKUP(A44,'Прайс-лист общий'!A:J,10,0),"")</f>
        <v>628</v>
      </c>
      <c r="L44" s="217"/>
      <c r="M44" s="213">
        <f t="shared" si="2"/>
        <v>0</v>
      </c>
      <c r="N44" s="190">
        <f>IFERROR(VLOOKUP($A44,'Прайс-лист общий'!$A:K,11,0),"")</f>
        <v>15</v>
      </c>
      <c r="O44" s="191" t="str">
        <f>IFERROR(VLOOKUP($A44,'Прайс-лист общий'!$A:L,12,0),"")</f>
        <v>190*165*60</v>
      </c>
      <c r="P44" s="191">
        <f>IFERROR(VLOOKUP($A44,'Прайс-лист общий'!$A:M,13,0),"")</f>
        <v>0.106</v>
      </c>
      <c r="Q44" s="191" t="str">
        <f>IFERROR(VLOOKUP($A44,'Прайс-лист общий'!$A:O,14,0),"")</f>
        <v>450*350*200</v>
      </c>
      <c r="R44" s="191">
        <f>IFERROR(VLOOKUP($A44,'Прайс-лист общий'!$A:O,15,0),"")</f>
        <v>15</v>
      </c>
    </row>
    <row r="45" spans="1:18" s="208" customFormat="1" ht="42" customHeight="1">
      <c r="A45" s="193" t="s">
        <v>367</v>
      </c>
      <c r="B45" s="195"/>
      <c r="C45" s="187" t="str">
        <f>HYPERLINK(VLOOKUP(A45,Фото!C:D,2,0),VLOOKUP(A45,'Прайс-лист общий'!A:B,2,0))</f>
        <v>Накладка на цилиндр (круглая) DND, хром блестящий</v>
      </c>
      <c r="D45" s="188">
        <f>IFERROR(VLOOKUP($A45,'Прайс-лист общий'!A:C,3,0),"")</f>
        <v>4</v>
      </c>
      <c r="E45" s="189">
        <f>IFERROR(VLOOKUP($A45,'Прайс-лист общий'!$A:D,4,0),"")</f>
        <v>0</v>
      </c>
      <c r="F45" s="210">
        <f>IFERROR(VLOOKUP($A45,'Прайс-лист общий'!$A:E,5,0),"")</f>
        <v>2565</v>
      </c>
      <c r="G45" s="210">
        <f>IFERROR(VLOOKUP($A45,'Прайс-лист общий'!$A:F,6,0),"")</f>
        <v>1549</v>
      </c>
      <c r="H45" s="210">
        <f>IFERROR(VLOOKUP($A45,'Прайс-лист общий'!$A:G,7,0),"")</f>
        <v>1408</v>
      </c>
      <c r="I45" s="210">
        <f>IFERROR(VLOOKUP($A45,'Прайс-лист общий'!$A:H,8,0),"")</f>
        <v>1280</v>
      </c>
      <c r="J45" s="210">
        <f>IFERROR(VLOOKUP($A45,'Прайс-лист общий'!$A:I,9,0),"")</f>
        <v>1113</v>
      </c>
      <c r="K45" s="220">
        <f>IFERROR(VLOOKUP(A45,'Прайс-лист общий'!A:J,10,0),"")</f>
        <v>376</v>
      </c>
      <c r="L45" s="217"/>
      <c r="M45" s="213">
        <f t="shared" si="2"/>
        <v>0</v>
      </c>
      <c r="N45" s="190">
        <f>IFERROR(VLOOKUP($A45,'Прайс-лист общий'!$A:K,11,0),"")</f>
        <v>5</v>
      </c>
      <c r="O45" s="191" t="str">
        <f>IFERROR(VLOOKUP($A45,'Прайс-лист общий'!$A:L,12,0),"")</f>
        <v>240*165*550</v>
      </c>
      <c r="P45" s="191">
        <f>IFERROR(VLOOKUP($A45,'Прайс-лист общий'!$A:M,13,0),"")</f>
        <v>8.1000000000000003E-2</v>
      </c>
      <c r="Q45" s="191" t="str">
        <f>IFERROR(VLOOKUP($A45,'Прайс-лист общий'!$A:O,14,0),"")</f>
        <v>500*300*180</v>
      </c>
      <c r="R45" s="191">
        <f>IFERROR(VLOOKUP($A45,'Прайс-лист общий'!$A:O,15,0),"")</f>
        <v>15</v>
      </c>
    </row>
    <row r="46" spans="1:18" s="208" customFormat="1" ht="21" customHeight="1">
      <c r="A46" s="192" t="s">
        <v>364</v>
      </c>
      <c r="B46" s="194"/>
      <c r="C46" s="177" t="str">
        <f>HYPERLINK(VLOOKUP(A46,Фото!C:D,2,0),VLOOKUP(A46,'Прайс-лист общий'!A:B,2,0))</f>
        <v>Накладка под сувальд ключ (круглая) DND, хром блестящий</v>
      </c>
      <c r="D46" s="178">
        <f>IFERROR(VLOOKUP($A46,'Прайс-лист общий'!A:C,3,0),"")</f>
        <v>4</v>
      </c>
      <c r="E46" s="179">
        <f>IFERROR(VLOOKUP($A46,'Прайс-лист общий'!$A:D,4,0),"")</f>
        <v>0</v>
      </c>
      <c r="F46" s="211">
        <f>IFERROR(VLOOKUP($A46,'Прайс-лист общий'!$A:E,5,0),"")</f>
        <v>2565</v>
      </c>
      <c r="G46" s="211">
        <f>IFERROR(VLOOKUP($A46,'Прайс-лист общий'!$A:F,6,0),"")</f>
        <v>1549</v>
      </c>
      <c r="H46" s="211">
        <f>IFERROR(VLOOKUP($A46,'Прайс-лист общий'!$A:G,7,0),"")</f>
        <v>1408</v>
      </c>
      <c r="I46" s="211">
        <f>IFERROR(VLOOKUP($A46,'Прайс-лист общий'!$A:H,8,0),"")</f>
        <v>1280</v>
      </c>
      <c r="J46" s="211">
        <f>IFERROR(VLOOKUP($A46,'Прайс-лист общий'!$A:I,9,0),"")</f>
        <v>1113</v>
      </c>
      <c r="K46" s="221">
        <f>IFERROR(VLOOKUP(A46,'Прайс-лист общий'!A:J,10,0),"")</f>
        <v>628</v>
      </c>
      <c r="L46" s="215"/>
      <c r="M46" s="214">
        <f t="shared" si="2"/>
        <v>0</v>
      </c>
      <c r="N46" s="180">
        <f>IFERROR(VLOOKUP($A46,'Прайс-лист общий'!$A:K,11,0),"")</f>
        <v>5</v>
      </c>
      <c r="O46" s="181" t="str">
        <f>IFERROR(VLOOKUP($A46,'Прайс-лист общий'!$A:L,12,0),"")</f>
        <v>240*165*550</v>
      </c>
      <c r="P46" s="181">
        <f>IFERROR(VLOOKUP($A46,'Прайс-лист общий'!$A:M,13,0),"")</f>
        <v>8.1000000000000003E-2</v>
      </c>
      <c r="Q46" s="181" t="str">
        <f>IFERROR(VLOOKUP($A46,'Прайс-лист общий'!$A:O,14,0),"")</f>
        <v>500*300*180</v>
      </c>
      <c r="R46" s="181">
        <f>IFERROR(VLOOKUP($A46,'Прайс-лист общий'!$A:O,15,0),"")</f>
        <v>15</v>
      </c>
    </row>
    <row r="47" spans="1:18" s="208" customFormat="1" ht="21" customHeight="1">
      <c r="A47" s="193" t="s">
        <v>365</v>
      </c>
      <c r="B47" s="195"/>
      <c r="C47" s="187" t="str">
        <f>HYPERLINK(VLOOKUP(A47,Фото!C:D,2,0),VLOOKUP(A47,'Прайс-лист общий'!A:B,2,0))</f>
        <v>Накладка под сувальд ключ (круглая) DND, хром матовый</v>
      </c>
      <c r="D47" s="188">
        <f>IFERROR(VLOOKUP($A47,'Прайс-лист общий'!A:C,3,0),"")</f>
        <v>1</v>
      </c>
      <c r="E47" s="189">
        <f>IFERROR(VLOOKUP($A47,'Прайс-лист общий'!$A:D,4,0),"")</f>
        <v>0</v>
      </c>
      <c r="F47" s="210">
        <f>IFERROR(VLOOKUP($A47,'Прайс-лист общий'!$A:E,5,0),"")</f>
        <v>2565</v>
      </c>
      <c r="G47" s="210">
        <f>IFERROR(VLOOKUP($A47,'Прайс-лист общий'!$A:F,6,0),"")</f>
        <v>1549</v>
      </c>
      <c r="H47" s="210">
        <f>IFERROR(VLOOKUP($A47,'Прайс-лист общий'!$A:G,7,0),"")</f>
        <v>1408</v>
      </c>
      <c r="I47" s="210">
        <f>IFERROR(VLOOKUP($A47,'Прайс-лист общий'!$A:H,8,0),"")</f>
        <v>1280</v>
      </c>
      <c r="J47" s="210">
        <f>IFERROR(VLOOKUP($A47,'Прайс-лист общий'!$A:I,9,0),"")</f>
        <v>1113</v>
      </c>
      <c r="K47" s="220">
        <f>IFERROR(VLOOKUP(A47,'Прайс-лист общий'!A:J,10,0),"")</f>
        <v>628</v>
      </c>
      <c r="L47" s="217"/>
      <c r="M47" s="213">
        <f t="shared" si="2"/>
        <v>0</v>
      </c>
      <c r="N47" s="190">
        <f>IFERROR(VLOOKUP($A47,'Прайс-лист общий'!$A:K,11,0),"")</f>
        <v>5</v>
      </c>
      <c r="O47" s="191" t="str">
        <f>IFERROR(VLOOKUP($A47,'Прайс-лист общий'!$A:L,12,0),"")</f>
        <v>240*165*550</v>
      </c>
      <c r="P47" s="191">
        <f>IFERROR(VLOOKUP($A47,'Прайс-лист общий'!$A:M,13,0),"")</f>
        <v>8.1000000000000003E-2</v>
      </c>
      <c r="Q47" s="191" t="str">
        <f>IFERROR(VLOOKUP($A47,'Прайс-лист общий'!$A:O,14,0),"")</f>
        <v>500*300*180</v>
      </c>
      <c r="R47" s="191">
        <f>IFERROR(VLOOKUP($A47,'Прайс-лист общий'!$A:O,15,0),"")</f>
        <v>15</v>
      </c>
    </row>
    <row r="48" spans="1:18" s="208" customFormat="1" ht="21" customHeight="1">
      <c r="A48" s="192" t="s">
        <v>370</v>
      </c>
      <c r="B48" s="194"/>
      <c r="C48" s="177" t="str">
        <f>HYPERLINK(VLOOKUP(A48,Фото!C:D,2,0),VLOOKUP(A48,'Прайс-лист общий'!A:B,2,0))</f>
        <v>Накладка под сувальд ключ (квадрат) DND, хром блестящий</v>
      </c>
      <c r="D48" s="178">
        <f>IFERROR(VLOOKUP($A48,'Прайс-лист общий'!A:C,3,0),"")</f>
        <v>4</v>
      </c>
      <c r="E48" s="179">
        <f>IFERROR(VLOOKUP($A48,'Прайс-лист общий'!$A:D,4,0),"")</f>
        <v>0</v>
      </c>
      <c r="F48" s="211">
        <f>IFERROR(VLOOKUP($A48,'Прайс-лист общий'!$A:E,5,0),"")</f>
        <v>3067</v>
      </c>
      <c r="G48" s="211">
        <f>IFERROR(VLOOKUP($A48,'Прайс-лист общий'!$A:F,6,0),"")</f>
        <v>1852</v>
      </c>
      <c r="H48" s="211">
        <f>IFERROR(VLOOKUP($A48,'Прайс-лист общий'!$A:G,7,0),"")</f>
        <v>1684</v>
      </c>
      <c r="I48" s="211">
        <f>IFERROR(VLOOKUP($A48,'Прайс-лист общий'!$A:H,8,0),"")</f>
        <v>1530</v>
      </c>
      <c r="J48" s="211">
        <f>IFERROR(VLOOKUP($A48,'Прайс-лист общий'!$A:I,9,0),"")</f>
        <v>1331</v>
      </c>
      <c r="K48" s="221">
        <f>IFERROR(VLOOKUP(A48,'Прайс-лист общий'!A:J,10,0),"")</f>
        <v>628</v>
      </c>
      <c r="L48" s="215"/>
      <c r="M48" s="214">
        <f t="shared" si="2"/>
        <v>0</v>
      </c>
      <c r="N48" s="180">
        <f>IFERROR(VLOOKUP($A48,'Прайс-лист общий'!$A:K,11,0),"")</f>
        <v>5</v>
      </c>
      <c r="O48" s="181" t="str">
        <f>IFERROR(VLOOKUP($A48,'Прайс-лист общий'!$A:L,12,0),"")</f>
        <v>240*165*55</v>
      </c>
      <c r="P48" s="181">
        <f>IFERROR(VLOOKUP($A48,'Прайс-лист общий'!$A:M,13,0),"")</f>
        <v>8.1000000000000003E-2</v>
      </c>
      <c r="Q48" s="181" t="str">
        <f>IFERROR(VLOOKUP($A48,'Прайс-лист общий'!$A:O,14,0),"")</f>
        <v>500*300*180</v>
      </c>
      <c r="R48" s="181">
        <f>IFERROR(VLOOKUP($A48,'Прайс-лист общий'!$A:O,15,0),"")</f>
        <v>15</v>
      </c>
    </row>
    <row r="49" spans="1:18" s="208" customFormat="1" ht="21" customHeight="1">
      <c r="A49" s="193" t="s">
        <v>371</v>
      </c>
      <c r="B49" s="195"/>
      <c r="C49" s="187" t="str">
        <f>HYPERLINK(VLOOKUP(A49,Фото!C:D,2,0),VLOOKUP(A49,'Прайс-лист общий'!A:B,2,0))</f>
        <v>Накладка под сувальд ключ (квадрат) DND, хром матовый</v>
      </c>
      <c r="D49" s="188">
        <f>IFERROR(VLOOKUP($A49,'Прайс-лист общий'!A:C,3,0),"")</f>
        <v>4</v>
      </c>
      <c r="E49" s="189">
        <f>IFERROR(VLOOKUP($A49,'Прайс-лист общий'!$A:D,4,0),"")</f>
        <v>0</v>
      </c>
      <c r="F49" s="210">
        <f>IFERROR(VLOOKUP($A49,'Прайс-лист общий'!$A:E,5,0),"")</f>
        <v>3067</v>
      </c>
      <c r="G49" s="210">
        <f>IFERROR(VLOOKUP($A49,'Прайс-лист общий'!$A:F,6,0),"")</f>
        <v>1852</v>
      </c>
      <c r="H49" s="210">
        <f>IFERROR(VLOOKUP($A49,'Прайс-лист общий'!$A:G,7,0),"")</f>
        <v>1684</v>
      </c>
      <c r="I49" s="210">
        <f>IFERROR(VLOOKUP($A49,'Прайс-лист общий'!$A:H,8,0),"")</f>
        <v>1530</v>
      </c>
      <c r="J49" s="210">
        <f>IFERROR(VLOOKUP($A49,'Прайс-лист общий'!$A:I,9,0),"")</f>
        <v>1331</v>
      </c>
      <c r="K49" s="220">
        <f>IFERROR(VLOOKUP(A49,'Прайс-лист общий'!A:J,10,0),"")</f>
        <v>628</v>
      </c>
      <c r="L49" s="217"/>
      <c r="M49" s="213">
        <f t="shared" si="2"/>
        <v>0</v>
      </c>
      <c r="N49" s="190">
        <f>IFERROR(VLOOKUP($A49,'Прайс-лист общий'!$A:K,11,0),"")</f>
        <v>5</v>
      </c>
      <c r="O49" s="191" t="str">
        <f>IFERROR(VLOOKUP($A49,'Прайс-лист общий'!$A:L,12,0),"")</f>
        <v>240*165*55</v>
      </c>
      <c r="P49" s="191">
        <f>IFERROR(VLOOKUP($A49,'Прайс-лист общий'!$A:M,13,0),"")</f>
        <v>8.1000000000000003E-2</v>
      </c>
      <c r="Q49" s="191" t="str">
        <f>IFERROR(VLOOKUP($A49,'Прайс-лист общий'!$A:O,14,0),"")</f>
        <v>500*300*180</v>
      </c>
      <c r="R49" s="191">
        <f>IFERROR(VLOOKUP($A49,'Прайс-лист общий'!$A:O,15,0),"")</f>
        <v>15</v>
      </c>
    </row>
    <row r="50" spans="1:18" s="2" customFormat="1" ht="18" customHeight="1">
      <c r="A50" s="202" t="s">
        <v>15</v>
      </c>
      <c r="B50" s="196"/>
      <c r="C50" s="233"/>
      <c r="D50" s="198"/>
      <c r="E50" s="199"/>
      <c r="F50" s="200"/>
      <c r="G50" s="200"/>
      <c r="H50" s="200"/>
      <c r="I50" s="200"/>
      <c r="J50" s="200"/>
      <c r="K50" s="200"/>
      <c r="L50" s="200"/>
      <c r="M50" s="200"/>
      <c r="N50" s="201"/>
      <c r="O50" s="196"/>
      <c r="P50" s="196"/>
      <c r="Q50" s="196"/>
      <c r="R50" s="196"/>
    </row>
    <row r="51" spans="1:18" s="208" customFormat="1" ht="42" customHeight="1">
      <c r="A51" s="193" t="s">
        <v>378</v>
      </c>
      <c r="B51" s="195"/>
      <c r="C51" s="187" t="str">
        <f>HYPERLINK(VLOOKUP(A51,Фото!C:D,2,0),VLOOKUP(A51,'Прайс-лист общий'!A:B,2,0))</f>
        <v>Ручка дверная ORO&amp;ORO кофе tiger</v>
      </c>
      <c r="D51" s="188">
        <f>IFERROR(VLOOKUP($A51,'Прайс-лист общий'!A:C,3,0),"")</f>
        <v>1</v>
      </c>
      <c r="E51" s="189">
        <f>IFERROR(VLOOKUP($A51,'Прайс-лист общий'!$A:D,4,0),"")</f>
        <v>0</v>
      </c>
      <c r="F51" s="210">
        <f>IFERROR(VLOOKUP($A51,'Прайс-лист общий'!$A:E,5,0),"")</f>
        <v>4680</v>
      </c>
      <c r="G51" s="210">
        <f>IFERROR(VLOOKUP($A51,'Прайс-лист общий'!$A:F,6,0),"")</f>
        <v>2826</v>
      </c>
      <c r="H51" s="210">
        <f>IFERROR(VLOOKUP($A51,'Прайс-лист общий'!$A:G,7,0),"")</f>
        <v>2569</v>
      </c>
      <c r="I51" s="210">
        <f>IFERROR(VLOOKUP($A51,'Прайс-лист общий'!$A:H,8,0),"")</f>
        <v>2335</v>
      </c>
      <c r="J51" s="210">
        <f>IFERROR(VLOOKUP($A51,'Прайс-лист общий'!$A:I,9,0),"")</f>
        <v>2030</v>
      </c>
      <c r="K51" s="220">
        <f>IFERROR(VLOOKUP(A51,'Прайс-лист общий'!A:J,10,0),"")</f>
        <v>1133</v>
      </c>
      <c r="L51" s="217"/>
      <c r="M51" s="213">
        <f t="shared" ref="M51:M65" si="3">IF(K51&lt;&gt;$K$1,K51*L51,IF($J$1=$G$2,G51*L51,IF($J$1=$H$2,H51*L51,IF($J$1=$I$2,I51*L51,IF($J$1=$J$2,J51*L51,"Выберите колонку")))))</f>
        <v>0</v>
      </c>
      <c r="N51" s="190">
        <f>IFERROR(VLOOKUP($A51,'Прайс-лист общий'!$A:K,11,0),"")</f>
        <v>10</v>
      </c>
      <c r="O51" s="191" t="str">
        <f>IFERROR(VLOOKUP($A51,'Прайс-лист общий'!$A:L,12,0),"")</f>
        <v>190*170*68</v>
      </c>
      <c r="P51" s="191">
        <f>IFERROR(VLOOKUP($A51,'Прайс-лист общий'!$A:M,13,0),"")</f>
        <v>1.056</v>
      </c>
      <c r="Q51" s="191" t="str">
        <f>IFERROR(VLOOKUP($A51,'Прайс-лист общий'!$A:O,14,0),"")</f>
        <v>355*205*355</v>
      </c>
      <c r="R51" s="191">
        <f>IFERROR(VLOOKUP($A51,'Прайс-лист общий'!$A:O,15,0),"")</f>
        <v>11.06</v>
      </c>
    </row>
    <row r="52" spans="1:18" s="208" customFormat="1" ht="42" customHeight="1">
      <c r="A52" s="193" t="s">
        <v>379</v>
      </c>
      <c r="B52" s="195"/>
      <c r="C52" s="187" t="str">
        <f>HYPERLINK(VLOOKUP(A52,Фото!C:D,2,0),VLOOKUP(A52,'Прайс-лист общий'!A:B,2,0))</f>
        <v>Ручка дверная ORO&amp;ORO, никель матовый</v>
      </c>
      <c r="D52" s="188">
        <f>IFERROR(VLOOKUP($A52,'Прайс-лист общий'!A:C,3,0),"")</f>
        <v>4</v>
      </c>
      <c r="E52" s="189">
        <f>IFERROR(VLOOKUP($A52,'Прайс-лист общий'!$A:D,4,0),"")</f>
        <v>0</v>
      </c>
      <c r="F52" s="210">
        <f>IFERROR(VLOOKUP($A52,'Прайс-лист общий'!$A:E,5,0),"")</f>
        <v>4627</v>
      </c>
      <c r="G52" s="210">
        <f>IFERROR(VLOOKUP($A52,'Прайс-лист общий'!$A:F,6,0),"")</f>
        <v>2795</v>
      </c>
      <c r="H52" s="210">
        <f>IFERROR(VLOOKUP($A52,'Прайс-лист общий'!$A:G,7,0),"")</f>
        <v>2541</v>
      </c>
      <c r="I52" s="210">
        <f>IFERROR(VLOOKUP($A52,'Прайс-лист общий'!$A:H,8,0),"")</f>
        <v>2310</v>
      </c>
      <c r="J52" s="210">
        <f>IFERROR(VLOOKUP($A52,'Прайс-лист общий'!$A:I,9,0),"")</f>
        <v>2009</v>
      </c>
      <c r="K52" s="220">
        <f>IFERROR(VLOOKUP(A52,'Прайс-лист общий'!A:J,10,0),"")</f>
        <v>1133</v>
      </c>
      <c r="L52" s="217"/>
      <c r="M52" s="213">
        <f t="shared" si="3"/>
        <v>0</v>
      </c>
      <c r="N52" s="190">
        <f>IFERROR(VLOOKUP($A52,'Прайс-лист общий'!$A:K,11,0),"")</f>
        <v>10</v>
      </c>
      <c r="O52" s="191" t="str">
        <f>IFERROR(VLOOKUP($A52,'Прайс-лист общий'!$A:L,12,0),"")</f>
        <v>190*170*68</v>
      </c>
      <c r="P52" s="191">
        <f>IFERROR(VLOOKUP($A52,'Прайс-лист общий'!$A:M,13,0),"")</f>
        <v>1.0960000000000001</v>
      </c>
      <c r="Q52" s="191" t="str">
        <f>IFERROR(VLOOKUP($A52,'Прайс-лист общий'!$A:O,14,0),"")</f>
        <v>355*205*355</v>
      </c>
      <c r="R52" s="191">
        <f>IFERROR(VLOOKUP($A52,'Прайс-лист общий'!$A:O,15,0),"")</f>
        <v>11.46</v>
      </c>
    </row>
    <row r="53" spans="1:18" s="208" customFormat="1" ht="42" customHeight="1">
      <c r="A53" s="193" t="s">
        <v>381</v>
      </c>
      <c r="B53" s="195"/>
      <c r="C53" s="187" t="str">
        <f>HYPERLINK(VLOOKUP(A53,Фото!C:D,2,0),VLOOKUP(A53,'Прайс-лист общий'!A:B,2,0))</f>
        <v>Ручка дверная ORO&amp;ORO, хром блестящий</v>
      </c>
      <c r="D53" s="188">
        <f>IFERROR(VLOOKUP($A53,'Прайс-лист общий'!A:C,3,0),"")</f>
        <v>0</v>
      </c>
      <c r="E53" s="189">
        <f>IFERROR(VLOOKUP($A53,'Прайс-лист общий'!$A:D,4,0),"")</f>
        <v>0</v>
      </c>
      <c r="F53" s="210">
        <f>IFERROR(VLOOKUP($A53,'Прайс-лист общий'!$A:E,5,0),"")</f>
        <v>0</v>
      </c>
      <c r="G53" s="210">
        <f>IFERROR(VLOOKUP($A53,'Прайс-лист общий'!$A:F,6,0),"")</f>
        <v>0</v>
      </c>
      <c r="H53" s="210">
        <f>IFERROR(VLOOKUP($A53,'Прайс-лист общий'!$A:G,7,0),"")</f>
        <v>0</v>
      </c>
      <c r="I53" s="210">
        <f>IFERROR(VLOOKUP($A53,'Прайс-лист общий'!$A:H,8,0),"")</f>
        <v>0</v>
      </c>
      <c r="J53" s="210">
        <f>IFERROR(VLOOKUP($A53,'Прайс-лист общий'!$A:I,9,0),"")</f>
        <v>0</v>
      </c>
      <c r="K53" s="220">
        <f>IFERROR(VLOOKUP(A53,'Прайс-лист общий'!A:J,10,0),"")</f>
        <v>0</v>
      </c>
      <c r="L53" s="217"/>
      <c r="M53" s="213">
        <f t="shared" si="3"/>
        <v>0</v>
      </c>
      <c r="N53" s="190">
        <f>IFERROR(VLOOKUP($A53,'Прайс-лист общий'!$A:K,11,0),"")</f>
        <v>10</v>
      </c>
      <c r="O53" s="191" t="str">
        <f>IFERROR(VLOOKUP($A53,'Прайс-лист общий'!$A:L,12,0),"")</f>
        <v>190*170*68</v>
      </c>
      <c r="P53" s="191">
        <f>IFERROR(VLOOKUP($A53,'Прайс-лист общий'!$A:M,13,0),"")</f>
        <v>1.0980000000000001</v>
      </c>
      <c r="Q53" s="191" t="str">
        <f>IFERROR(VLOOKUP($A53,'Прайс-лист общий'!$A:O,14,0),"")</f>
        <v>355*205*355</v>
      </c>
      <c r="R53" s="191">
        <f>IFERROR(VLOOKUP($A53,'Прайс-лист общий'!$A:O,15,0),"")</f>
        <v>11.48</v>
      </c>
    </row>
    <row r="54" spans="1:18" s="208" customFormat="1" ht="21" customHeight="1">
      <c r="A54" s="192" t="s">
        <v>383</v>
      </c>
      <c r="B54" s="194"/>
      <c r="C54" s="177" t="str">
        <f>HYPERLINK(VLOOKUP(A54,Фото!C:D,2,0),VLOOKUP(A54,'Прайс-лист общий'!A:B,2,0))</f>
        <v>Ручка дверная ORO&amp;ORO, никель супер матовый</v>
      </c>
      <c r="D54" s="178">
        <f>IFERROR(VLOOKUP($A54,'Прайс-лист общий'!A:C,3,0),"")</f>
        <v>4</v>
      </c>
      <c r="E54" s="179">
        <f>IFERROR(VLOOKUP($A54,'Прайс-лист общий'!$A:D,4,0),"")</f>
        <v>0</v>
      </c>
      <c r="F54" s="211">
        <f>IFERROR(VLOOKUP($A54,'Прайс-лист общий'!$A:E,5,0),"")</f>
        <v>6440</v>
      </c>
      <c r="G54" s="211">
        <f>IFERROR(VLOOKUP($A54,'Прайс-лист общий'!$A:F,6,0),"")</f>
        <v>3889</v>
      </c>
      <c r="H54" s="211">
        <f>IFERROR(VLOOKUP($A54,'Прайс-лист общий'!$A:G,7,0),"")</f>
        <v>3535</v>
      </c>
      <c r="I54" s="211">
        <f>IFERROR(VLOOKUP($A54,'Прайс-лист общий'!$A:H,8,0),"")</f>
        <v>3214</v>
      </c>
      <c r="J54" s="211">
        <f>IFERROR(VLOOKUP($A54,'Прайс-лист общий'!$A:I,9,0),"")</f>
        <v>2795</v>
      </c>
      <c r="K54" s="221">
        <f>IFERROR(VLOOKUP(A54,'Прайс-лист общий'!A:J,10,0),"")</f>
        <v>1383</v>
      </c>
      <c r="L54" s="215"/>
      <c r="M54" s="214">
        <f t="shared" si="3"/>
        <v>0</v>
      </c>
      <c r="N54" s="180">
        <f>IFERROR(VLOOKUP($A54,'Прайс-лист общий'!$A:K,11,0),"")</f>
        <v>10</v>
      </c>
      <c r="O54" s="181" t="str">
        <f>IFERROR(VLOOKUP($A54,'Прайс-лист общий'!$A:L,12,0),"")</f>
        <v>190*170*68</v>
      </c>
      <c r="P54" s="181">
        <f>IFERROR(VLOOKUP($A54,'Прайс-лист общий'!$A:M,13,0),"")</f>
        <v>1.0980000000000001</v>
      </c>
      <c r="Q54" s="181" t="str">
        <f>IFERROR(VLOOKUP($A54,'Прайс-лист общий'!$A:O,14,0),"")</f>
        <v>355*205*355</v>
      </c>
      <c r="R54" s="181">
        <f>IFERROR(VLOOKUP($A54,'Прайс-лист общий'!$A:O,15,0),"")</f>
        <v>11.48</v>
      </c>
    </row>
    <row r="55" spans="1:18" s="208" customFormat="1" ht="21" customHeight="1">
      <c r="A55" s="193" t="s">
        <v>384</v>
      </c>
      <c r="B55" s="195"/>
      <c r="C55" s="187" t="str">
        <f>HYPERLINK(VLOOKUP(A55,Фото!C:D,2,0),VLOOKUP(A55,'Прайс-лист общий'!A:B,2,0))</f>
        <v>Ручка дверная ORO&amp;ORO, кофе tiger</v>
      </c>
      <c r="D55" s="188">
        <f>IFERROR(VLOOKUP($A55,'Прайс-лист общий'!A:C,3,0),"")</f>
        <v>4</v>
      </c>
      <c r="E55" s="189">
        <f>IFERROR(VLOOKUP($A55,'Прайс-лист общий'!$A:D,4,0),"")</f>
        <v>0</v>
      </c>
      <c r="F55" s="210">
        <f>IFERROR(VLOOKUP($A55,'Прайс-лист общий'!$A:E,5,0),"")</f>
        <v>6440</v>
      </c>
      <c r="G55" s="210">
        <f>IFERROR(VLOOKUP($A55,'Прайс-лист общий'!$A:F,6,0),"")</f>
        <v>3889</v>
      </c>
      <c r="H55" s="210">
        <f>IFERROR(VLOOKUP($A55,'Прайс-лист общий'!$A:G,7,0),"")</f>
        <v>3535</v>
      </c>
      <c r="I55" s="210">
        <f>IFERROR(VLOOKUP($A55,'Прайс-лист общий'!$A:H,8,0),"")</f>
        <v>3214</v>
      </c>
      <c r="J55" s="210">
        <f>IFERROR(VLOOKUP($A55,'Прайс-лист общий'!$A:I,9,0),"")</f>
        <v>2795</v>
      </c>
      <c r="K55" s="220">
        <f>IFERROR(VLOOKUP(A55,'Прайс-лист общий'!A:J,10,0),"")</f>
        <v>1383</v>
      </c>
      <c r="L55" s="217"/>
      <c r="M55" s="213">
        <f t="shared" si="3"/>
        <v>0</v>
      </c>
      <c r="N55" s="190">
        <f>IFERROR(VLOOKUP($A55,'Прайс-лист общий'!$A:K,11,0),"")</f>
        <v>10</v>
      </c>
      <c r="O55" s="191" t="str">
        <f>IFERROR(VLOOKUP($A55,'Прайс-лист общий'!$A:L,12,0),"")</f>
        <v>190*170*68</v>
      </c>
      <c r="P55" s="191">
        <f>IFERROR(VLOOKUP($A55,'Прайс-лист общий'!$A:M,13,0),"")</f>
        <v>1.0980000000000001</v>
      </c>
      <c r="Q55" s="191" t="str">
        <f>IFERROR(VLOOKUP($A55,'Прайс-лист общий'!$A:O,14,0),"")</f>
        <v>355*205*355</v>
      </c>
      <c r="R55" s="191">
        <f>IFERROR(VLOOKUP($A55,'Прайс-лист общий'!$A:O,15,0),"")</f>
        <v>11.48</v>
      </c>
    </row>
    <row r="56" spans="1:18" s="208" customFormat="1" ht="21" customHeight="1">
      <c r="A56" s="192" t="s">
        <v>387</v>
      </c>
      <c r="B56" s="194"/>
      <c r="C56" s="177" t="str">
        <f>HYPERLINK(VLOOKUP(A56,Фото!C:D,2,0),VLOOKUP(A56,'Прайс-лист общий'!A:B,2,0))</f>
        <v>Ручка дверная ORO&amp;ORO, хром матовый + белое стекло</v>
      </c>
      <c r="D56" s="178">
        <f>IFERROR(VLOOKUP($A56,'Прайс-лист общий'!A:C,3,0),"")</f>
        <v>4</v>
      </c>
      <c r="E56" s="179">
        <f>IFERROR(VLOOKUP($A56,'Прайс-лист общий'!$A:D,4,0),"")</f>
        <v>0</v>
      </c>
      <c r="F56" s="211">
        <f>IFERROR(VLOOKUP($A56,'Прайс-лист общий'!$A:E,5,0),"")</f>
        <v>6440</v>
      </c>
      <c r="G56" s="211">
        <f>IFERROR(VLOOKUP($A56,'Прайс-лист общий'!$A:F,6,0),"")</f>
        <v>3889</v>
      </c>
      <c r="H56" s="211">
        <f>IFERROR(VLOOKUP($A56,'Прайс-лист общий'!$A:G,7,0),"")</f>
        <v>3535</v>
      </c>
      <c r="I56" s="211">
        <f>IFERROR(VLOOKUP($A56,'Прайс-лист общий'!$A:H,8,0),"")</f>
        <v>3214</v>
      </c>
      <c r="J56" s="211">
        <f>IFERROR(VLOOKUP($A56,'Прайс-лист общий'!$A:I,9,0),"")</f>
        <v>2795</v>
      </c>
      <c r="K56" s="221">
        <f>IFERROR(VLOOKUP(A56,'Прайс-лист общий'!A:J,10,0),"")</f>
        <v>1383</v>
      </c>
      <c r="L56" s="215"/>
      <c r="M56" s="214">
        <f t="shared" si="3"/>
        <v>0</v>
      </c>
      <c r="N56" s="180">
        <f>IFERROR(VLOOKUP($A56,'Прайс-лист общий'!$A:K,11,0),"")</f>
        <v>10</v>
      </c>
      <c r="O56" s="181" t="str">
        <f>IFERROR(VLOOKUP($A56,'Прайс-лист общий'!$A:L,12,0),"")</f>
        <v>190*170*68</v>
      </c>
      <c r="P56" s="181">
        <f>IFERROR(VLOOKUP($A56,'Прайс-лист общий'!$A:M,13,0),"")</f>
        <v>1.0980000000000001</v>
      </c>
      <c r="Q56" s="181" t="str">
        <f>IFERROR(VLOOKUP($A56,'Прайс-лист общий'!$A:O,14,0),"")</f>
        <v>355*205*355</v>
      </c>
      <c r="R56" s="181">
        <f>IFERROR(VLOOKUP($A56,'Прайс-лист общий'!$A:O,15,0),"")</f>
        <v>11.48</v>
      </c>
    </row>
    <row r="57" spans="1:18" s="208" customFormat="1" ht="21" customHeight="1">
      <c r="A57" s="193" t="s">
        <v>386</v>
      </c>
      <c r="B57" s="195"/>
      <c r="C57" s="187" t="str">
        <f>HYPERLINK(VLOOKUP(A57,Фото!C:D,2,0),VLOOKUP(A57,'Прайс-лист общий'!A:B,2,0))</f>
        <v>Ручка дверная ORO&amp;ORO, никель матовый + черное стекло</v>
      </c>
      <c r="D57" s="188">
        <f>IFERROR(VLOOKUP($A57,'Прайс-лист общий'!A:C,3,0),"")</f>
        <v>4</v>
      </c>
      <c r="E57" s="189">
        <f>IFERROR(VLOOKUP($A57,'Прайс-лист общий'!$A:D,4,0),"")</f>
        <v>0</v>
      </c>
      <c r="F57" s="210">
        <f>IFERROR(VLOOKUP($A57,'Прайс-лист общий'!$A:E,5,0),"")</f>
        <v>6440</v>
      </c>
      <c r="G57" s="210">
        <f>IFERROR(VLOOKUP($A57,'Прайс-лист общий'!$A:F,6,0),"")</f>
        <v>3889</v>
      </c>
      <c r="H57" s="210">
        <f>IFERROR(VLOOKUP($A57,'Прайс-лист общий'!$A:G,7,0),"")</f>
        <v>3535</v>
      </c>
      <c r="I57" s="210">
        <f>IFERROR(VLOOKUP($A57,'Прайс-лист общий'!$A:H,8,0),"")</f>
        <v>3214</v>
      </c>
      <c r="J57" s="210">
        <f>IFERROR(VLOOKUP($A57,'Прайс-лист общий'!$A:I,9,0),"")</f>
        <v>2795</v>
      </c>
      <c r="K57" s="220">
        <f>IFERROR(VLOOKUP(A57,'Прайс-лист общий'!A:J,10,0),"")</f>
        <v>1383</v>
      </c>
      <c r="L57" s="217"/>
      <c r="M57" s="213">
        <f t="shared" si="3"/>
        <v>0</v>
      </c>
      <c r="N57" s="190">
        <f>IFERROR(VLOOKUP($A57,'Прайс-лист общий'!$A:K,11,0),"")</f>
        <v>10</v>
      </c>
      <c r="O57" s="191" t="str">
        <f>IFERROR(VLOOKUP($A57,'Прайс-лист общий'!$A:L,12,0),"")</f>
        <v>190*170*68</v>
      </c>
      <c r="P57" s="191">
        <f>IFERROR(VLOOKUP($A57,'Прайс-лист общий'!$A:M,13,0),"")</f>
        <v>1.0980000000000001</v>
      </c>
      <c r="Q57" s="191" t="str">
        <f>IFERROR(VLOOKUP($A57,'Прайс-лист общий'!$A:O,14,0),"")</f>
        <v>355*205*355</v>
      </c>
      <c r="R57" s="191">
        <f>IFERROR(VLOOKUP($A57,'Прайс-лист общий'!$A:O,15,0),"")</f>
        <v>11.48</v>
      </c>
    </row>
    <row r="58" spans="1:18" s="208" customFormat="1" ht="42" customHeight="1">
      <c r="A58" s="193" t="s">
        <v>389</v>
      </c>
      <c r="B58" s="195"/>
      <c r="C58" s="187" t="str">
        <f>HYPERLINK(VLOOKUP(A58,Фото!C:D,2,0),VLOOKUP(A58,'Прайс-лист общий'!A:B,2,0))</f>
        <v>Ручка дверная ORO&amp;ORO, никель матовый</v>
      </c>
      <c r="D58" s="188">
        <f>IFERROR(VLOOKUP($A58,'Прайс-лист общий'!A:C,3,0),"")</f>
        <v>4</v>
      </c>
      <c r="E58" s="189">
        <f>IFERROR(VLOOKUP($A58,'Прайс-лист общий'!$A:D,4,0),"")</f>
        <v>0</v>
      </c>
      <c r="F58" s="210">
        <f>IFERROR(VLOOKUP($A58,'Прайс-лист общий'!$A:E,5,0),"")</f>
        <v>4058</v>
      </c>
      <c r="G58" s="210">
        <f>IFERROR(VLOOKUP($A58,'Прайс-лист общий'!$A:F,6,0),"")</f>
        <v>2451</v>
      </c>
      <c r="H58" s="210">
        <f>IFERROR(VLOOKUP($A58,'Прайс-лист общий'!$A:G,7,0),"")</f>
        <v>2229</v>
      </c>
      <c r="I58" s="210">
        <f>IFERROR(VLOOKUP($A58,'Прайс-лист общий'!$A:H,8,0),"")</f>
        <v>2026</v>
      </c>
      <c r="J58" s="210">
        <f>IFERROR(VLOOKUP($A58,'Прайс-лист общий'!$A:I,9,0),"")</f>
        <v>1762</v>
      </c>
      <c r="K58" s="220">
        <f>IFERROR(VLOOKUP(A58,'Прайс-лист общий'!A:J,10,0),"")</f>
        <v>880</v>
      </c>
      <c r="L58" s="217"/>
      <c r="M58" s="213">
        <f t="shared" si="3"/>
        <v>0</v>
      </c>
      <c r="N58" s="190">
        <f>IFERROR(VLOOKUP($A58,'Прайс-лист общий'!$A:K,11,0),"")</f>
        <v>10</v>
      </c>
      <c r="O58" s="191" t="str">
        <f>IFERROR(VLOOKUP($A58,'Прайс-лист общий'!$A:L,12,0),"")</f>
        <v>190*170*68</v>
      </c>
      <c r="P58" s="191">
        <f>IFERROR(VLOOKUP($A58,'Прайс-лист общий'!$A:M,13,0),"")</f>
        <v>1.1040000000000001</v>
      </c>
      <c r="Q58" s="191" t="str">
        <f>IFERROR(VLOOKUP($A58,'Прайс-лист общий'!$A:O,14,0),"")</f>
        <v>355*205*355</v>
      </c>
      <c r="R58" s="191">
        <f>IFERROR(VLOOKUP($A58,'Прайс-лист общий'!$A:O,15,0),"")</f>
        <v>11.54</v>
      </c>
    </row>
    <row r="59" spans="1:18" s="208" customFormat="1" ht="42" customHeight="1">
      <c r="A59" s="193" t="s">
        <v>393</v>
      </c>
      <c r="B59" s="195"/>
      <c r="C59" s="187" t="str">
        <f>HYPERLINK(VLOOKUP(A59,Фото!C:D,2,0),VLOOKUP(A59,'Прайс-лист общий'!A:B,2,0))</f>
        <v>Ручка дверная ORO&amp;ORO, никель супер матовый</v>
      </c>
      <c r="D59" s="188">
        <f>IFERROR(VLOOKUP($A59,'Прайс-лист общий'!A:C,3,0),"")</f>
        <v>4</v>
      </c>
      <c r="E59" s="189">
        <f>IFERROR(VLOOKUP($A59,'Прайс-лист общий'!$A:D,4,0),"")</f>
        <v>0</v>
      </c>
      <c r="F59" s="210">
        <f>IFERROR(VLOOKUP($A59,'Прайс-лист общий'!$A:E,5,0),"")</f>
        <v>6867</v>
      </c>
      <c r="G59" s="210">
        <f>IFERROR(VLOOKUP($A59,'Прайс-лист общий'!$A:F,6,0),"")</f>
        <v>4147</v>
      </c>
      <c r="H59" s="210">
        <f>IFERROR(VLOOKUP($A59,'Прайс-лист общий'!$A:G,7,0),"")</f>
        <v>3770</v>
      </c>
      <c r="I59" s="210">
        <f>IFERROR(VLOOKUP($A59,'Прайс-лист общий'!$A:H,8,0),"")</f>
        <v>3427</v>
      </c>
      <c r="J59" s="210">
        <f>IFERROR(VLOOKUP($A59,'Прайс-лист общий'!$A:I,9,0),"")</f>
        <v>2980</v>
      </c>
      <c r="K59" s="220">
        <f>IFERROR(VLOOKUP(A59,'Прайс-лист общий'!A:J,10,0),"")</f>
        <v>1383</v>
      </c>
      <c r="L59" s="217"/>
      <c r="M59" s="213">
        <f t="shared" si="3"/>
        <v>0</v>
      </c>
      <c r="N59" s="190">
        <f>IFERROR(VLOOKUP($A59,'Прайс-лист общий'!$A:K,11,0),"")</f>
        <v>10</v>
      </c>
      <c r="O59" s="191" t="str">
        <f>IFERROR(VLOOKUP($A59,'Прайс-лист общий'!$A:L,12,0),"")</f>
        <v>190*170*68</v>
      </c>
      <c r="P59" s="191">
        <f>IFERROR(VLOOKUP($A59,'Прайс-лист общий'!$A:M,13,0),"")</f>
        <v>0.995</v>
      </c>
      <c r="Q59" s="191" t="str">
        <f>IFERROR(VLOOKUP($A59,'Прайс-лист общий'!$A:O,14,0),"")</f>
        <v>355*205*355</v>
      </c>
      <c r="R59" s="191">
        <f>IFERROR(VLOOKUP($A59,'Прайс-лист общий'!$A:O,15,0),"")</f>
        <v>10.43</v>
      </c>
    </row>
    <row r="60" spans="1:18" s="208" customFormat="1" ht="42" customHeight="1">
      <c r="A60" s="193" t="s">
        <v>394</v>
      </c>
      <c r="B60" s="195"/>
      <c r="C60" s="187" t="str">
        <f>HYPERLINK(VLOOKUP(A60,Фото!C:D,2,0),VLOOKUP(A60,'Прайс-лист общий'!A:B,2,0))</f>
        <v>Ручка дверная ORO&amp;ORO, никель матовый</v>
      </c>
      <c r="D60" s="188">
        <f>IFERROR(VLOOKUP($A60,'Прайс-лист общий'!A:C,3,0),"")</f>
        <v>4</v>
      </c>
      <c r="E60" s="189">
        <f>IFERROR(VLOOKUP($A60,'Прайс-лист общий'!$A:D,4,0),"")</f>
        <v>0</v>
      </c>
      <c r="F60" s="210">
        <f>IFERROR(VLOOKUP($A60,'Прайс-лист общий'!$A:E,5,0),"")</f>
        <v>6274</v>
      </c>
      <c r="G60" s="210">
        <f>IFERROR(VLOOKUP($A60,'Прайс-лист общий'!$A:F,6,0),"")</f>
        <v>3789</v>
      </c>
      <c r="H60" s="210">
        <f>IFERROR(VLOOKUP($A60,'Прайс-лист общий'!$A:G,7,0),"")</f>
        <v>3444</v>
      </c>
      <c r="I60" s="210">
        <f>IFERROR(VLOOKUP($A60,'Прайс-лист общий'!$A:H,8,0),"")</f>
        <v>3131</v>
      </c>
      <c r="J60" s="210">
        <f>IFERROR(VLOOKUP($A60,'Прайс-лист общий'!$A:I,9,0),"")</f>
        <v>2723</v>
      </c>
      <c r="K60" s="220">
        <f>IFERROR(VLOOKUP(A60,'Прайс-лист общий'!A:J,10,0),"")</f>
        <v>1383</v>
      </c>
      <c r="L60" s="217"/>
      <c r="M60" s="213">
        <f t="shared" si="3"/>
        <v>0</v>
      </c>
      <c r="N60" s="190">
        <f>IFERROR(VLOOKUP($A60,'Прайс-лист общий'!$A:K,11,0),"")</f>
        <v>10</v>
      </c>
      <c r="O60" s="191" t="str">
        <f>IFERROR(VLOOKUP($A60,'Прайс-лист общий'!$A:L,12,0),"")</f>
        <v>194*173*70</v>
      </c>
      <c r="P60" s="191">
        <f>IFERROR(VLOOKUP($A60,'Прайс-лист общий'!$A:M,13,0),"")</f>
        <v>1.01</v>
      </c>
      <c r="Q60" s="191" t="str">
        <f>IFERROR(VLOOKUP($A60,'Прайс-лист общий'!$A:O,14,0),"")</f>
        <v>355*205*355</v>
      </c>
      <c r="R60" s="191">
        <f>IFERROR(VLOOKUP($A60,'Прайс-лист общий'!$A:O,15,0),"")</f>
        <v>10.59</v>
      </c>
    </row>
    <row r="61" spans="1:18" s="208" customFormat="1" ht="21" customHeight="1">
      <c r="A61" s="192" t="s">
        <v>396</v>
      </c>
      <c r="B61" s="194"/>
      <c r="C61" s="177" t="str">
        <f>HYPERLINK(VLOOKUP(A61,Фото!C:D,2,0),VLOOKUP(A61,'Прайс-лист общий'!A:B,2,0))</f>
        <v>Ручка дверная ORO&amp;ORO, хром блестящий</v>
      </c>
      <c r="D61" s="178">
        <f>IFERROR(VLOOKUP($A61,'Прайс-лист общий'!A:C,3,0),"")</f>
        <v>4</v>
      </c>
      <c r="E61" s="179">
        <f>IFERROR(VLOOKUP($A61,'Прайс-лист общий'!$A:D,4,0),"")</f>
        <v>0</v>
      </c>
      <c r="F61" s="211">
        <f>IFERROR(VLOOKUP($A61,'Прайс-лист общий'!$A:E,5,0),"")</f>
        <v>4746</v>
      </c>
      <c r="G61" s="211">
        <f>IFERROR(VLOOKUP($A61,'Прайс-лист общий'!$A:F,6,0),"")</f>
        <v>2866</v>
      </c>
      <c r="H61" s="211">
        <f>IFERROR(VLOOKUP($A61,'Прайс-лист общий'!$A:G,7,0),"")</f>
        <v>2606</v>
      </c>
      <c r="I61" s="211">
        <f>IFERROR(VLOOKUP($A61,'Прайс-лист общий'!$A:H,8,0),"")</f>
        <v>2369</v>
      </c>
      <c r="J61" s="211">
        <f>IFERROR(VLOOKUP($A61,'Прайс-лист общий'!$A:I,9,0),"")</f>
        <v>2060</v>
      </c>
      <c r="K61" s="221">
        <f>IFERROR(VLOOKUP(A61,'Прайс-лист общий'!A:J,10,0),"")</f>
        <v>1383</v>
      </c>
      <c r="L61" s="215"/>
      <c r="M61" s="214">
        <f t="shared" si="3"/>
        <v>0</v>
      </c>
      <c r="N61" s="180">
        <f>IFERROR(VLOOKUP($A61,'Прайс-лист общий'!$A:K,11,0),"")</f>
        <v>10</v>
      </c>
      <c r="O61" s="181" t="str">
        <f>IFERROR(VLOOKUP($A61,'Прайс-лист общий'!$A:L,12,0),"")</f>
        <v>190*170*68</v>
      </c>
      <c r="P61" s="181">
        <f>IFERROR(VLOOKUP($A61,'Прайс-лист общий'!$A:M,13,0),"")</f>
        <v>0.93500000000000005</v>
      </c>
      <c r="Q61" s="181" t="str">
        <f>IFERROR(VLOOKUP($A61,'Прайс-лист общий'!$A:O,14,0),"")</f>
        <v>355*205*355</v>
      </c>
      <c r="R61" s="181">
        <f>IFERROR(VLOOKUP($A61,'Прайс-лист общий'!$A:O,15,0),"")</f>
        <v>9.77</v>
      </c>
    </row>
    <row r="62" spans="1:18" s="208" customFormat="1" ht="21" customHeight="1">
      <c r="A62" s="193" t="s">
        <v>395</v>
      </c>
      <c r="B62" s="195"/>
      <c r="C62" s="187" t="str">
        <f>HYPERLINK(VLOOKUP(A62,Фото!C:D,2,0),VLOOKUP(A62,'Прайс-лист общий'!A:B,2,0))</f>
        <v>Ручка дверная ORO&amp;ORO, никель супер матовый</v>
      </c>
      <c r="D62" s="188">
        <f>IFERROR(VLOOKUP($A62,'Прайс-лист общий'!A:C,3,0),"")</f>
        <v>4</v>
      </c>
      <c r="E62" s="189">
        <f>IFERROR(VLOOKUP($A62,'Прайс-лист общий'!$A:D,4,0),"")</f>
        <v>0</v>
      </c>
      <c r="F62" s="210">
        <f>IFERROR(VLOOKUP($A62,'Прайс-лист общий'!$A:E,5,0),"")</f>
        <v>4746</v>
      </c>
      <c r="G62" s="210">
        <f>IFERROR(VLOOKUP($A62,'Прайс-лист общий'!$A:F,6,0),"")</f>
        <v>2866</v>
      </c>
      <c r="H62" s="210">
        <f>IFERROR(VLOOKUP($A62,'Прайс-лист общий'!$A:G,7,0),"")</f>
        <v>2606</v>
      </c>
      <c r="I62" s="210">
        <f>IFERROR(VLOOKUP($A62,'Прайс-лист общий'!$A:H,8,0),"")</f>
        <v>2369</v>
      </c>
      <c r="J62" s="210">
        <f>IFERROR(VLOOKUP($A62,'Прайс-лист общий'!$A:I,9,0),"")</f>
        <v>2060</v>
      </c>
      <c r="K62" s="220">
        <f>IFERROR(VLOOKUP(A62,'Прайс-лист общий'!A:J,10,0),"")</f>
        <v>1383</v>
      </c>
      <c r="L62" s="217"/>
      <c r="M62" s="213">
        <f t="shared" si="3"/>
        <v>0</v>
      </c>
      <c r="N62" s="190">
        <f>IFERROR(VLOOKUP($A62,'Прайс-лист общий'!$A:K,11,0),"")</f>
        <v>10</v>
      </c>
      <c r="O62" s="191" t="str">
        <f>IFERROR(VLOOKUP($A62,'Прайс-лист общий'!$A:L,12,0),"")</f>
        <v>190*170*68</v>
      </c>
      <c r="P62" s="191">
        <f>IFERROR(VLOOKUP($A62,'Прайс-лист общий'!$A:M,13,0),"")</f>
        <v>0.93500000000000005</v>
      </c>
      <c r="Q62" s="191" t="str">
        <f>IFERROR(VLOOKUP($A62,'Прайс-лист общий'!$A:O,14,0),"")</f>
        <v>355*205*355</v>
      </c>
      <c r="R62" s="191">
        <f>IFERROR(VLOOKUP($A62,'Прайс-лист общий'!$A:O,15,0),"")</f>
        <v>9.77</v>
      </c>
    </row>
    <row r="63" spans="1:18" s="208" customFormat="1" ht="15" customHeight="1">
      <c r="A63" s="205" t="s">
        <v>398</v>
      </c>
      <c r="B63" s="194"/>
      <c r="C63" s="182" t="str">
        <f>HYPERLINK(VLOOKUP(A63,Фото!C:D,2,0),VLOOKUP(A63,'Прайс-лист общий'!A:B,2,0))</f>
        <v>Ручка дверная ORO&amp;ORO, никель супер матовый/серый</v>
      </c>
      <c r="D63" s="183">
        <f>IFERROR(VLOOKUP($A63,'Прайс-лист общий'!A:C,3,0),"")</f>
        <v>4</v>
      </c>
      <c r="E63" s="184">
        <f>IFERROR(VLOOKUP($A63,'Прайс-лист общий'!$A:D,4,0),"")</f>
        <v>0</v>
      </c>
      <c r="F63" s="209">
        <f>IFERROR(VLOOKUP($A63,'Прайс-лист общий'!$A:E,5,0),"")</f>
        <v>12160</v>
      </c>
      <c r="G63" s="209">
        <f>IFERROR(VLOOKUP($A63,'Прайс-лист общий'!$A:F,6,0),"")</f>
        <v>7343</v>
      </c>
      <c r="H63" s="209">
        <f>IFERROR(VLOOKUP($A63,'Прайс-лист общий'!$A:G,7,0),"")</f>
        <v>6675</v>
      </c>
      <c r="I63" s="209">
        <f>IFERROR(VLOOKUP($A63,'Прайс-лист общий'!$A:H,8,0),"")</f>
        <v>6068</v>
      </c>
      <c r="J63" s="209">
        <f>IFERROR(VLOOKUP($A63,'Прайс-лист общий'!$A:I,9,0),"")</f>
        <v>5277</v>
      </c>
      <c r="K63" s="222">
        <f>IFERROR(VLOOKUP(A63,'Прайс-лист общий'!A:J,10,0),"")</f>
        <v>3146</v>
      </c>
      <c r="L63" s="216"/>
      <c r="M63" s="212">
        <f t="shared" si="3"/>
        <v>0</v>
      </c>
      <c r="N63" s="185">
        <f>IFERROR(VLOOKUP($A63,'Прайс-лист общий'!$A:K,11,0),"")</f>
        <v>10</v>
      </c>
      <c r="O63" s="186" t="str">
        <f>IFERROR(VLOOKUP($A63,'Прайс-лист общий'!$A:L,12,0),"")</f>
        <v>190*170*68</v>
      </c>
      <c r="P63" s="186">
        <f>IFERROR(VLOOKUP($A63,'Прайс-лист общий'!$A:M,13,0),"")</f>
        <v>0.95099999999999996</v>
      </c>
      <c r="Q63" s="186" t="str">
        <f>IFERROR(VLOOKUP($A63,'Прайс-лист общий'!$A:O,14,0),"")</f>
        <v>355*205*355</v>
      </c>
      <c r="R63" s="186">
        <f>IFERROR(VLOOKUP($A63,'Прайс-лист общий'!$A:O,15,0),"")</f>
        <v>10.57</v>
      </c>
    </row>
    <row r="64" spans="1:18" s="208" customFormat="1" ht="15" customHeight="1">
      <c r="A64" s="205" t="s">
        <v>399</v>
      </c>
      <c r="B64" s="206"/>
      <c r="C64" s="182" t="str">
        <f>HYPERLINK(VLOOKUP(A64,Фото!C:D,2,0),VLOOKUP(A64,'Прайс-лист общий'!A:B,2,0))</f>
        <v>Ручка дверная ORO&amp;ORO, никель супер матовый/синий металлик</v>
      </c>
      <c r="D64" s="183">
        <f>IFERROR(VLOOKUP($A64,'Прайс-лист общий'!A:C,3,0),"")</f>
        <v>1</v>
      </c>
      <c r="E64" s="184">
        <f>IFERROR(VLOOKUP($A64,'Прайс-лист общий'!$A:D,4,0),"")</f>
        <v>0</v>
      </c>
      <c r="F64" s="209">
        <f>IFERROR(VLOOKUP($A64,'Прайс-лист общий'!$A:E,5,0),"")</f>
        <v>12160</v>
      </c>
      <c r="G64" s="209">
        <f>IFERROR(VLOOKUP($A64,'Прайс-лист общий'!$A:F,6,0),"")</f>
        <v>7343</v>
      </c>
      <c r="H64" s="209">
        <f>IFERROR(VLOOKUP($A64,'Прайс-лист общий'!$A:G,7,0),"")</f>
        <v>6675</v>
      </c>
      <c r="I64" s="209">
        <f>IFERROR(VLOOKUP($A64,'Прайс-лист общий'!$A:H,8,0),"")</f>
        <v>6068</v>
      </c>
      <c r="J64" s="209">
        <f>IFERROR(VLOOKUP($A64,'Прайс-лист общий'!$A:I,9,0),"")</f>
        <v>5277</v>
      </c>
      <c r="K64" s="222">
        <f>IFERROR(VLOOKUP(A64,'Прайс-лист общий'!A:J,10,0),"")</f>
        <v>3146</v>
      </c>
      <c r="L64" s="216"/>
      <c r="M64" s="212">
        <f t="shared" si="3"/>
        <v>0</v>
      </c>
      <c r="N64" s="185">
        <f>IFERROR(VLOOKUP($A64,'Прайс-лист общий'!$A:K,11,0),"")</f>
        <v>10</v>
      </c>
      <c r="O64" s="186" t="str">
        <f>IFERROR(VLOOKUP($A64,'Прайс-лист общий'!$A:L,12,0),"")</f>
        <v>190*170*68</v>
      </c>
      <c r="P64" s="186">
        <f>IFERROR(VLOOKUP($A64,'Прайс-лист общий'!$A:M,13,0),"")</f>
        <v>0.95099999999999996</v>
      </c>
      <c r="Q64" s="186" t="str">
        <f>IFERROR(VLOOKUP($A64,'Прайс-лист общий'!$A:O,14,0),"")</f>
        <v>355*205*355</v>
      </c>
      <c r="R64" s="186">
        <f>IFERROR(VLOOKUP($A64,'Прайс-лист общий'!$A:O,15,0),"")</f>
        <v>10.57</v>
      </c>
    </row>
    <row r="65" spans="1:18" s="208" customFormat="1" ht="15" customHeight="1">
      <c r="A65" s="193" t="s">
        <v>397</v>
      </c>
      <c r="B65" s="195"/>
      <c r="C65" s="187" t="str">
        <f>HYPERLINK(VLOOKUP(A65,Фото!C:D,2,0),VLOOKUP(A65,'Прайс-лист общий'!A:B,2,0))</f>
        <v>Ручка дверная ORO&amp;ORO, белый/серый</v>
      </c>
      <c r="D65" s="188">
        <f>IFERROR(VLOOKUP($A65,'Прайс-лист общий'!A:C,3,0),"")</f>
        <v>4</v>
      </c>
      <c r="E65" s="189">
        <f>IFERROR(VLOOKUP($A65,'Прайс-лист общий'!$A:D,4,0),"")</f>
        <v>0</v>
      </c>
      <c r="F65" s="210">
        <f>IFERROR(VLOOKUP($A65,'Прайс-лист общий'!$A:E,5,0),"")</f>
        <v>12560</v>
      </c>
      <c r="G65" s="210">
        <f>IFERROR(VLOOKUP($A65,'Прайс-лист общий'!$A:F,6,0),"")</f>
        <v>7585</v>
      </c>
      <c r="H65" s="210">
        <f>IFERROR(VLOOKUP($A65,'Прайс-лист общий'!$A:G,7,0),"")</f>
        <v>6896</v>
      </c>
      <c r="I65" s="210">
        <f>IFERROR(VLOOKUP($A65,'Прайс-лист общий'!$A:H,8,0),"")</f>
        <v>6269</v>
      </c>
      <c r="J65" s="210">
        <f>IFERROR(VLOOKUP($A65,'Прайс-лист общий'!$A:I,9,0),"")</f>
        <v>5451</v>
      </c>
      <c r="K65" s="220">
        <f>IFERROR(VLOOKUP(A65,'Прайс-лист общий'!A:J,10,0),"")</f>
        <v>3146</v>
      </c>
      <c r="L65" s="217"/>
      <c r="M65" s="213">
        <f t="shared" si="3"/>
        <v>0</v>
      </c>
      <c r="N65" s="190">
        <f>IFERROR(VLOOKUP($A65,'Прайс-лист общий'!$A:K,11,0),"")</f>
        <v>10</v>
      </c>
      <c r="O65" s="191" t="str">
        <f>IFERROR(VLOOKUP($A65,'Прайс-лист общий'!$A:L,12,0),"")</f>
        <v>190*170*68</v>
      </c>
      <c r="P65" s="191">
        <f>IFERROR(VLOOKUP($A65,'Прайс-лист общий'!$A:M,13,0),"")</f>
        <v>0.95099999999999996</v>
      </c>
      <c r="Q65" s="191" t="str">
        <f>IFERROR(VLOOKUP($A65,'Прайс-лист общий'!$A:O,14,0),"")</f>
        <v>355*205*355</v>
      </c>
      <c r="R65" s="191">
        <f>IFERROR(VLOOKUP($A65,'Прайс-лист общий'!$A:O,15,0),"")</f>
        <v>10.57</v>
      </c>
    </row>
    <row r="66" spans="1:18" s="2" customFormat="1" ht="18" customHeight="1">
      <c r="A66" s="202" t="s">
        <v>2</v>
      </c>
      <c r="B66" s="196"/>
      <c r="C66" s="233"/>
      <c r="D66" s="198"/>
      <c r="E66" s="199"/>
      <c r="F66" s="200"/>
      <c r="G66" s="200"/>
      <c r="H66" s="200"/>
      <c r="I66" s="200"/>
      <c r="J66" s="200"/>
      <c r="K66" s="200"/>
      <c r="L66" s="200"/>
      <c r="M66" s="200"/>
      <c r="N66" s="201"/>
      <c r="O66" s="196"/>
      <c r="P66" s="196"/>
      <c r="Q66" s="196"/>
      <c r="R66" s="196"/>
    </row>
    <row r="67" spans="1:18" s="208" customFormat="1" ht="42" customHeight="1">
      <c r="A67" s="193" t="s">
        <v>401</v>
      </c>
      <c r="B67" s="195"/>
      <c r="C67" s="187" t="str">
        <f>HYPERLINK(VLOOKUP(A67,Фото!C:D,2,0),VLOOKUP(A67,'Прайс-лист общий'!A:B,2,0))</f>
        <v>Завертка к ручк ORO&amp;ORO лат бл</v>
      </c>
      <c r="D67" s="188">
        <f>IFERROR(VLOOKUP($A67,'Прайс-лист общий'!A:C,3,0),"")</f>
        <v>4</v>
      </c>
      <c r="E67" s="189">
        <f>IFERROR(VLOOKUP($A67,'Прайс-лист общий'!$A:D,4,0),"")</f>
        <v>0</v>
      </c>
      <c r="F67" s="210">
        <f>IFERROR(VLOOKUP($A67,'Прайс-лист общий'!$A:E,5,0),"")</f>
        <v>1956</v>
      </c>
      <c r="G67" s="210">
        <f>IFERROR(VLOOKUP($A67,'Прайс-лист общий'!$A:F,6,0),"")</f>
        <v>1181</v>
      </c>
      <c r="H67" s="210">
        <f>IFERROR(VLOOKUP($A67,'Прайс-лист общий'!$A:G,7,0),"")</f>
        <v>1074</v>
      </c>
      <c r="I67" s="210">
        <f>IFERROR(VLOOKUP($A67,'Прайс-лист общий'!$A:H,8,0),"")</f>
        <v>976</v>
      </c>
      <c r="J67" s="210">
        <f>IFERROR(VLOOKUP($A67,'Прайс-лист общий'!$A:I,9,0),"")</f>
        <v>849</v>
      </c>
      <c r="K67" s="220">
        <f>IFERROR(VLOOKUP(A67,'Прайс-лист общий'!A:J,10,0),"")</f>
        <v>376</v>
      </c>
      <c r="L67" s="217"/>
      <c r="M67" s="213">
        <f t="shared" ref="M67:M85" si="4">IF(K67&lt;&gt;$K$1,K67*L67,IF($J$1=$G$2,G67*L67,IF($J$1=$H$2,H67*L67,IF($J$1=$I$2,I67*L67,IF($J$1=$J$2,J67*L67,"Выберите колонку")))))</f>
        <v>0</v>
      </c>
      <c r="N67" s="190">
        <f>IFERROR(VLOOKUP($A67,'Прайс-лист общий'!$A:K,11,0),"")</f>
        <v>50</v>
      </c>
      <c r="O67" s="191" t="str">
        <f>IFERROR(VLOOKUP($A67,'Прайс-лист общий'!$A:L,12,0),"")</f>
        <v>90*60*62</v>
      </c>
      <c r="P67" s="191">
        <f>IFERROR(VLOOKUP($A67,'Прайс-лист общий'!$A:M,13,0),"")</f>
        <v>0.23</v>
      </c>
      <c r="Q67" s="191" t="str">
        <f>IFERROR(VLOOKUP($A67,'Прайс-лист общий'!$A:O,14,0),"")</f>
        <v>315-305*190</v>
      </c>
      <c r="R67" s="191">
        <f>IFERROR(VLOOKUP($A67,'Прайс-лист общий'!$A:O,15,0),"")</f>
        <v>10.78</v>
      </c>
    </row>
    <row r="68" spans="1:18" s="208" customFormat="1" ht="15" customHeight="1">
      <c r="A68" s="205" t="s">
        <v>403</v>
      </c>
      <c r="B68" s="194"/>
      <c r="C68" s="182" t="str">
        <f>HYPERLINK(VLOOKUP(A68,Фото!C:D,2,0),VLOOKUP(A68,'Прайс-лист общий'!A:B,2,0))</f>
        <v>Накладка к ручк ORO&amp;ORO бронза ант</v>
      </c>
      <c r="D68" s="183">
        <f>IFERROR(VLOOKUP($A68,'Прайс-лист общий'!A:C,3,0),"")</f>
        <v>4</v>
      </c>
      <c r="E68" s="184">
        <f>IFERROR(VLOOKUP($A68,'Прайс-лист общий'!$A:D,4,0),"")</f>
        <v>0</v>
      </c>
      <c r="F68" s="209">
        <f>IFERROR(VLOOKUP($A68,'Прайс-лист общий'!$A:E,5,0),"")</f>
        <v>1030</v>
      </c>
      <c r="G68" s="209">
        <f>IFERROR(VLOOKUP($A68,'Прайс-лист общий'!$A:F,6,0),"")</f>
        <v>622</v>
      </c>
      <c r="H68" s="209">
        <f>IFERROR(VLOOKUP($A68,'Прайс-лист общий'!$A:G,7,0),"")</f>
        <v>565</v>
      </c>
      <c r="I68" s="209">
        <f>IFERROR(VLOOKUP($A68,'Прайс-лист общий'!$A:H,8,0),"")</f>
        <v>513</v>
      </c>
      <c r="J68" s="209">
        <f>IFERROR(VLOOKUP($A68,'Прайс-лист общий'!$A:I,9,0),"")</f>
        <v>446</v>
      </c>
      <c r="K68" s="222">
        <f>IFERROR(VLOOKUP(A68,'Прайс-лист общий'!A:J,10,0),"")</f>
        <v>252</v>
      </c>
      <c r="L68" s="216"/>
      <c r="M68" s="212">
        <f t="shared" si="4"/>
        <v>0</v>
      </c>
      <c r="N68" s="185">
        <f>IFERROR(VLOOKUP($A68,'Прайс-лист общий'!$A:K,11,0),"")</f>
        <v>50</v>
      </c>
      <c r="O68" s="186" t="str">
        <f>IFERROR(VLOOKUP($A68,'Прайс-лист общий'!$A:L,12,0),"")</f>
        <v>62*62*32</v>
      </c>
      <c r="P68" s="186">
        <f>IFERROR(VLOOKUP($A68,'Прайс-лист общий'!$A:M,13,0),"")</f>
        <v>0.11700000000000001</v>
      </c>
      <c r="Q68" s="186" t="str">
        <f>IFERROR(VLOOKUP($A68,'Прайс-лист общий'!$A:O,14,0),"")</f>
        <v>315-135*70</v>
      </c>
      <c r="R68" s="186">
        <f>IFERROR(VLOOKUP($A68,'Прайс-лист общий'!$A:O,15,0),"")</f>
        <v>6.19</v>
      </c>
    </row>
    <row r="69" spans="1:18" s="208" customFormat="1" ht="15" customHeight="1">
      <c r="A69" s="205" t="s">
        <v>405</v>
      </c>
      <c r="B69" s="206"/>
      <c r="C69" s="182" t="str">
        <f>HYPERLINK(VLOOKUP(A69,Фото!C:D,2,0),VLOOKUP(A69,'Прайс-лист общий'!A:B,2,0))</f>
        <v>Накладка к ручк ORO&amp;ORO хром блест</v>
      </c>
      <c r="D69" s="183">
        <f>IFERROR(VLOOKUP($A69,'Прайс-лист общий'!A:C,3,0),"")</f>
        <v>4</v>
      </c>
      <c r="E69" s="184">
        <f>IFERROR(VLOOKUP($A69,'Прайс-лист общий'!$A:D,4,0),"")</f>
        <v>0</v>
      </c>
      <c r="F69" s="209">
        <f>IFERROR(VLOOKUP($A69,'Прайс-лист общий'!$A:E,5,0),"")</f>
        <v>1030</v>
      </c>
      <c r="G69" s="209">
        <f>IFERROR(VLOOKUP($A69,'Прайс-лист общий'!$A:F,6,0),"")</f>
        <v>622</v>
      </c>
      <c r="H69" s="209">
        <f>IFERROR(VLOOKUP($A69,'Прайс-лист общий'!$A:G,7,0),"")</f>
        <v>565</v>
      </c>
      <c r="I69" s="209">
        <f>IFERROR(VLOOKUP($A69,'Прайс-лист общий'!$A:H,8,0),"")</f>
        <v>513</v>
      </c>
      <c r="J69" s="209">
        <f>IFERROR(VLOOKUP($A69,'Прайс-лист общий'!$A:I,9,0),"")</f>
        <v>446</v>
      </c>
      <c r="K69" s="222">
        <f>IFERROR(VLOOKUP(A69,'Прайс-лист общий'!A:J,10,0),"")</f>
        <v>252</v>
      </c>
      <c r="L69" s="216"/>
      <c r="M69" s="212">
        <f t="shared" si="4"/>
        <v>0</v>
      </c>
      <c r="N69" s="185">
        <f>IFERROR(VLOOKUP($A69,'Прайс-лист общий'!$A:K,11,0),"")</f>
        <v>50</v>
      </c>
      <c r="O69" s="186" t="str">
        <f>IFERROR(VLOOKUP($A69,'Прайс-лист общий'!$A:L,12,0),"")</f>
        <v>62*62*32</v>
      </c>
      <c r="P69" s="186">
        <f>IFERROR(VLOOKUP($A69,'Прайс-лист общий'!$A:M,13,0),"")</f>
        <v>0.11700000000000001</v>
      </c>
      <c r="Q69" s="186" t="str">
        <f>IFERROR(VLOOKUP($A69,'Прайс-лист общий'!$A:O,14,0),"")</f>
        <v>315-135*70</v>
      </c>
      <c r="R69" s="186">
        <f>IFERROR(VLOOKUP($A69,'Прайс-лист общий'!$A:O,15,0),"")</f>
        <v>6.19</v>
      </c>
    </row>
    <row r="70" spans="1:18" s="208" customFormat="1" ht="15" customHeight="1">
      <c r="A70" s="205" t="s">
        <v>406</v>
      </c>
      <c r="B70" s="206"/>
      <c r="C70" s="182" t="str">
        <f>HYPERLINK(VLOOKUP(A70,Фото!C:D,2,0),VLOOKUP(A70,'Прайс-лист общий'!A:B,2,0))</f>
        <v>Накладка к ручк ORO&amp;ORO лат бл</v>
      </c>
      <c r="D70" s="183">
        <f>IFERROR(VLOOKUP($A70,'Прайс-лист общий'!A:C,3,0),"")</f>
        <v>4</v>
      </c>
      <c r="E70" s="184">
        <f>IFERROR(VLOOKUP($A70,'Прайс-лист общий'!$A:D,4,0),"")</f>
        <v>0</v>
      </c>
      <c r="F70" s="209">
        <f>IFERROR(VLOOKUP($A70,'Прайс-лист общий'!$A:E,5,0),"")</f>
        <v>1421</v>
      </c>
      <c r="G70" s="209">
        <f>IFERROR(VLOOKUP($A70,'Прайс-лист общий'!$A:F,6,0),"")</f>
        <v>858</v>
      </c>
      <c r="H70" s="209">
        <f>IFERROR(VLOOKUP($A70,'Прайс-лист общий'!$A:G,7,0),"")</f>
        <v>780</v>
      </c>
      <c r="I70" s="209">
        <f>IFERROR(VLOOKUP($A70,'Прайс-лист общий'!$A:H,8,0),"")</f>
        <v>709</v>
      </c>
      <c r="J70" s="209">
        <f>IFERROR(VLOOKUP($A70,'Прайс-лист общий'!$A:I,9,0),"")</f>
        <v>616</v>
      </c>
      <c r="K70" s="222">
        <f>IFERROR(VLOOKUP(A70,'Прайс-лист общий'!A:J,10,0),"")</f>
        <v>252</v>
      </c>
      <c r="L70" s="216"/>
      <c r="M70" s="212">
        <f t="shared" si="4"/>
        <v>0</v>
      </c>
      <c r="N70" s="185">
        <f>IFERROR(VLOOKUP($A70,'Прайс-лист общий'!$A:K,11,0),"")</f>
        <v>50</v>
      </c>
      <c r="O70" s="186" t="str">
        <f>IFERROR(VLOOKUP($A70,'Прайс-лист общий'!$A:L,12,0),"")</f>
        <v>62*62*32</v>
      </c>
      <c r="P70" s="186">
        <f>IFERROR(VLOOKUP($A70,'Прайс-лист общий'!$A:M,13,0),"")</f>
        <v>0.13</v>
      </c>
      <c r="Q70" s="186" t="str">
        <f>IFERROR(VLOOKUP($A70,'Прайс-лист общий'!$A:O,14,0),"")</f>
        <v>315-135*70</v>
      </c>
      <c r="R70" s="186">
        <f>IFERROR(VLOOKUP($A70,'Прайс-лист общий'!$A:O,15,0),"")</f>
        <v>6.19</v>
      </c>
    </row>
    <row r="71" spans="1:18" s="208" customFormat="1" ht="15" customHeight="1">
      <c r="A71" s="205" t="s">
        <v>402</v>
      </c>
      <c r="B71" s="206"/>
      <c r="C71" s="182" t="str">
        <f>HYPERLINK(VLOOKUP(A71,Фото!C:D,2,0),VLOOKUP(A71,'Прайс-лист общий'!A:B,2,0))</f>
        <v>Накладка к ручк ORO&amp;ORO ник мат</v>
      </c>
      <c r="D71" s="183">
        <f>IFERROR(VLOOKUP($A71,'Прайс-лист общий'!A:C,3,0),"")</f>
        <v>4</v>
      </c>
      <c r="E71" s="184">
        <f>IFERROR(VLOOKUP($A71,'Прайс-лист общий'!$A:D,4,0),"")</f>
        <v>0</v>
      </c>
      <c r="F71" s="209">
        <f>IFERROR(VLOOKUP($A71,'Прайс-лист общий'!$A:E,5,0),"")</f>
        <v>1030</v>
      </c>
      <c r="G71" s="209">
        <f>IFERROR(VLOOKUP($A71,'Прайс-лист общий'!$A:F,6,0),"")</f>
        <v>622</v>
      </c>
      <c r="H71" s="209">
        <f>IFERROR(VLOOKUP($A71,'Прайс-лист общий'!$A:G,7,0),"")</f>
        <v>565</v>
      </c>
      <c r="I71" s="209">
        <f>IFERROR(VLOOKUP($A71,'Прайс-лист общий'!$A:H,8,0),"")</f>
        <v>513</v>
      </c>
      <c r="J71" s="209">
        <f>IFERROR(VLOOKUP($A71,'Прайс-лист общий'!$A:I,9,0),"")</f>
        <v>446</v>
      </c>
      <c r="K71" s="222">
        <f>IFERROR(VLOOKUP(A71,'Прайс-лист общий'!A:J,10,0),"")</f>
        <v>252</v>
      </c>
      <c r="L71" s="216"/>
      <c r="M71" s="212">
        <f t="shared" si="4"/>
        <v>0</v>
      </c>
      <c r="N71" s="185">
        <f>IFERROR(VLOOKUP($A71,'Прайс-лист общий'!$A:K,11,0),"")</f>
        <v>50</v>
      </c>
      <c r="O71" s="186" t="str">
        <f>IFERROR(VLOOKUP($A71,'Прайс-лист общий'!$A:L,12,0),"")</f>
        <v>62*62*32</v>
      </c>
      <c r="P71" s="186">
        <f>IFERROR(VLOOKUP($A71,'Прайс-лист общий'!$A:M,13,0),"")</f>
        <v>0.11700000000000001</v>
      </c>
      <c r="Q71" s="186" t="str">
        <f>IFERROR(VLOOKUP($A71,'Прайс-лист общий'!$A:O,14,0),"")</f>
        <v>315-135*70</v>
      </c>
      <c r="R71" s="186">
        <f>IFERROR(VLOOKUP($A71,'Прайс-лист общий'!$A:O,15,0),"")</f>
        <v>6.19</v>
      </c>
    </row>
    <row r="72" spans="1:18" s="208" customFormat="1" ht="15" customHeight="1">
      <c r="A72" s="193" t="s">
        <v>404</v>
      </c>
      <c r="B72" s="195"/>
      <c r="C72" s="187" t="str">
        <f>HYPERLINK(VLOOKUP(A72,Фото!C:D,2,0),VLOOKUP(A72,'Прайс-лист общий'!A:B,2,0))</f>
        <v>Накладка к ручк ORO&amp;ORO кофе tiger</v>
      </c>
      <c r="D72" s="188">
        <f>IFERROR(VLOOKUP($A72,'Прайс-лист общий'!A:C,3,0),"")</f>
        <v>4</v>
      </c>
      <c r="E72" s="189">
        <f>IFERROR(VLOOKUP($A72,'Прайс-лист общий'!$A:D,4,0),"")</f>
        <v>0</v>
      </c>
      <c r="F72" s="210">
        <f>IFERROR(VLOOKUP($A72,'Прайс-лист общий'!$A:E,5,0),"")</f>
        <v>1030</v>
      </c>
      <c r="G72" s="210">
        <f>IFERROR(VLOOKUP($A72,'Прайс-лист общий'!$A:F,6,0),"")</f>
        <v>622</v>
      </c>
      <c r="H72" s="210">
        <f>IFERROR(VLOOKUP($A72,'Прайс-лист общий'!$A:G,7,0),"")</f>
        <v>565</v>
      </c>
      <c r="I72" s="210">
        <f>IFERROR(VLOOKUP($A72,'Прайс-лист общий'!$A:H,8,0),"")</f>
        <v>513</v>
      </c>
      <c r="J72" s="210">
        <f>IFERROR(VLOOKUP($A72,'Прайс-лист общий'!$A:I,9,0),"")</f>
        <v>446</v>
      </c>
      <c r="K72" s="220">
        <f>IFERROR(VLOOKUP(A72,'Прайс-лист общий'!A:J,10,0),"")</f>
        <v>252</v>
      </c>
      <c r="L72" s="217"/>
      <c r="M72" s="213">
        <f t="shared" si="4"/>
        <v>0</v>
      </c>
      <c r="N72" s="190">
        <f>IFERROR(VLOOKUP($A72,'Прайс-лист общий'!$A:K,11,0),"")</f>
        <v>50</v>
      </c>
      <c r="O72" s="191" t="str">
        <f>IFERROR(VLOOKUP($A72,'Прайс-лист общий'!$A:L,12,0),"")</f>
        <v>62*62*32</v>
      </c>
      <c r="P72" s="191">
        <f>IFERROR(VLOOKUP($A72,'Прайс-лист общий'!$A:M,13,0),"")</f>
        <v>0.11700000000000001</v>
      </c>
      <c r="Q72" s="191" t="str">
        <f>IFERROR(VLOOKUP($A72,'Прайс-лист общий'!$A:O,14,0),"")</f>
        <v>315-135*70</v>
      </c>
      <c r="R72" s="191">
        <f>IFERROR(VLOOKUP($A72,'Прайс-лист общий'!$A:O,15,0),"")</f>
        <v>6.19</v>
      </c>
    </row>
    <row r="73" spans="1:18" s="208" customFormat="1" ht="15" customHeight="1">
      <c r="A73" s="205" t="s">
        <v>413</v>
      </c>
      <c r="B73" s="194"/>
      <c r="C73" s="182" t="str">
        <f>HYPERLINK(VLOOKUP(A73,Фото!C:D,2,0),VLOOKUP(A73,'Прайс-лист общий'!A:B,2,0))</f>
        <v>Завертка квадр. к ручк ORO&amp;ORO хр бл</v>
      </c>
      <c r="D73" s="183">
        <f>IFERROR(VLOOKUP($A73,'Прайс-лист общий'!A:C,3,0),"")</f>
        <v>4</v>
      </c>
      <c r="E73" s="184">
        <f>IFERROR(VLOOKUP($A73,'Прайс-лист общий'!$A:D,4,0),"")</f>
        <v>0</v>
      </c>
      <c r="F73" s="209">
        <f>IFERROR(VLOOKUP($A73,'Прайс-лист общий'!$A:E,5,0),"")</f>
        <v>1566</v>
      </c>
      <c r="G73" s="209">
        <f>IFERROR(VLOOKUP($A73,'Прайс-лист общий'!$A:F,6,0),"")</f>
        <v>946</v>
      </c>
      <c r="H73" s="209">
        <f>IFERROR(VLOOKUP($A73,'Прайс-лист общий'!$A:G,7,0),"")</f>
        <v>859</v>
      </c>
      <c r="I73" s="209">
        <f>IFERROR(VLOOKUP($A73,'Прайс-лист общий'!$A:H,8,0),"")</f>
        <v>781</v>
      </c>
      <c r="J73" s="209">
        <f>IFERROR(VLOOKUP($A73,'Прайс-лист общий'!$A:I,9,0),"")</f>
        <v>679</v>
      </c>
      <c r="K73" s="222">
        <f>IFERROR(VLOOKUP(A73,'Прайс-лист общий'!A:J,10,0),"")</f>
        <v>376</v>
      </c>
      <c r="L73" s="216"/>
      <c r="M73" s="212">
        <f t="shared" si="4"/>
        <v>0</v>
      </c>
      <c r="N73" s="185">
        <f>IFERROR(VLOOKUP($A73,'Прайс-лист общий'!$A:K,11,0),"")</f>
        <v>50</v>
      </c>
      <c r="O73" s="186" t="str">
        <f>IFERROR(VLOOKUP($A73,'Прайс-лист общий'!$A:L,12,0),"")</f>
        <v>90*60*62</v>
      </c>
      <c r="P73" s="186">
        <f>IFERROR(VLOOKUP($A73,'Прайс-лист общий'!$A:M,13,0),"")</f>
        <v>0.3</v>
      </c>
      <c r="Q73" s="186" t="str">
        <f>IFERROR(VLOOKUP($A73,'Прайс-лист общий'!$A:O,14,0),"")</f>
        <v>315*305*190</v>
      </c>
      <c r="R73" s="186">
        <f>IFERROR(VLOOKUP($A73,'Прайс-лист общий'!$A:O,15,0),"")</f>
        <v>15.45</v>
      </c>
    </row>
    <row r="74" spans="1:18" s="208" customFormat="1" ht="15" customHeight="1">
      <c r="A74" s="205" t="s">
        <v>411</v>
      </c>
      <c r="B74" s="206"/>
      <c r="C74" s="182" t="str">
        <f>HYPERLINK(VLOOKUP(A74,Фото!C:D,2,0),VLOOKUP(A74,'Прайс-лист общий'!A:B,2,0))</f>
        <v>Завертка квадр. к ручк ORO&amp;ORO антрацит</v>
      </c>
      <c r="D74" s="183">
        <f>IFERROR(VLOOKUP($A74,'Прайс-лист общий'!A:C,3,0),"")</f>
        <v>4</v>
      </c>
      <c r="E74" s="184">
        <f>IFERROR(VLOOKUP($A74,'Прайс-лист общий'!$A:D,4,0),"")</f>
        <v>0</v>
      </c>
      <c r="F74" s="209">
        <f>IFERROR(VLOOKUP($A74,'Прайс-лист общий'!$A:E,5,0),"")</f>
        <v>1956</v>
      </c>
      <c r="G74" s="209">
        <f>IFERROR(VLOOKUP($A74,'Прайс-лист общий'!$A:F,6,0),"")</f>
        <v>1181</v>
      </c>
      <c r="H74" s="209">
        <f>IFERROR(VLOOKUP($A74,'Прайс-лист общий'!$A:G,7,0),"")</f>
        <v>1074</v>
      </c>
      <c r="I74" s="209">
        <f>IFERROR(VLOOKUP($A74,'Прайс-лист общий'!$A:H,8,0),"")</f>
        <v>976</v>
      </c>
      <c r="J74" s="209">
        <f>IFERROR(VLOOKUP($A74,'Прайс-лист общий'!$A:I,9,0),"")</f>
        <v>849</v>
      </c>
      <c r="K74" s="222">
        <f>IFERROR(VLOOKUP(A74,'Прайс-лист общий'!A:J,10,0),"")</f>
        <v>376</v>
      </c>
      <c r="L74" s="216"/>
      <c r="M74" s="212">
        <f t="shared" si="4"/>
        <v>0</v>
      </c>
      <c r="N74" s="185">
        <f>IFERROR(VLOOKUP($A74,'Прайс-лист общий'!$A:K,11,0),"")</f>
        <v>50</v>
      </c>
      <c r="O74" s="186" t="str">
        <f>IFERROR(VLOOKUP($A74,'Прайс-лист общий'!$A:L,12,0),"")</f>
        <v>90*60*62</v>
      </c>
      <c r="P74" s="186">
        <f>IFERROR(VLOOKUP($A74,'Прайс-лист общий'!$A:M,13,0),"")</f>
        <v>0.28699999999999998</v>
      </c>
      <c r="Q74" s="186" t="str">
        <f>IFERROR(VLOOKUP($A74,'Прайс-лист общий'!$A:O,14,0),"")</f>
        <v>315*305*190</v>
      </c>
      <c r="R74" s="186">
        <f>IFERROR(VLOOKUP($A74,'Прайс-лист общий'!$A:O,15,0),"")</f>
        <v>15.45</v>
      </c>
    </row>
    <row r="75" spans="1:18" s="208" customFormat="1" ht="15" customHeight="1">
      <c r="A75" s="205" t="s">
        <v>412</v>
      </c>
      <c r="B75" s="206"/>
      <c r="C75" s="182" t="str">
        <f>HYPERLINK(VLOOKUP(A75,Фото!C:D,2,0),VLOOKUP(A75,'Прайс-лист общий'!A:B,2,0))</f>
        <v>Завертка квадр. к ручк ORO&amp;ORO хром мат</v>
      </c>
      <c r="D75" s="183">
        <f>IFERROR(VLOOKUP($A75,'Прайс-лист общий'!A:C,3,0),"")</f>
        <v>4</v>
      </c>
      <c r="E75" s="184">
        <f>IFERROR(VLOOKUP($A75,'Прайс-лист общий'!$A:D,4,0),"")</f>
        <v>0</v>
      </c>
      <c r="F75" s="209">
        <f>IFERROR(VLOOKUP($A75,'Прайс-лист общий'!$A:E,5,0),"")</f>
        <v>1566</v>
      </c>
      <c r="G75" s="209">
        <f>IFERROR(VLOOKUP($A75,'Прайс-лист общий'!$A:F,6,0),"")</f>
        <v>946</v>
      </c>
      <c r="H75" s="209">
        <f>IFERROR(VLOOKUP($A75,'Прайс-лист общий'!$A:G,7,0),"")</f>
        <v>859</v>
      </c>
      <c r="I75" s="209">
        <f>IFERROR(VLOOKUP($A75,'Прайс-лист общий'!$A:H,8,0),"")</f>
        <v>781</v>
      </c>
      <c r="J75" s="209">
        <f>IFERROR(VLOOKUP($A75,'Прайс-лист общий'!$A:I,9,0),"")</f>
        <v>679</v>
      </c>
      <c r="K75" s="222">
        <f>IFERROR(VLOOKUP(A75,'Прайс-лист общий'!A:J,10,0),"")</f>
        <v>376</v>
      </c>
      <c r="L75" s="216"/>
      <c r="M75" s="212">
        <f t="shared" si="4"/>
        <v>0</v>
      </c>
      <c r="N75" s="185">
        <f>IFERROR(VLOOKUP($A75,'Прайс-лист общий'!$A:K,11,0),"")</f>
        <v>50</v>
      </c>
      <c r="O75" s="186" t="str">
        <f>IFERROR(VLOOKUP($A75,'Прайс-лист общий'!$A:L,12,0),"")</f>
        <v>90*60*62</v>
      </c>
      <c r="P75" s="186">
        <f>IFERROR(VLOOKUP($A75,'Прайс-лист общий'!$A:M,13,0),"")</f>
        <v>0.28699999999999998</v>
      </c>
      <c r="Q75" s="186" t="str">
        <f>IFERROR(VLOOKUP($A75,'Прайс-лист общий'!$A:O,14,0),"")</f>
        <v>315*305*190</v>
      </c>
      <c r="R75" s="186">
        <f>IFERROR(VLOOKUP($A75,'Прайс-лист общий'!$A:O,15,0),"")</f>
        <v>15.45</v>
      </c>
    </row>
    <row r="76" spans="1:18" s="208" customFormat="1" ht="15" customHeight="1">
      <c r="A76" s="205" t="s">
        <v>408</v>
      </c>
      <c r="B76" s="206"/>
      <c r="C76" s="182" t="str">
        <f>HYPERLINK(VLOOKUP(A76,Фото!C:D,2,0),VLOOKUP(A76,'Прайс-лист общий'!A:B,2,0))</f>
        <v>Завертка квадр. к ручк ORO&amp;ORO ник мат</v>
      </c>
      <c r="D76" s="183">
        <f>IFERROR(VLOOKUP($A76,'Прайс-лист общий'!A:C,3,0),"")</f>
        <v>4</v>
      </c>
      <c r="E76" s="184">
        <f>IFERROR(VLOOKUP($A76,'Прайс-лист общий'!$A:D,4,0),"")</f>
        <v>0</v>
      </c>
      <c r="F76" s="209">
        <f>IFERROR(VLOOKUP($A76,'Прайс-лист общий'!$A:E,5,0),"")</f>
        <v>1566</v>
      </c>
      <c r="G76" s="209">
        <f>IFERROR(VLOOKUP($A76,'Прайс-лист общий'!$A:F,6,0),"")</f>
        <v>946</v>
      </c>
      <c r="H76" s="209">
        <f>IFERROR(VLOOKUP($A76,'Прайс-лист общий'!$A:G,7,0),"")</f>
        <v>859</v>
      </c>
      <c r="I76" s="209">
        <f>IFERROR(VLOOKUP($A76,'Прайс-лист общий'!$A:H,8,0),"")</f>
        <v>781</v>
      </c>
      <c r="J76" s="209">
        <f>IFERROR(VLOOKUP($A76,'Прайс-лист общий'!$A:I,9,0),"")</f>
        <v>679</v>
      </c>
      <c r="K76" s="222">
        <f>IFERROR(VLOOKUP(A76,'Прайс-лист общий'!A:J,10,0),"")</f>
        <v>376</v>
      </c>
      <c r="L76" s="216"/>
      <c r="M76" s="212">
        <f t="shared" si="4"/>
        <v>0</v>
      </c>
      <c r="N76" s="185">
        <f>IFERROR(VLOOKUP($A76,'Прайс-лист общий'!$A:K,11,0),"")</f>
        <v>50</v>
      </c>
      <c r="O76" s="186" t="str">
        <f>IFERROR(VLOOKUP($A76,'Прайс-лист общий'!$A:L,12,0),"")</f>
        <v>90*60*62</v>
      </c>
      <c r="P76" s="186">
        <f>IFERROR(VLOOKUP($A76,'Прайс-лист общий'!$A:M,13,0),"")</f>
        <v>0.28699999999999998</v>
      </c>
      <c r="Q76" s="186" t="str">
        <f>IFERROR(VLOOKUP($A76,'Прайс-лист общий'!$A:O,14,0),"")</f>
        <v>315*305*190</v>
      </c>
      <c r="R76" s="186">
        <f>IFERROR(VLOOKUP($A76,'Прайс-лист общий'!$A:O,15,0),"")</f>
        <v>15.45</v>
      </c>
    </row>
    <row r="77" spans="1:18" s="208" customFormat="1" ht="15" customHeight="1">
      <c r="A77" s="205" t="s">
        <v>410</v>
      </c>
      <c r="B77" s="206"/>
      <c r="C77" s="182" t="str">
        <f>HYPERLINK(VLOOKUP(A77,Фото!C:D,2,0),VLOOKUP(A77,'Прайс-лист общий'!A:B,2,0))</f>
        <v>Завертка квадр. к ручк ORO&amp;ORO кофе tiger</v>
      </c>
      <c r="D77" s="183">
        <f>IFERROR(VLOOKUP($A77,'Прайс-лист общий'!A:C,3,0),"")</f>
        <v>4</v>
      </c>
      <c r="E77" s="184">
        <f>IFERROR(VLOOKUP($A77,'Прайс-лист общий'!$A:D,4,0),"")</f>
        <v>0</v>
      </c>
      <c r="F77" s="209">
        <f>IFERROR(VLOOKUP($A77,'Прайс-лист общий'!$A:E,5,0),"")</f>
        <v>1566</v>
      </c>
      <c r="G77" s="209">
        <f>IFERROR(VLOOKUP($A77,'Прайс-лист общий'!$A:F,6,0),"")</f>
        <v>946</v>
      </c>
      <c r="H77" s="209">
        <f>IFERROR(VLOOKUP($A77,'Прайс-лист общий'!$A:G,7,0),"")</f>
        <v>859</v>
      </c>
      <c r="I77" s="209">
        <f>IFERROR(VLOOKUP($A77,'Прайс-лист общий'!$A:H,8,0),"")</f>
        <v>781</v>
      </c>
      <c r="J77" s="209">
        <f>IFERROR(VLOOKUP($A77,'Прайс-лист общий'!$A:I,9,0),"")</f>
        <v>679</v>
      </c>
      <c r="K77" s="222">
        <f>IFERROR(VLOOKUP(A77,'Прайс-лист общий'!A:J,10,0),"")</f>
        <v>376</v>
      </c>
      <c r="L77" s="216"/>
      <c r="M77" s="212">
        <f t="shared" si="4"/>
        <v>0</v>
      </c>
      <c r="N77" s="185">
        <f>IFERROR(VLOOKUP($A77,'Прайс-лист общий'!$A:K,11,0),"")</f>
        <v>50</v>
      </c>
      <c r="O77" s="186" t="str">
        <f>IFERROR(VLOOKUP($A77,'Прайс-лист общий'!$A:L,12,0),"")</f>
        <v>90*60*62</v>
      </c>
      <c r="P77" s="186">
        <f>IFERROR(VLOOKUP($A77,'Прайс-лист общий'!$A:M,13,0),"")</f>
        <v>0.28699999999999998</v>
      </c>
      <c r="Q77" s="186" t="str">
        <f>IFERROR(VLOOKUP($A77,'Прайс-лист общий'!$A:O,14,0),"")</f>
        <v>315*305*190</v>
      </c>
      <c r="R77" s="186">
        <f>IFERROR(VLOOKUP($A77,'Прайс-лист общий'!$A:O,15,0),"")</f>
        <v>15.45</v>
      </c>
    </row>
    <row r="78" spans="1:18" s="208" customFormat="1" ht="15" customHeight="1">
      <c r="A78" s="193" t="s">
        <v>407</v>
      </c>
      <c r="B78" s="195"/>
      <c r="C78" s="187" t="str">
        <f>HYPERLINK(VLOOKUP(A78,Фото!C:D,2,0),VLOOKUP(A78,'Прайс-лист общий'!A:B,2,0))</f>
        <v>Завертка квадр. к ручк ORO&amp;ORO титаниум</v>
      </c>
      <c r="D78" s="188">
        <f>IFERROR(VLOOKUP($A78,'Прайс-лист общий'!A:C,3,0),"")</f>
        <v>4</v>
      </c>
      <c r="E78" s="189">
        <f>IFERROR(VLOOKUP($A78,'Прайс-лист общий'!$A:D,4,0),"")</f>
        <v>0</v>
      </c>
      <c r="F78" s="210">
        <f>IFERROR(VLOOKUP($A78,'Прайс-лист общий'!$A:E,5,0),"")</f>
        <v>1956</v>
      </c>
      <c r="G78" s="210">
        <f>IFERROR(VLOOKUP($A78,'Прайс-лист общий'!$A:F,6,0),"")</f>
        <v>1181</v>
      </c>
      <c r="H78" s="210">
        <f>IFERROR(VLOOKUP($A78,'Прайс-лист общий'!$A:G,7,0),"")</f>
        <v>1074</v>
      </c>
      <c r="I78" s="210">
        <f>IFERROR(VLOOKUP($A78,'Прайс-лист общий'!$A:H,8,0),"")</f>
        <v>976</v>
      </c>
      <c r="J78" s="210">
        <f>IFERROR(VLOOKUP($A78,'Прайс-лист общий'!$A:I,9,0),"")</f>
        <v>849</v>
      </c>
      <c r="K78" s="220">
        <f>IFERROR(VLOOKUP(A78,'Прайс-лист общий'!A:J,10,0),"")</f>
        <v>376</v>
      </c>
      <c r="L78" s="217"/>
      <c r="M78" s="213">
        <f t="shared" si="4"/>
        <v>0</v>
      </c>
      <c r="N78" s="190">
        <f>IFERROR(VLOOKUP($A78,'Прайс-лист общий'!$A:K,11,0),"")</f>
        <v>50</v>
      </c>
      <c r="O78" s="191" t="str">
        <f>IFERROR(VLOOKUP($A78,'Прайс-лист общий'!$A:L,12,0),"")</f>
        <v>90*60*62</v>
      </c>
      <c r="P78" s="191">
        <f>IFERROR(VLOOKUP($A78,'Прайс-лист общий'!$A:M,13,0),"")</f>
        <v>0.3</v>
      </c>
      <c r="Q78" s="191" t="str">
        <f>IFERROR(VLOOKUP($A78,'Прайс-лист общий'!$A:O,14,0),"")</f>
        <v>315*305*190</v>
      </c>
      <c r="R78" s="191">
        <f>IFERROR(VLOOKUP($A78,'Прайс-лист общий'!$A:O,15,0),"")</f>
        <v>15.45</v>
      </c>
    </row>
    <row r="79" spans="1:18" s="208" customFormat="1" ht="15" customHeight="1">
      <c r="A79" s="223" t="s">
        <v>415</v>
      </c>
      <c r="B79" s="206"/>
      <c r="C79" s="224" t="str">
        <f>HYPERLINK(VLOOKUP(A79,Фото!C:D,2,0),VLOOKUP(A79,'Прайс-лист общий'!A:B,2,0))</f>
        <v>Накладка квадр. к ручк ORO&amp;ORO белый</v>
      </c>
      <c r="D79" s="225">
        <f>IFERROR(VLOOKUP($A79,'Прайс-лист общий'!A:C,3,0),"")</f>
        <v>4</v>
      </c>
      <c r="E79" s="226">
        <f>IFERROR(VLOOKUP($A79,'Прайс-лист общий'!$A:D,4,0),"")</f>
        <v>0</v>
      </c>
      <c r="F79" s="227">
        <f>IFERROR(VLOOKUP($A79,'Прайс-лист общий'!$A:E,5,0),"")</f>
        <v>1158</v>
      </c>
      <c r="G79" s="227">
        <f>IFERROR(VLOOKUP($A79,'Прайс-лист общий'!$A:F,6,0),"")</f>
        <v>699</v>
      </c>
      <c r="H79" s="227">
        <f>IFERROR(VLOOKUP($A79,'Прайс-лист общий'!$A:G,7,0),"")</f>
        <v>635</v>
      </c>
      <c r="I79" s="227">
        <f>IFERROR(VLOOKUP($A79,'Прайс-лист общий'!$A:H,8,0),"")</f>
        <v>577</v>
      </c>
      <c r="J79" s="227">
        <f>IFERROR(VLOOKUP($A79,'Прайс-лист общий'!$A:I,9,0),"")</f>
        <v>502</v>
      </c>
      <c r="K79" s="228">
        <f>IFERROR(VLOOKUP(A79,'Прайс-лист общий'!A:J,10,0),"")</f>
        <v>252</v>
      </c>
      <c r="L79" s="229"/>
      <c r="M79" s="230">
        <f t="shared" si="4"/>
        <v>0</v>
      </c>
      <c r="N79" s="231">
        <f>IFERROR(VLOOKUP($A79,'Прайс-лист общий'!$A:K,11,0),"")</f>
        <v>50</v>
      </c>
      <c r="O79" s="232" t="str">
        <f>IFERROR(VLOOKUP($A79,'Прайс-лист общий'!$A:L,12,0),"")</f>
        <v>62*62*32</v>
      </c>
      <c r="P79" s="232">
        <f>IFERROR(VLOOKUP($A79,'Прайс-лист общий'!$A:M,13,0),"")</f>
        <v>0.16</v>
      </c>
      <c r="Q79" s="232" t="str">
        <f>IFERROR(VLOOKUP($A79,'Прайс-лист общий'!$A:O,14,0),"")</f>
        <v>315*135*170</v>
      </c>
      <c r="R79" s="232">
        <f>IFERROR(VLOOKUP($A79,'Прайс-лист общий'!$A:O,15,0),"")</f>
        <v>8.2799999999999994</v>
      </c>
    </row>
    <row r="80" spans="1:18" s="208" customFormat="1" ht="15" customHeight="1">
      <c r="A80" s="205" t="s">
        <v>421</v>
      </c>
      <c r="B80" s="206"/>
      <c r="C80" s="182" t="str">
        <f>HYPERLINK(VLOOKUP(A80,Фото!C:D,2,0),VLOOKUP(A80,'Прайс-лист общий'!A:B,2,0))</f>
        <v>Накладка квадр. к ручк ORO&amp;ORO хр бл</v>
      </c>
      <c r="D80" s="183">
        <f>IFERROR(VLOOKUP($A80,'Прайс-лист общий'!A:C,3,0),"")</f>
        <v>4</v>
      </c>
      <c r="E80" s="184">
        <f>IFERROR(VLOOKUP($A80,'Прайс-лист общий'!$A:D,4,0),"")</f>
        <v>0</v>
      </c>
      <c r="F80" s="209">
        <f>IFERROR(VLOOKUP($A80,'Прайс-лист общий'!$A:E,5,0),"")</f>
        <v>1030</v>
      </c>
      <c r="G80" s="209">
        <f>IFERROR(VLOOKUP($A80,'Прайс-лист общий'!$A:F,6,0),"")</f>
        <v>622</v>
      </c>
      <c r="H80" s="209">
        <f>IFERROR(VLOOKUP($A80,'Прайс-лист общий'!$A:G,7,0),"")</f>
        <v>565</v>
      </c>
      <c r="I80" s="209">
        <f>IFERROR(VLOOKUP($A80,'Прайс-лист общий'!$A:H,8,0),"")</f>
        <v>513</v>
      </c>
      <c r="J80" s="209">
        <f>IFERROR(VLOOKUP($A80,'Прайс-лист общий'!$A:I,9,0),"")</f>
        <v>446</v>
      </c>
      <c r="K80" s="222">
        <f>IFERROR(VLOOKUP(A80,'Прайс-лист общий'!A:J,10,0),"")</f>
        <v>252</v>
      </c>
      <c r="L80" s="216"/>
      <c r="M80" s="212">
        <f t="shared" si="4"/>
        <v>0</v>
      </c>
      <c r="N80" s="185">
        <f>IFERROR(VLOOKUP($A80,'Прайс-лист общий'!$A:K,11,0),"")</f>
        <v>50</v>
      </c>
      <c r="O80" s="186" t="str">
        <f>IFERROR(VLOOKUP($A80,'Прайс-лист общий'!$A:L,12,0),"")</f>
        <v>62*62*32</v>
      </c>
      <c r="P80" s="186">
        <f>IFERROR(VLOOKUP($A80,'Прайс-лист общий'!$A:M,13,0),"")</f>
        <v>0.16</v>
      </c>
      <c r="Q80" s="186" t="str">
        <f>IFERROR(VLOOKUP($A80,'Прайс-лист общий'!$A:O,14,0),"")</f>
        <v>315*135*170</v>
      </c>
      <c r="R80" s="186">
        <f>IFERROR(VLOOKUP($A80,'Прайс-лист общий'!$A:O,15,0),"")</f>
        <v>8.2799999999999994</v>
      </c>
    </row>
    <row r="81" spans="1:18" s="208" customFormat="1" ht="15" customHeight="1">
      <c r="A81" s="205" t="s">
        <v>417</v>
      </c>
      <c r="B81" s="206"/>
      <c r="C81" s="182" t="str">
        <f>HYPERLINK(VLOOKUP(A81,Фото!C:D,2,0),VLOOKUP(A81,'Прайс-лист общий'!A:B,2,0))</f>
        <v>Накладка квадр. к ручк ORO&amp;ORO ник супер матов</v>
      </c>
      <c r="D81" s="183">
        <f>IFERROR(VLOOKUP($A81,'Прайс-лист общий'!A:C,3,0),"")</f>
        <v>4</v>
      </c>
      <c r="E81" s="184">
        <f>IFERROR(VLOOKUP($A81,'Прайс-лист общий'!$A:D,4,0),"")</f>
        <v>0</v>
      </c>
      <c r="F81" s="209">
        <f>IFERROR(VLOOKUP($A81,'Прайс-лист общий'!$A:E,5,0),"")</f>
        <v>1030</v>
      </c>
      <c r="G81" s="209">
        <f>IFERROR(VLOOKUP($A81,'Прайс-лист общий'!$A:F,6,0),"")</f>
        <v>622</v>
      </c>
      <c r="H81" s="209">
        <f>IFERROR(VLOOKUP($A81,'Прайс-лист общий'!$A:G,7,0),"")</f>
        <v>565</v>
      </c>
      <c r="I81" s="209">
        <f>IFERROR(VLOOKUP($A81,'Прайс-лист общий'!$A:H,8,0),"")</f>
        <v>513</v>
      </c>
      <c r="J81" s="209">
        <f>IFERROR(VLOOKUP($A81,'Прайс-лист общий'!$A:I,9,0),"")</f>
        <v>446</v>
      </c>
      <c r="K81" s="222">
        <f>IFERROR(VLOOKUP(A81,'Прайс-лист общий'!A:J,10,0),"")</f>
        <v>252</v>
      </c>
      <c r="L81" s="216"/>
      <c r="M81" s="212">
        <f t="shared" si="4"/>
        <v>0</v>
      </c>
      <c r="N81" s="185">
        <f>IFERROR(VLOOKUP($A81,'Прайс-лист общий'!$A:K,11,0),"")</f>
        <v>50</v>
      </c>
      <c r="O81" s="186" t="str">
        <f>IFERROR(VLOOKUP($A81,'Прайс-лист общий'!$A:L,12,0),"")</f>
        <v>62*62*32</v>
      </c>
      <c r="P81" s="186">
        <f>IFERROR(VLOOKUP($A81,'Прайс-лист общий'!$A:M,13,0),"")</f>
        <v>0.159</v>
      </c>
      <c r="Q81" s="186" t="str">
        <f>IFERROR(VLOOKUP($A81,'Прайс-лист общий'!$A:O,14,0),"")</f>
        <v>315*135*170</v>
      </c>
      <c r="R81" s="186">
        <f>IFERROR(VLOOKUP($A81,'Прайс-лист общий'!$A:O,15,0),"")</f>
        <v>8.2799999999999994</v>
      </c>
    </row>
    <row r="82" spans="1:18" s="208" customFormat="1" ht="15" customHeight="1">
      <c r="A82" s="205" t="s">
        <v>419</v>
      </c>
      <c r="B82" s="206"/>
      <c r="C82" s="182" t="str">
        <f>HYPERLINK(VLOOKUP(A82,Фото!C:D,2,0),VLOOKUP(A82,'Прайс-лист общий'!A:B,2,0))</f>
        <v>Накладка квадр. к ручк ORO&amp;ORO антрацит</v>
      </c>
      <c r="D82" s="183">
        <f>IFERROR(VLOOKUP($A82,'Прайс-лист общий'!A:C,3,0),"")</f>
        <v>4</v>
      </c>
      <c r="E82" s="184">
        <f>IFERROR(VLOOKUP($A82,'Прайс-лист общий'!$A:D,4,0),"")</f>
        <v>0</v>
      </c>
      <c r="F82" s="209">
        <f>IFERROR(VLOOKUP($A82,'Прайс-лист общий'!$A:E,5,0),"")</f>
        <v>1421</v>
      </c>
      <c r="G82" s="209">
        <f>IFERROR(VLOOKUP($A82,'Прайс-лист общий'!$A:F,6,0),"")</f>
        <v>858</v>
      </c>
      <c r="H82" s="209">
        <f>IFERROR(VLOOKUP($A82,'Прайс-лист общий'!$A:G,7,0),"")</f>
        <v>780</v>
      </c>
      <c r="I82" s="209">
        <f>IFERROR(VLOOKUP($A82,'Прайс-лист общий'!$A:H,8,0),"")</f>
        <v>709</v>
      </c>
      <c r="J82" s="209">
        <f>IFERROR(VLOOKUP($A82,'Прайс-лист общий'!$A:I,9,0),"")</f>
        <v>616</v>
      </c>
      <c r="K82" s="222">
        <f>IFERROR(VLOOKUP(A82,'Прайс-лист общий'!A:J,10,0),"")</f>
        <v>252</v>
      </c>
      <c r="L82" s="216"/>
      <c r="M82" s="212">
        <f t="shared" si="4"/>
        <v>0</v>
      </c>
      <c r="N82" s="185">
        <f>IFERROR(VLOOKUP($A82,'Прайс-лист общий'!$A:K,11,0),"")</f>
        <v>50</v>
      </c>
      <c r="O82" s="186" t="str">
        <f>IFERROR(VLOOKUP($A82,'Прайс-лист общий'!$A:L,12,0),"")</f>
        <v>62*62*32</v>
      </c>
      <c r="P82" s="186">
        <f>IFERROR(VLOOKUP($A82,'Прайс-лист общий'!$A:M,13,0),"")</f>
        <v>0.159</v>
      </c>
      <c r="Q82" s="186" t="str">
        <f>IFERROR(VLOOKUP($A82,'Прайс-лист общий'!$A:O,14,0),"")</f>
        <v>315*135*170</v>
      </c>
      <c r="R82" s="186">
        <f>IFERROR(VLOOKUP($A82,'Прайс-лист общий'!$A:O,15,0),"")</f>
        <v>8.2799999999999994</v>
      </c>
    </row>
    <row r="83" spans="1:18" s="208" customFormat="1" ht="15" customHeight="1">
      <c r="A83" s="205" t="s">
        <v>420</v>
      </c>
      <c r="B83" s="206"/>
      <c r="C83" s="182" t="str">
        <f>HYPERLINK(VLOOKUP(A83,Фото!C:D,2,0),VLOOKUP(A83,'Прайс-лист общий'!A:B,2,0))</f>
        <v>Накладка квадр. к ручк ORO&amp;ORO хром мат</v>
      </c>
      <c r="D83" s="183">
        <f>IFERROR(VLOOKUP($A83,'Прайс-лист общий'!A:C,3,0),"")</f>
        <v>4</v>
      </c>
      <c r="E83" s="184">
        <f>IFERROR(VLOOKUP($A83,'Прайс-лист общий'!$A:D,4,0),"")</f>
        <v>0</v>
      </c>
      <c r="F83" s="209">
        <f>IFERROR(VLOOKUP($A83,'Прайс-лист общий'!$A:E,5,0),"")</f>
        <v>1030</v>
      </c>
      <c r="G83" s="209">
        <f>IFERROR(VLOOKUP($A83,'Прайс-лист общий'!$A:F,6,0),"")</f>
        <v>622</v>
      </c>
      <c r="H83" s="209">
        <f>IFERROR(VLOOKUP($A83,'Прайс-лист общий'!$A:G,7,0),"")</f>
        <v>565</v>
      </c>
      <c r="I83" s="209">
        <f>IFERROR(VLOOKUP($A83,'Прайс-лист общий'!$A:H,8,0),"")</f>
        <v>513</v>
      </c>
      <c r="J83" s="209">
        <f>IFERROR(VLOOKUP($A83,'Прайс-лист общий'!$A:I,9,0),"")</f>
        <v>446</v>
      </c>
      <c r="K83" s="222">
        <f>IFERROR(VLOOKUP(A83,'Прайс-лист общий'!A:J,10,0),"")</f>
        <v>252</v>
      </c>
      <c r="L83" s="216"/>
      <c r="M83" s="212">
        <f t="shared" si="4"/>
        <v>0</v>
      </c>
      <c r="N83" s="185">
        <f>IFERROR(VLOOKUP($A83,'Прайс-лист общий'!$A:K,11,0),"")</f>
        <v>50</v>
      </c>
      <c r="O83" s="186" t="str">
        <f>IFERROR(VLOOKUP($A83,'Прайс-лист общий'!$A:L,12,0),"")</f>
        <v>62*62*32</v>
      </c>
      <c r="P83" s="186">
        <f>IFERROR(VLOOKUP($A83,'Прайс-лист общий'!$A:M,13,0),"")</f>
        <v>0.159</v>
      </c>
      <c r="Q83" s="186" t="str">
        <f>IFERROR(VLOOKUP($A83,'Прайс-лист общий'!$A:O,14,0),"")</f>
        <v>315*135*170</v>
      </c>
      <c r="R83" s="186">
        <f>IFERROR(VLOOKUP($A83,'Прайс-лист общий'!$A:O,15,0),"")</f>
        <v>8.2799999999999994</v>
      </c>
    </row>
    <row r="84" spans="1:18" s="208" customFormat="1" ht="15" customHeight="1">
      <c r="A84" s="205" t="s">
        <v>416</v>
      </c>
      <c r="B84" s="206"/>
      <c r="C84" s="182" t="str">
        <f>HYPERLINK(VLOOKUP(A84,Фото!C:D,2,0),VLOOKUP(A84,'Прайс-лист общий'!A:B,2,0))</f>
        <v>Накладка квадр. к ручк ORO&amp;ORO ник мат</v>
      </c>
      <c r="D84" s="183">
        <f>IFERROR(VLOOKUP($A84,'Прайс-лист общий'!A:C,3,0),"")</f>
        <v>4</v>
      </c>
      <c r="E84" s="184">
        <f>IFERROR(VLOOKUP($A84,'Прайс-лист общий'!$A:D,4,0),"")</f>
        <v>0</v>
      </c>
      <c r="F84" s="209">
        <f>IFERROR(VLOOKUP($A84,'Прайс-лист общий'!$A:E,5,0),"")</f>
        <v>1030</v>
      </c>
      <c r="G84" s="209">
        <f>IFERROR(VLOOKUP($A84,'Прайс-лист общий'!$A:F,6,0),"")</f>
        <v>622</v>
      </c>
      <c r="H84" s="209">
        <f>IFERROR(VLOOKUP($A84,'Прайс-лист общий'!$A:G,7,0),"")</f>
        <v>565</v>
      </c>
      <c r="I84" s="209">
        <f>IFERROR(VLOOKUP($A84,'Прайс-лист общий'!$A:H,8,0),"")</f>
        <v>513</v>
      </c>
      <c r="J84" s="209">
        <f>IFERROR(VLOOKUP($A84,'Прайс-лист общий'!$A:I,9,0),"")</f>
        <v>446</v>
      </c>
      <c r="K84" s="222">
        <f>IFERROR(VLOOKUP(A84,'Прайс-лист общий'!A:J,10,0),"")</f>
        <v>252</v>
      </c>
      <c r="L84" s="216"/>
      <c r="M84" s="212">
        <f t="shared" si="4"/>
        <v>0</v>
      </c>
      <c r="N84" s="185">
        <f>IFERROR(VLOOKUP($A84,'Прайс-лист общий'!$A:K,11,0),"")</f>
        <v>50</v>
      </c>
      <c r="O84" s="186" t="str">
        <f>IFERROR(VLOOKUP($A84,'Прайс-лист общий'!$A:L,12,0),"")</f>
        <v>62*62*32</v>
      </c>
      <c r="P84" s="186">
        <f>IFERROR(VLOOKUP($A84,'Прайс-лист общий'!$A:M,13,0),"")</f>
        <v>0.159</v>
      </c>
      <c r="Q84" s="186" t="str">
        <f>IFERROR(VLOOKUP($A84,'Прайс-лист общий'!$A:O,14,0),"")</f>
        <v>315*135*170</v>
      </c>
      <c r="R84" s="186">
        <f>IFERROR(VLOOKUP($A84,'Прайс-лист общий'!$A:O,15,0),"")</f>
        <v>8.2799999999999994</v>
      </c>
    </row>
    <row r="85" spans="1:18" s="208" customFormat="1" ht="15" customHeight="1">
      <c r="A85" s="193" t="s">
        <v>418</v>
      </c>
      <c r="B85" s="195"/>
      <c r="C85" s="187" t="str">
        <f>HYPERLINK(VLOOKUP(A85,Фото!C:D,2,0),VLOOKUP(A85,'Прайс-лист общий'!A:B,2,0))</f>
        <v>Накладка квадр. к ручк ORO&amp;ORO кофе tiger</v>
      </c>
      <c r="D85" s="188">
        <f>IFERROR(VLOOKUP($A85,'Прайс-лист общий'!A:C,3,0),"")</f>
        <v>4</v>
      </c>
      <c r="E85" s="189">
        <f>IFERROR(VLOOKUP($A85,'Прайс-лист общий'!$A:D,4,0),"")</f>
        <v>0</v>
      </c>
      <c r="F85" s="210">
        <f>IFERROR(VLOOKUP($A85,'Прайс-лист общий'!$A:E,5,0),"")</f>
        <v>1030</v>
      </c>
      <c r="G85" s="210">
        <f>IFERROR(VLOOKUP($A85,'Прайс-лист общий'!$A:F,6,0),"")</f>
        <v>622</v>
      </c>
      <c r="H85" s="210">
        <f>IFERROR(VLOOKUP($A85,'Прайс-лист общий'!$A:G,7,0),"")</f>
        <v>565</v>
      </c>
      <c r="I85" s="210">
        <f>IFERROR(VLOOKUP($A85,'Прайс-лист общий'!$A:H,8,0),"")</f>
        <v>513</v>
      </c>
      <c r="J85" s="210">
        <f>IFERROR(VLOOKUP($A85,'Прайс-лист общий'!$A:I,9,0),"")</f>
        <v>446</v>
      </c>
      <c r="K85" s="220">
        <f>IFERROR(VLOOKUP(A85,'Прайс-лист общий'!A:J,10,0),"")</f>
        <v>252</v>
      </c>
      <c r="L85" s="217"/>
      <c r="M85" s="213">
        <f t="shared" si="4"/>
        <v>0</v>
      </c>
      <c r="N85" s="190">
        <f>IFERROR(VLOOKUP($A85,'Прайс-лист общий'!$A:K,11,0),"")</f>
        <v>50</v>
      </c>
      <c r="O85" s="191" t="str">
        <f>IFERROR(VLOOKUP($A85,'Прайс-лист общий'!$A:L,12,0),"")</f>
        <v>62*62*32</v>
      </c>
      <c r="P85" s="191">
        <f>IFERROR(VLOOKUP($A85,'Прайс-лист общий'!$A:M,13,0),"")</f>
        <v>0.159</v>
      </c>
      <c r="Q85" s="191" t="str">
        <f>IFERROR(VLOOKUP($A85,'Прайс-лист общий'!$A:O,14,0),"")</f>
        <v>315*135*170</v>
      </c>
      <c r="R85" s="191">
        <f>IFERROR(VLOOKUP($A85,'Прайс-лист общий'!$A:O,15,0),"")</f>
        <v>8.2799999999999994</v>
      </c>
    </row>
    <row r="86" spans="1:18" s="1" customFormat="1" ht="12">
      <c r="A86" s="8"/>
      <c r="B86" s="8"/>
      <c r="C86" s="8"/>
      <c r="D86" s="5"/>
      <c r="E86" s="8"/>
      <c r="F86" s="55"/>
      <c r="G86" s="55"/>
      <c r="H86" s="70"/>
      <c r="I86" s="80"/>
      <c r="J86" s="22"/>
      <c r="K86" s="22"/>
      <c r="L86" s="81"/>
      <c r="M86" s="58"/>
      <c r="N86" s="138"/>
      <c r="O86" s="8"/>
      <c r="P86" s="17"/>
      <c r="Q86" s="6"/>
      <c r="R86" s="6"/>
    </row>
    <row r="87" spans="1:18" s="1" customFormat="1" ht="12">
      <c r="A87" s="9" t="str">
        <f>'Прайс-лист общий'!$A$1138</f>
        <v>INM 1</v>
      </c>
      <c r="B87" s="11"/>
      <c r="D87" s="146"/>
      <c r="E87" s="105"/>
      <c r="F87" s="59"/>
      <c r="G87" s="59"/>
      <c r="H87" s="73"/>
      <c r="I87" s="60"/>
      <c r="J87" s="23"/>
      <c r="K87" s="23"/>
      <c r="L87" s="57"/>
      <c r="M87" s="58"/>
      <c r="N87" s="79"/>
      <c r="O87" s="8"/>
      <c r="P87" s="17"/>
      <c r="Q87" s="6"/>
      <c r="R87" s="6"/>
    </row>
    <row r="88" spans="1:18" s="1" customFormat="1" ht="12">
      <c r="A88" s="285" t="str">
        <f>'Прайс-лист общий'!$A$1139</f>
        <v>INM 2</v>
      </c>
      <c r="B88" s="10"/>
      <c r="D88" s="146"/>
      <c r="E88" s="105"/>
      <c r="F88" s="59"/>
      <c r="G88" s="59"/>
      <c r="H88" s="73"/>
      <c r="I88" s="60"/>
      <c r="J88" s="23"/>
      <c r="K88" s="23"/>
      <c r="L88" s="57"/>
      <c r="M88" s="58"/>
      <c r="N88" s="79"/>
      <c r="O88" s="8"/>
      <c r="P88" s="17"/>
      <c r="Q88" s="6"/>
      <c r="R88" s="6"/>
    </row>
    <row r="89" spans="1:18" s="30" customFormat="1" ht="12">
      <c r="A89" s="285" t="str">
        <f>'Прайс-лист общий'!$A$1140</f>
        <v>INН-3-К</v>
      </c>
      <c r="B89" s="26"/>
      <c r="D89" s="148"/>
      <c r="E89" s="34"/>
      <c r="F89" s="61"/>
      <c r="G89" s="61"/>
      <c r="H89" s="92"/>
      <c r="I89" s="62"/>
      <c r="J89" s="62"/>
      <c r="K89" s="63"/>
      <c r="L89" s="101"/>
      <c r="M89" s="64"/>
      <c r="N89" s="139"/>
      <c r="O89" s="27"/>
      <c r="P89" s="28"/>
      <c r="Q89" s="29"/>
      <c r="R89" s="29"/>
    </row>
    <row r="90" spans="1:18" s="1" customFormat="1" ht="12">
      <c r="A90" s="285" t="str">
        <f>'Прайс-лист общий'!$A$1141</f>
        <v>Ручки для раздвижных дверей</v>
      </c>
      <c r="B90" s="10"/>
      <c r="D90" s="146"/>
      <c r="E90" s="105"/>
      <c r="F90" s="59"/>
      <c r="G90" s="59"/>
      <c r="H90" s="73"/>
      <c r="I90" s="60"/>
      <c r="J90" s="23"/>
      <c r="K90" s="23"/>
      <c r="L90" s="81"/>
      <c r="M90" s="58"/>
      <c r="N90" s="138"/>
      <c r="O90" s="8"/>
      <c r="P90" s="17"/>
      <c r="Q90" s="6"/>
      <c r="R90" s="6"/>
    </row>
    <row r="91" spans="1:18" s="1" customFormat="1" ht="12">
      <c r="A91" s="285" t="str">
        <f>'Прайс-лист общий'!$A$1142</f>
        <v>INSDH 603 SN</v>
      </c>
      <c r="B91" s="8"/>
      <c r="C91" s="8"/>
      <c r="D91" s="146"/>
      <c r="E91" s="104"/>
      <c r="F91" s="55"/>
      <c r="G91" s="55"/>
      <c r="H91" s="70"/>
      <c r="I91" s="80"/>
      <c r="J91" s="22"/>
      <c r="K91" s="22"/>
      <c r="L91" s="81"/>
      <c r="M91" s="58"/>
      <c r="N91" s="138"/>
      <c r="O91" s="8"/>
      <c r="P91" s="17"/>
      <c r="Q91" s="6"/>
      <c r="R91" s="6"/>
    </row>
  </sheetData>
  <sheetProtection sort="0" autoFilter="0"/>
  <protectedRanges>
    <protectedRange sqref="L3:L65192" name="Диапазон1"/>
    <protectedRange sqref="L1" name="Диапазон1_2_1_1"/>
    <protectedRange sqref="L2" name="Диапазон1_2"/>
  </protectedRanges>
  <autoFilter ref="A2:R85" xr:uid="{00000000-0009-0000-0000-000007000000}"/>
  <sortState xmlns:xlrd2="http://schemas.microsoft.com/office/spreadsheetml/2017/richdata2" ref="A80:A85">
    <sortCondition ref="A79"/>
  </sortState>
  <customSheetViews>
    <customSheetView guid="{69598D06-4881-4E41-A0B0-3C783215F203}" showGridLines="0" fitToPage="1">
      <pane xSplit="9" ySplit="2" topLeftCell="J3" activePane="bottomRight" state="frozen"/>
      <selection pane="bottomRight" activeCell="J2" sqref="A2:IV2"/>
      <pageMargins left="0.27559055118110237" right="0.15748031496062992" top="0.35433070866141736" bottom="0.31496062992125984" header="0.19685039370078741" footer="0.15748031496062992"/>
      <pageSetup paperSize="9" scale="48" fitToHeight="16" orientation="portrait"/>
      <headerFooter alignWithMargins="0">
        <oddHeader>&amp;R&amp;D</oddHeader>
        <oddFooter>&amp;R&amp;P из &amp;N</oddFooter>
      </headerFooter>
    </customSheetView>
  </customSheetViews>
  <conditionalFormatting sqref="E1:E1048576">
    <cfRule type="cellIs" dxfId="33" priority="3" operator="equal">
      <formula>"Цена снижена"</formula>
    </cfRule>
    <cfRule type="containsText" dxfId="32" priority="4" operator="containsText" text="Новинка">
      <formula>NOT(ISERROR(SEARCH("Новинка",E1)))</formula>
    </cfRule>
  </conditionalFormatting>
  <conditionalFormatting sqref="F1:J1048576">
    <cfRule type="expression" dxfId="31" priority="6">
      <formula>AND(ISNUMBER(F1),F$2=$J$1)</formula>
    </cfRule>
  </conditionalFormatting>
  <conditionalFormatting sqref="K1:K1048576">
    <cfRule type="expression" dxfId="30" priority="5">
      <formula>AND(ISNUMBER(K1),K1&gt;0)</formula>
    </cfRule>
  </conditionalFormatting>
  <hyperlinks>
    <hyperlink ref="L1" location="Корзина!A1" display="Корзина!A1" xr:uid="{27C718CE-F6DD-43E0-AA88-E6352C3638C5}"/>
  </hyperlinks>
  <pageMargins left="0.27559055118110237" right="0.15748031496062992" top="0.35433070866141736" bottom="0.31496062992125984" header="0.19685039370078741" footer="0.15748031496062992"/>
  <pageSetup paperSize="9" scale="44" fitToHeight="16" orientation="portrait" r:id="rId1"/>
  <headerFooter alignWithMargins="0">
    <oddHeader>&amp;R&amp;D</oddHeader>
    <oddFooter>&amp;R&amp;P из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4CD6FC14-DDEC-4403-8104-9C014ABA586B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D1:D1048576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0"/>
  </sheetPr>
  <dimension ref="A1:S116"/>
  <sheetViews>
    <sheetView showGridLines="0" showZeros="0" zoomScaleNormal="100" zoomScaleSheetLayoutView="100" workbookViewId="0">
      <pane ySplit="2" topLeftCell="A3" activePane="bottomLeft" state="frozen"/>
      <selection activeCell="F2" sqref="F2"/>
      <selection pane="bottomLeft" activeCell="A2" sqref="A2"/>
    </sheetView>
  </sheetViews>
  <sheetFormatPr defaultColWidth="11.42578125" defaultRowHeight="12.75"/>
  <cols>
    <col min="1" max="1" width="27.28515625" style="107" customWidth="1"/>
    <col min="2" max="2" width="20.7109375" style="18" customWidth="1"/>
    <col min="3" max="3" width="49.28515625" style="18" customWidth="1"/>
    <col min="4" max="4" width="10.7109375" style="150" customWidth="1"/>
    <col min="5" max="5" width="12.7109375" style="106" customWidth="1"/>
    <col min="6" max="7" width="10" style="84" customWidth="1"/>
    <col min="8" max="8" width="10" style="85" customWidth="1"/>
    <col min="9" max="9" width="10" style="86" customWidth="1"/>
    <col min="10" max="10" width="10" style="32" customWidth="1"/>
    <col min="11" max="11" width="10.7109375" style="32" customWidth="1"/>
    <col min="12" max="12" width="8.5703125" style="87" customWidth="1"/>
    <col min="13" max="13" width="12.28515625" style="88" customWidth="1"/>
    <col min="14" max="14" width="5.7109375" style="135" customWidth="1"/>
    <col min="15" max="15" width="11.28515625" style="18" customWidth="1"/>
    <col min="16" max="16" width="8.5703125" style="18" customWidth="1"/>
    <col min="17" max="17" width="11.28515625" style="18" customWidth="1"/>
    <col min="18" max="18" width="8.5703125" style="18" customWidth="1"/>
    <col min="19" max="16384" width="11.42578125" style="4"/>
  </cols>
  <sheetData>
    <row r="1" spans="1:18" s="35" customFormat="1" ht="39" customHeight="1">
      <c r="A1" s="33"/>
      <c r="B1" s="36"/>
      <c r="C1" s="155"/>
      <c r="D1" s="144"/>
      <c r="E1" s="172"/>
      <c r="F1" s="168"/>
      <c r="G1" s="168"/>
      <c r="I1" s="169" t="s">
        <v>219</v>
      </c>
      <c r="J1" s="204" t="str">
        <f>'Прайс-лист общий'!$I$5</f>
        <v>III 
(от 200 т.р.)</v>
      </c>
      <c r="K1" s="170"/>
      <c r="L1" s="203"/>
      <c r="M1" s="171" t="str">
        <f ca="1">Корзина!$E$4</f>
        <v>Пусто</v>
      </c>
      <c r="N1" s="176"/>
      <c r="O1" s="17"/>
      <c r="P1" s="37"/>
      <c r="Q1" s="37"/>
      <c r="R1" s="37"/>
    </row>
    <row r="2" spans="1:18" s="207" customFormat="1" ht="48.75" customHeight="1">
      <c r="A2" s="157" t="s">
        <v>0</v>
      </c>
      <c r="B2" s="158" t="s">
        <v>9</v>
      </c>
      <c r="C2" s="157" t="s">
        <v>1874</v>
      </c>
      <c r="D2" s="159" t="str">
        <f>'Прайс-лист общий'!C6</f>
        <v>Наличие (14.04.2026)</v>
      </c>
      <c r="E2" s="159" t="str">
        <f>'Прайс-лист общий'!D6</f>
        <v>Новинки</v>
      </c>
      <c r="F2" s="167" t="str">
        <f>'Прайс-лист общий'!E6</f>
        <v>РРЦ</v>
      </c>
      <c r="G2" s="167" t="str">
        <f>'Прайс-лист общий'!F6</f>
        <v>I 
(до 20 т.р.)</v>
      </c>
      <c r="H2" s="157" t="str">
        <f>'Прайс-лист общий'!G6</f>
        <v>II 
(от 20 т.р.)</v>
      </c>
      <c r="I2" s="167" t="str">
        <f>'Прайс-лист общий'!H6</f>
        <v>III 
(от 200 т.р.)</v>
      </c>
      <c r="J2" s="167" t="str">
        <f>'Прайс-лист общий'!I6</f>
        <v>IV 
(от 500 т.р.)</v>
      </c>
      <c r="K2" s="218" t="str">
        <f>'Прайс-лист общий'!J6</f>
        <v>Акция (до 30.04.2026)</v>
      </c>
      <c r="L2" s="167" t="s">
        <v>1234</v>
      </c>
      <c r="M2" s="219" t="s">
        <v>80</v>
      </c>
      <c r="N2" s="160" t="str">
        <f>'Прайс-лист общий'!K6</f>
        <v>Шт./ уп.</v>
      </c>
      <c r="O2" s="157" t="str">
        <f>'Прайс-лист общий'!L6</f>
        <v>Размер
упаковки
(мм)</v>
      </c>
      <c r="P2" s="157" t="str">
        <f>'Прайс-лист общий'!M6</f>
        <v>Масса 
упаковки
(кг)</v>
      </c>
      <c r="Q2" s="157" t="str">
        <f>'Прайс-лист общий'!N6</f>
        <v>Размер
короба
(мм)</v>
      </c>
      <c r="R2" s="157" t="str">
        <f>'Прайс-лист общий'!O6</f>
        <v>Масса
короба
(кг)</v>
      </c>
    </row>
    <row r="3" spans="1:18" s="2" customFormat="1" ht="18" customHeight="1">
      <c r="A3" s="202" t="s">
        <v>4726</v>
      </c>
      <c r="B3" s="196"/>
      <c r="C3" s="233"/>
      <c r="D3" s="198"/>
      <c r="E3" s="199"/>
      <c r="F3" s="200"/>
      <c r="G3" s="200"/>
      <c r="H3" s="200"/>
      <c r="I3" s="200"/>
      <c r="J3" s="200"/>
      <c r="K3" s="200"/>
      <c r="L3" s="200"/>
      <c r="M3" s="200"/>
      <c r="N3" s="201"/>
      <c r="O3" s="196"/>
      <c r="P3" s="196"/>
      <c r="Q3" s="196"/>
      <c r="R3" s="196"/>
    </row>
    <row r="4" spans="1:18" s="208" customFormat="1" ht="15" customHeight="1">
      <c r="A4" s="205" t="s">
        <v>4727</v>
      </c>
      <c r="B4" s="206"/>
      <c r="C4" s="182" t="str">
        <f>HYPERLINK(VLOOKUP(A4,Фото!C:D,2,0),VLOOKUP(A4,'Прайс-лист общий'!A:B,2,0))</f>
        <v>Петля дверная скрытой установки 135х27мм, соосная, универсальная, с 3D-регулировкой, хром матовый</v>
      </c>
      <c r="D4" s="178">
        <f>IFERROR(VLOOKUP($A4,'Прайс-лист общий'!A:C,3,0),"")</f>
        <v>4</v>
      </c>
      <c r="E4" s="179">
        <f>IFERROR(VLOOKUP($A4,'Прайс-лист общий'!$A:D,4,0),"")</f>
        <v>0</v>
      </c>
      <c r="F4" s="211">
        <f>IFERROR(VLOOKUP($A4,'Прайс-лист общий'!$A:E,5,0),"")</f>
        <v>4880</v>
      </c>
      <c r="G4" s="211">
        <f>IFERROR(VLOOKUP($A4,'Прайс-лист общий'!$A:F,6,0),"")</f>
        <v>2947</v>
      </c>
      <c r="H4" s="211">
        <f>IFERROR(VLOOKUP($A4,'Прайс-лист общий'!$A:G,7,0),"")</f>
        <v>2679</v>
      </c>
      <c r="I4" s="211">
        <f>IFERROR(VLOOKUP($A4,'Прайс-лист общий'!$A:H,8,0),"")</f>
        <v>2435</v>
      </c>
      <c r="J4" s="211">
        <f>IFERROR(VLOOKUP($A4,'Прайс-лист общий'!$A:I,9,0),"")</f>
        <v>2118</v>
      </c>
      <c r="K4" s="221">
        <f>IFERROR(VLOOKUP(A4,'Прайс-лист общий'!A:J,10,0),"")</f>
        <v>0</v>
      </c>
      <c r="L4" s="216"/>
      <c r="M4" s="212">
        <f t="shared" ref="M4:M9" si="0">IF(K4&lt;&gt;$K$1,K4*L4,IF($J$1=$G$2,G4*L4,IF($J$1=$H$2,H4*L4,IF($J$1=$I$2,I4*L4,IF($J$1=$J$2,J4*L4,"Выберите колонку")))))</f>
        <v>0</v>
      </c>
      <c r="N4" s="185">
        <f>IFERROR(VLOOKUP($A4,'Прайс-лист общий'!$A:K,11,0),"")</f>
        <v>20</v>
      </c>
      <c r="O4" s="186" t="str">
        <f>IFERROR(VLOOKUP($A4,'Прайс-лист общий'!$A:L,12,0),"")</f>
        <v>140*80*65</v>
      </c>
      <c r="P4" s="186">
        <f>IFERROR(VLOOKUP($A4,'Прайс-лист общий'!$A:M,13,0),"")</f>
        <v>1.24</v>
      </c>
      <c r="Q4" s="186" t="str">
        <f>IFERROR(VLOOKUP($A4,'Прайс-лист общий'!$A:O,14,0),"")</f>
        <v>420*300*150</v>
      </c>
      <c r="R4" s="186">
        <f>IFERROR(VLOOKUP($A4,'Прайс-лист общий'!$A:O,15,0),"")</f>
        <v>26</v>
      </c>
    </row>
    <row r="5" spans="1:18" s="208" customFormat="1" ht="15" customHeight="1">
      <c r="A5" s="205" t="s">
        <v>4728</v>
      </c>
      <c r="B5" s="206"/>
      <c r="C5" s="182" t="str">
        <f>HYPERLINK(VLOOKUP(A5,Фото!C:D,2,0),VLOOKUP(A5,'Прайс-лист общий'!A:B,2,0))</f>
        <v>Петля дверная скрытой установки 135х27мм, соосная, универсальная, с 3D-регулировкой, черный матовый</v>
      </c>
      <c r="D5" s="183">
        <f>IFERROR(VLOOKUP($A5,'Прайс-лист общий'!A:C,3,0),"")</f>
        <v>4</v>
      </c>
      <c r="E5" s="184">
        <f>IFERROR(VLOOKUP($A5,'Прайс-лист общий'!$A:D,4,0),"")</f>
        <v>0</v>
      </c>
      <c r="F5" s="209">
        <f>IFERROR(VLOOKUP($A5,'Прайс-лист общий'!$A:E,5,0),"")</f>
        <v>5015</v>
      </c>
      <c r="G5" s="209">
        <f>IFERROR(VLOOKUP($A5,'Прайс-лист общий'!$A:F,6,0),"")</f>
        <v>3029</v>
      </c>
      <c r="H5" s="209">
        <f>IFERROR(VLOOKUP($A5,'Прайс-лист общий'!$A:G,7,0),"")</f>
        <v>2753</v>
      </c>
      <c r="I5" s="209">
        <f>IFERROR(VLOOKUP($A5,'Прайс-лист общий'!$A:H,8,0),"")</f>
        <v>2503</v>
      </c>
      <c r="J5" s="209">
        <f>IFERROR(VLOOKUP($A5,'Прайс-лист общий'!$A:I,9,0),"")</f>
        <v>2177</v>
      </c>
      <c r="K5" s="222">
        <f>IFERROR(VLOOKUP(A5,'Прайс-лист общий'!A:J,10,0),"")</f>
        <v>0</v>
      </c>
      <c r="L5" s="216"/>
      <c r="M5" s="212">
        <f t="shared" si="0"/>
        <v>0</v>
      </c>
      <c r="N5" s="185">
        <f>IFERROR(VLOOKUP($A5,'Прайс-лист общий'!$A:K,11,0),"")</f>
        <v>20</v>
      </c>
      <c r="O5" s="186" t="str">
        <f>IFERROR(VLOOKUP($A5,'Прайс-лист общий'!$A:L,12,0),"")</f>
        <v>140*80*65</v>
      </c>
      <c r="P5" s="186">
        <f>IFERROR(VLOOKUP($A5,'Прайс-лист общий'!$A:M,13,0),"")</f>
        <v>1.24</v>
      </c>
      <c r="Q5" s="186" t="str">
        <f>IFERROR(VLOOKUP($A5,'Прайс-лист общий'!$A:O,14,0),"")</f>
        <v>420*300*150</v>
      </c>
      <c r="R5" s="186">
        <f>IFERROR(VLOOKUP($A5,'Прайс-лист общий'!$A:O,15,0),"")</f>
        <v>26</v>
      </c>
    </row>
    <row r="6" spans="1:18" s="208" customFormat="1" ht="15" customHeight="1">
      <c r="A6" s="205" t="s">
        <v>4941</v>
      </c>
      <c r="B6" s="206"/>
      <c r="C6" s="182" t="str">
        <f>HYPERLINK(VLOOKUP(A6,Фото!C:D,2,0),VLOOKUP(A6,'Прайс-лист общий'!A:B,2,0))</f>
        <v>Петля дверная скрытой установки 135х27мм, соосная, универсальная, с 3D-регулировкой, золото матовое сатинированное</v>
      </c>
      <c r="D6" s="183">
        <f>IFERROR(VLOOKUP($A6,'Прайс-лист общий'!A:C,3,0),"")</f>
        <v>4</v>
      </c>
      <c r="E6" s="184" t="str">
        <f>IFERROR(VLOOKUP($A6,'Прайс-лист общий'!$A:D,4,0),"")</f>
        <v>Новинка</v>
      </c>
      <c r="F6" s="209">
        <f>IFERROR(VLOOKUP($A6,'Прайс-лист общий'!$A:E,5,0),"")</f>
        <v>5868</v>
      </c>
      <c r="G6" s="209">
        <f>IFERROR(VLOOKUP($A6,'Прайс-лист общий'!$A:F,6,0),"")</f>
        <v>3544</v>
      </c>
      <c r="H6" s="209">
        <f>IFERROR(VLOOKUP($A6,'Прайс-лист общий'!$A:G,7,0),"")</f>
        <v>3222</v>
      </c>
      <c r="I6" s="209">
        <f>IFERROR(VLOOKUP($A6,'Прайс-лист общий'!$A:H,8,0),"")</f>
        <v>2929</v>
      </c>
      <c r="J6" s="209">
        <f>IFERROR(VLOOKUP($A6,'Прайс-лист общий'!$A:I,9,0),"")</f>
        <v>2547</v>
      </c>
      <c r="K6" s="222">
        <f>IFERROR(VLOOKUP(A6,'Прайс-лист общий'!A:J,10,0),"")</f>
        <v>0</v>
      </c>
      <c r="L6" s="216"/>
      <c r="M6" s="212">
        <f t="shared" si="0"/>
        <v>0</v>
      </c>
      <c r="N6" s="185">
        <f>IFERROR(VLOOKUP($A6,'Прайс-лист общий'!$A:K,11,0),"")</f>
        <v>20</v>
      </c>
      <c r="O6" s="186" t="str">
        <f>IFERROR(VLOOKUP($A6,'Прайс-лист общий'!$A:L,12,0),"")</f>
        <v>140*80*65</v>
      </c>
      <c r="P6" s="186">
        <f>IFERROR(VLOOKUP($A6,'Прайс-лист общий'!$A:M,13,0),"")</f>
        <v>1.24</v>
      </c>
      <c r="Q6" s="186" t="str">
        <f>IFERROR(VLOOKUP($A6,'Прайс-лист общий'!$A:O,14,0),"")</f>
        <v>420*300*150</v>
      </c>
      <c r="R6" s="186">
        <f>IFERROR(VLOOKUP($A6,'Прайс-лист общий'!$A:O,15,0),"")</f>
        <v>26</v>
      </c>
    </row>
    <row r="7" spans="1:18" s="208" customFormat="1" ht="15" customHeight="1">
      <c r="A7" s="205" t="s">
        <v>4729</v>
      </c>
      <c r="B7" s="206"/>
      <c r="C7" s="182" t="str">
        <f>HYPERLINK(VLOOKUP(A7,Фото!C:D,2,0),VLOOKUP(A7,'Прайс-лист общий'!A:B,2,0))</f>
        <v>Петля дверная скрытой установки 135х27мм, со смещ., универсальная, с 3D-регулировкой, черный матовый</v>
      </c>
      <c r="D7" s="183">
        <f>IFERROR(VLOOKUP($A7,'Прайс-лист общий'!A:C,3,0),"")</f>
        <v>4</v>
      </c>
      <c r="E7" s="184">
        <f>IFERROR(VLOOKUP($A7,'Прайс-лист общий'!$A:D,4,0),"")</f>
        <v>0</v>
      </c>
      <c r="F7" s="209">
        <f>IFERROR(VLOOKUP($A7,'Прайс-лист общий'!$A:E,5,0),"")</f>
        <v>5048</v>
      </c>
      <c r="G7" s="209">
        <f>IFERROR(VLOOKUP($A7,'Прайс-лист общий'!$A:F,6,0),"")</f>
        <v>3049</v>
      </c>
      <c r="H7" s="209">
        <f>IFERROR(VLOOKUP($A7,'Прайс-лист общий'!$A:G,7,0),"")</f>
        <v>2771</v>
      </c>
      <c r="I7" s="209">
        <f>IFERROR(VLOOKUP($A7,'Прайс-лист общий'!$A:H,8,0),"")</f>
        <v>2519</v>
      </c>
      <c r="J7" s="209">
        <f>IFERROR(VLOOKUP($A7,'Прайс-лист общий'!$A:I,9,0),"")</f>
        <v>2191</v>
      </c>
      <c r="K7" s="222">
        <f>IFERROR(VLOOKUP(A7,'Прайс-лист общий'!A:J,10,0),"")</f>
        <v>0</v>
      </c>
      <c r="L7" s="216"/>
      <c r="M7" s="212">
        <f t="shared" si="0"/>
        <v>0</v>
      </c>
      <c r="N7" s="185">
        <f>IFERROR(VLOOKUP($A7,'Прайс-лист общий'!$A:K,11,0),"")</f>
        <v>20</v>
      </c>
      <c r="O7" s="186" t="str">
        <f>IFERROR(VLOOKUP($A7,'Прайс-лист общий'!$A:L,12,0),"")</f>
        <v>140*80*75</v>
      </c>
      <c r="P7" s="186">
        <f>IFERROR(VLOOKUP($A7,'Прайс-лист общий'!$A:M,13,0),"")</f>
        <v>1.24</v>
      </c>
      <c r="Q7" s="186" t="str">
        <f>IFERROR(VLOOKUP($A7,'Прайс-лист общий'!$A:O,14,0),"")</f>
        <v>420*300*170</v>
      </c>
      <c r="R7" s="186">
        <f>IFERROR(VLOOKUP($A7,'Прайс-лист общий'!$A:O,15,0),"")</f>
        <v>26</v>
      </c>
    </row>
    <row r="8" spans="1:18" s="208" customFormat="1" ht="15" customHeight="1">
      <c r="A8" s="205" t="s">
        <v>4730</v>
      </c>
      <c r="B8" s="206"/>
      <c r="C8" s="182" t="str">
        <f>HYPERLINK(VLOOKUP(A8,Фото!C:D,2,0),VLOOKUP(A8,'Прайс-лист общий'!A:B,2,0))</f>
        <v>Петля дверная скрытой установки 135х27мм, со смещ., универсальная, с 3D-регулировкой, хром матовый</v>
      </c>
      <c r="D8" s="183">
        <f>IFERROR(VLOOKUP($A8,'Прайс-лист общий'!A:C,3,0),"")</f>
        <v>4</v>
      </c>
      <c r="E8" s="184">
        <f>IFERROR(VLOOKUP($A8,'Прайс-лист общий'!$A:D,4,0),"")</f>
        <v>0</v>
      </c>
      <c r="F8" s="209">
        <f>IFERROR(VLOOKUP($A8,'Прайс-лист общий'!$A:E,5,0),"")</f>
        <v>4925</v>
      </c>
      <c r="G8" s="209">
        <f>IFERROR(VLOOKUP($A8,'Прайс-лист общий'!$A:F,6,0),"")</f>
        <v>2974</v>
      </c>
      <c r="H8" s="209">
        <f>IFERROR(VLOOKUP($A8,'Прайс-лист общий'!$A:G,7,0),"")</f>
        <v>2703</v>
      </c>
      <c r="I8" s="209">
        <f>IFERROR(VLOOKUP($A8,'Прайс-лист общий'!$A:H,8,0),"")</f>
        <v>2457</v>
      </c>
      <c r="J8" s="209">
        <f>IFERROR(VLOOKUP($A8,'Прайс-лист общий'!$A:I,9,0),"")</f>
        <v>2137</v>
      </c>
      <c r="K8" s="222">
        <f>IFERROR(VLOOKUP(A8,'Прайс-лист общий'!A:J,10,0),"")</f>
        <v>0</v>
      </c>
      <c r="L8" s="216"/>
      <c r="M8" s="212">
        <f t="shared" si="0"/>
        <v>0</v>
      </c>
      <c r="N8" s="185">
        <f>IFERROR(VLOOKUP($A8,'Прайс-лист общий'!$A:K,11,0),"")</f>
        <v>20</v>
      </c>
      <c r="O8" s="186" t="str">
        <f>IFERROR(VLOOKUP($A8,'Прайс-лист общий'!$A:L,12,0),"")</f>
        <v>140*80*75</v>
      </c>
      <c r="P8" s="186">
        <f>IFERROR(VLOOKUP($A8,'Прайс-лист общий'!$A:M,13,0),"")</f>
        <v>1.24</v>
      </c>
      <c r="Q8" s="186" t="str">
        <f>IFERROR(VLOOKUP($A8,'Прайс-лист общий'!$A:O,14,0),"")</f>
        <v>420*300*170</v>
      </c>
      <c r="R8" s="186">
        <f>IFERROR(VLOOKUP($A8,'Прайс-лист общий'!$A:O,15,0),"")</f>
        <v>26</v>
      </c>
    </row>
    <row r="9" spans="1:18" s="208" customFormat="1" ht="15" customHeight="1">
      <c r="A9" s="205" t="s">
        <v>4961</v>
      </c>
      <c r="B9" s="206"/>
      <c r="C9" s="182" t="str">
        <f>HYPERLINK(VLOOKUP(A9,Фото!C:D,2,0),VLOOKUP(A9,'Прайс-лист общий'!A:B,2,0))</f>
        <v>Петля дверная скрытой установки 135х27мм, со смещ., универсальная, с 3D-регулировкой, золото матовое сатинированное</v>
      </c>
      <c r="D9" s="183">
        <f>IFERROR(VLOOKUP($A9,'Прайс-лист общий'!A:C,3,0),"")</f>
        <v>1</v>
      </c>
      <c r="E9" s="184" t="str">
        <f>IFERROR(VLOOKUP($A9,'Прайс-лист общий'!$A:D,4,0),"")</f>
        <v>Новинка</v>
      </c>
      <c r="F9" s="209">
        <f>IFERROR(VLOOKUP($A9,'Прайс-лист общий'!$A:E,5,0),"")</f>
        <v>5810</v>
      </c>
      <c r="G9" s="209">
        <f>IFERROR(VLOOKUP($A9,'Прайс-лист общий'!$A:F,6,0),"")</f>
        <v>3509</v>
      </c>
      <c r="H9" s="209">
        <f>IFERROR(VLOOKUP($A9,'Прайс-лист общий'!$A:G,7,0),"")</f>
        <v>3189</v>
      </c>
      <c r="I9" s="209">
        <f>IFERROR(VLOOKUP($A9,'Прайс-лист общий'!$A:H,8,0),"")</f>
        <v>2900</v>
      </c>
      <c r="J9" s="209">
        <f>IFERROR(VLOOKUP($A9,'Прайс-лист общий'!$A:I,9,0),"")</f>
        <v>2521</v>
      </c>
      <c r="K9" s="222">
        <f>IFERROR(VLOOKUP(A9,'Прайс-лист общий'!A:J,10,0),"")</f>
        <v>0</v>
      </c>
      <c r="L9" s="216"/>
      <c r="M9" s="212">
        <f t="shared" si="0"/>
        <v>0</v>
      </c>
      <c r="N9" s="185">
        <f>IFERROR(VLOOKUP($A9,'Прайс-лист общий'!$A:K,11,0),"")</f>
        <v>20</v>
      </c>
      <c r="O9" s="186" t="str">
        <f>IFERROR(VLOOKUP($A9,'Прайс-лист общий'!$A:L,12,0),"")</f>
        <v>140*80*75</v>
      </c>
      <c r="P9" s="186">
        <f>IFERROR(VLOOKUP($A9,'Прайс-лист общий'!$A:M,13,0),"")</f>
        <v>1.24</v>
      </c>
      <c r="Q9" s="186" t="str">
        <f>IFERROR(VLOOKUP($A9,'Прайс-лист общий'!$A:O,14,0),"")</f>
        <v>420*300*170</v>
      </c>
      <c r="R9" s="186">
        <f>IFERROR(VLOOKUP($A9,'Прайс-лист общий'!$A:O,15,0),"")</f>
        <v>26</v>
      </c>
    </row>
    <row r="10" spans="1:18" s="2" customFormat="1" ht="18" customHeight="1">
      <c r="A10" s="202" t="s">
        <v>4979</v>
      </c>
      <c r="B10" s="196"/>
      <c r="C10" s="233"/>
      <c r="D10" s="198"/>
      <c r="E10" s="199"/>
      <c r="F10" s="200"/>
      <c r="G10" s="200"/>
      <c r="H10" s="200"/>
      <c r="I10" s="200"/>
      <c r="J10" s="200"/>
      <c r="K10" s="200"/>
      <c r="L10" s="200"/>
      <c r="M10" s="200"/>
      <c r="N10" s="201"/>
      <c r="O10" s="196"/>
      <c r="P10" s="196"/>
      <c r="Q10" s="196"/>
      <c r="R10" s="196"/>
    </row>
    <row r="11" spans="1:18" s="208" customFormat="1" ht="21" customHeight="1">
      <c r="A11" s="192" t="s">
        <v>4942</v>
      </c>
      <c r="B11" s="194"/>
      <c r="C11" s="177" t="str">
        <f>HYPERLINK(VLOOKUP(A11,Фото!C:D,2,0),VLOOKUP(A11,'Прайс-лист общий'!A:B,2,0))</f>
        <v>Петля дверная скрытой установки 110х30мм, соосная, универсальная, с 3D-регулировкой, черный матовый</v>
      </c>
      <c r="D11" s="178">
        <f>IFERROR(VLOOKUP($A11,'Прайс-лист общий'!A:C,3,0),"")</f>
        <v>4</v>
      </c>
      <c r="E11" s="179" t="str">
        <f>IFERROR(VLOOKUP($A11,'Прайс-лист общий'!$A:D,4,0),"")</f>
        <v>Новинка</v>
      </c>
      <c r="F11" s="292">
        <f>IFERROR(VLOOKUP($A11,'Прайс-лист общий'!$A:E,5,0),"")</f>
        <v>2147</v>
      </c>
      <c r="G11" s="292">
        <f>IFERROR(VLOOKUP($A11,'Прайс-лист общий'!$A:F,6,0),"")</f>
        <v>1296.6400000000001</v>
      </c>
      <c r="H11" s="292">
        <f>IFERROR(VLOOKUP($A11,'Прайс-лист общий'!$A:G,7,0),"")</f>
        <v>1234.8900000000001</v>
      </c>
      <c r="I11" s="292">
        <f>IFERROR(VLOOKUP($A11,'Прайс-лист общий'!$A:H,8,0),"")</f>
        <v>1176.0899999999999</v>
      </c>
      <c r="J11" s="292">
        <f>IFERROR(VLOOKUP($A11,'Прайс-лист общий'!$A:I,9,0),"")</f>
        <v>1094.04</v>
      </c>
      <c r="K11" s="293">
        <f>IFERROR(VLOOKUP(A11,'Прайс-лист общий'!A:J,10,0),"")</f>
        <v>0</v>
      </c>
      <c r="L11" s="215"/>
      <c r="M11" s="296">
        <f>IF(K11&lt;&gt;'Ручки B2B'!$K$1,K11*L11,IF('Ручки B2B'!$J$1='Ручки B2B'!$G$2,G11*L11,IF('Ручки B2B'!$J$1='Ручки B2B'!$H$2,H11*L11,IF('Ручки B2B'!$J$1='Ручки B2B'!$I$2,I11*L11,IF('Ручки B2B'!$J$1='Ручки B2B'!$J$2,J11*L11,"Выберите колонку")))))</f>
        <v>0</v>
      </c>
      <c r="N11" s="180">
        <f>IFERROR(VLOOKUP($A11,'Прайс-лист общий'!$A:K,11,0),"")</f>
        <v>20</v>
      </c>
      <c r="O11" s="181" t="str">
        <f>IFERROR(VLOOKUP($A11,'Прайс-лист общий'!$A:L,12,0),"")</f>
        <v>115*70*70</v>
      </c>
      <c r="P11" s="181">
        <f>IFERROR(VLOOKUP($A11,'Прайс-лист общий'!$A:M,13,0),"")</f>
        <v>0.79</v>
      </c>
      <c r="Q11" s="181" t="str">
        <f>IFERROR(VLOOKUP($A11,'Прайс-лист общий'!$A:O,14,0),"")</f>
        <v>370*260*160</v>
      </c>
      <c r="R11" s="181">
        <f>IFERROR(VLOOKUP($A11,'Прайс-лист общий'!$A:O,15,0),"")</f>
        <v>16</v>
      </c>
    </row>
    <row r="12" spans="1:18" s="208" customFormat="1" ht="21" customHeight="1">
      <c r="A12" s="193" t="s">
        <v>4945</v>
      </c>
      <c r="B12" s="195"/>
      <c r="C12" s="187" t="str">
        <f>HYPERLINK(VLOOKUP(A12,Фото!C:D,2,0),VLOOKUP(A12,'Прайс-лист общий'!A:B,2,0))</f>
        <v>Петля дверная скрытой установки 110х30мм, соосная, универсальная, с 3D-регулировкой, хром матовый</v>
      </c>
      <c r="D12" s="188">
        <f>IFERROR(VLOOKUP($A12,'Прайс-лист общий'!A:C,3,0),"")</f>
        <v>4</v>
      </c>
      <c r="E12" s="189" t="str">
        <f>IFERROR(VLOOKUP($A12,'Прайс-лист общий'!$A:D,4,0),"")</f>
        <v>Новинка</v>
      </c>
      <c r="F12" s="294">
        <f>IFERROR(VLOOKUP($A12,'Прайс-лист общий'!$A:E,5,0),"")</f>
        <v>2239</v>
      </c>
      <c r="G12" s="294">
        <f>IFERROR(VLOOKUP($A12,'Прайс-лист общий'!$A:F,6,0),"")</f>
        <v>1352.22</v>
      </c>
      <c r="H12" s="294">
        <f>IFERROR(VLOOKUP($A12,'Прайс-лист общий'!$A:G,7,0),"")</f>
        <v>1287.82</v>
      </c>
      <c r="I12" s="294">
        <f>IFERROR(VLOOKUP($A12,'Прайс-лист общий'!$A:H,8,0),"")</f>
        <v>1226.5</v>
      </c>
      <c r="J12" s="294">
        <f>IFERROR(VLOOKUP($A12,'Прайс-лист общий'!$A:I,9,0),"")</f>
        <v>1140.92</v>
      </c>
      <c r="K12" s="295">
        <f>IFERROR(VLOOKUP(A12,'Прайс-лист общий'!A:J,10,0),"")</f>
        <v>0</v>
      </c>
      <c r="L12" s="217"/>
      <c r="M12" s="297">
        <f>IF(K12&lt;&gt;'Ручки B2B'!$K$1,K12*L12,IF('Ручки B2B'!$J$1='Ручки B2B'!$G$2,G12*L12,IF('Ручки B2B'!$J$1='Ручки B2B'!$H$2,H12*L12,IF('Ручки B2B'!$J$1='Ручки B2B'!$I$2,I12*L12,IF('Ручки B2B'!$J$1='Ручки B2B'!$J$2,J12*L12,"Выберите колонку")))))</f>
        <v>0</v>
      </c>
      <c r="N12" s="190">
        <f>IFERROR(VLOOKUP($A12,'Прайс-лист общий'!$A:K,11,0),"")</f>
        <v>20</v>
      </c>
      <c r="O12" s="191" t="str">
        <f>IFERROR(VLOOKUP($A12,'Прайс-лист общий'!$A:L,12,0),"")</f>
        <v>115*70*70</v>
      </c>
      <c r="P12" s="191">
        <f>IFERROR(VLOOKUP($A12,'Прайс-лист общий'!$A:M,13,0),"")</f>
        <v>0.79</v>
      </c>
      <c r="Q12" s="191" t="str">
        <f>IFERROR(VLOOKUP($A12,'Прайс-лист общий'!$A:O,14,0),"")</f>
        <v>370*260*160</v>
      </c>
      <c r="R12" s="191">
        <f>IFERROR(VLOOKUP($A12,'Прайс-лист общий'!$A:O,15,0),"")</f>
        <v>16</v>
      </c>
    </row>
    <row r="13" spans="1:18" s="208" customFormat="1" ht="21" customHeight="1">
      <c r="A13" s="192" t="s">
        <v>4944</v>
      </c>
      <c r="B13" s="194"/>
      <c r="C13" s="177" t="str">
        <f>HYPERLINK(VLOOKUP(A13,Фото!C:D,2,0),VLOOKUP(A13,'Прайс-лист общий'!A:B,2,0))</f>
        <v>Петля дверная скрытой установки 115х23мм, соосная, универсальная, с 3D-регулировкой, черный матовый</v>
      </c>
      <c r="D13" s="178">
        <f>IFERROR(VLOOKUP($A13,'Прайс-лист общий'!A:C,3,0),"")</f>
        <v>4</v>
      </c>
      <c r="E13" s="179" t="str">
        <f>IFERROR(VLOOKUP($A13,'Прайс-лист общий'!$A:D,4,0),"")</f>
        <v>Новинка</v>
      </c>
      <c r="F13" s="292">
        <f>IFERROR(VLOOKUP($A13,'Прайс-лист общий'!$A:E,5,0),"")</f>
        <v>2067</v>
      </c>
      <c r="G13" s="292">
        <f>IFERROR(VLOOKUP($A13,'Прайс-лист общий'!$A:F,6,0),"")</f>
        <v>1248.05</v>
      </c>
      <c r="H13" s="292">
        <f>IFERROR(VLOOKUP($A13,'Прайс-лист общий'!$A:G,7,0),"")</f>
        <v>1188.6199999999999</v>
      </c>
      <c r="I13" s="292">
        <f>IFERROR(VLOOKUP($A13,'Прайс-лист общий'!$A:H,8,0),"")</f>
        <v>1132.02</v>
      </c>
      <c r="J13" s="292">
        <f>IFERROR(VLOOKUP($A13,'Прайс-лист общий'!$A:I,9,0),"")</f>
        <v>1053.04</v>
      </c>
      <c r="K13" s="293">
        <f>IFERROR(VLOOKUP(A13,'Прайс-лист общий'!A:J,10,0),"")</f>
        <v>0</v>
      </c>
      <c r="L13" s="215"/>
      <c r="M13" s="296">
        <f>IF(K13&lt;&gt;'Ручки B2B'!$K$1,K13*L13,IF('Ручки B2B'!$J$1='Ручки B2B'!$G$2,G13*L13,IF('Ручки B2B'!$J$1='Ручки B2B'!$H$2,H13*L13,IF('Ручки B2B'!$J$1='Ручки B2B'!$I$2,I13*L13,IF('Ручки B2B'!$J$1='Ручки B2B'!$J$2,J13*L13,"Выберите колонку")))))</f>
        <v>0</v>
      </c>
      <c r="N13" s="180">
        <f>IFERROR(VLOOKUP($A13,'Прайс-лист общий'!$A:K,11,0),"")</f>
        <v>20</v>
      </c>
      <c r="O13" s="181" t="str">
        <f>IFERROR(VLOOKUP($A13,'Прайс-лист общий'!$A:L,12,0),"")</f>
        <v>125*65*55</v>
      </c>
      <c r="P13" s="181">
        <f>IFERROR(VLOOKUP($A13,'Прайс-лист общий'!$A:M,13,0),"")</f>
        <v>0.73</v>
      </c>
      <c r="Q13" s="181" t="str">
        <f>IFERROR(VLOOKUP($A13,'Прайс-лист общий'!$A:O,14,0),"")</f>
        <v>340*270*140</v>
      </c>
      <c r="R13" s="181">
        <f>IFERROR(VLOOKUP($A13,'Прайс-лист общий'!$A:O,15,0),"")</f>
        <v>14</v>
      </c>
    </row>
    <row r="14" spans="1:18" s="208" customFormat="1" ht="21" customHeight="1">
      <c r="A14" s="193" t="s">
        <v>4943</v>
      </c>
      <c r="B14" s="195"/>
      <c r="C14" s="187" t="str">
        <f>HYPERLINK(VLOOKUP(A14,Фото!C:D,2,0),VLOOKUP(A14,'Прайс-лист общий'!A:B,2,0))</f>
        <v>Петля дверная скрытой установки 115х23мм, соосная, универсальная, с 3D-регулировкой, хром матовый</v>
      </c>
      <c r="D14" s="188">
        <f>IFERROR(VLOOKUP($A14,'Прайс-лист общий'!A:C,3,0),"")</f>
        <v>4</v>
      </c>
      <c r="E14" s="189" t="str">
        <f>IFERROR(VLOOKUP($A14,'Прайс-лист общий'!$A:D,4,0),"")</f>
        <v>Новинка</v>
      </c>
      <c r="F14" s="294">
        <f>IFERROR(VLOOKUP($A14,'Прайс-лист общий'!$A:E,5,0),"")</f>
        <v>2155</v>
      </c>
      <c r="G14" s="294">
        <f>IFERROR(VLOOKUP($A14,'Прайс-лист общий'!$A:F,6,0),"")</f>
        <v>1301.53</v>
      </c>
      <c r="H14" s="294">
        <f>IFERROR(VLOOKUP($A14,'Прайс-лист общий'!$A:G,7,0),"")</f>
        <v>1239.55</v>
      </c>
      <c r="I14" s="294">
        <f>IFERROR(VLOOKUP($A14,'Прайс-лист общий'!$A:H,8,0),"")</f>
        <v>1180.52</v>
      </c>
      <c r="J14" s="294">
        <f>IFERROR(VLOOKUP($A14,'Прайс-лист общий'!$A:I,9,0),"")</f>
        <v>1098.1600000000001</v>
      </c>
      <c r="K14" s="295">
        <f>IFERROR(VLOOKUP(A14,'Прайс-лист общий'!A:J,10,0),"")</f>
        <v>0</v>
      </c>
      <c r="L14" s="217"/>
      <c r="M14" s="297">
        <f>IF(K14&lt;&gt;'Ручки B2B'!$K$1,K14*L14,IF('Ручки B2B'!$J$1='Ручки B2B'!$G$2,G14*L14,IF('Ручки B2B'!$J$1='Ручки B2B'!$H$2,H14*L14,IF('Ручки B2B'!$J$1='Ручки B2B'!$I$2,I14*L14,IF('Ручки B2B'!$J$1='Ручки B2B'!$J$2,J14*L14,"Выберите колонку")))))</f>
        <v>0</v>
      </c>
      <c r="N14" s="190">
        <f>IFERROR(VLOOKUP($A14,'Прайс-лист общий'!$A:K,11,0),"")</f>
        <v>20</v>
      </c>
      <c r="O14" s="191" t="str">
        <f>IFERROR(VLOOKUP($A14,'Прайс-лист общий'!$A:L,12,0),"")</f>
        <v>125*65*55</v>
      </c>
      <c r="P14" s="191">
        <f>IFERROR(VLOOKUP($A14,'Прайс-лист общий'!$A:M,13,0),"")</f>
        <v>0.73</v>
      </c>
      <c r="Q14" s="191" t="str">
        <f>IFERROR(VLOOKUP($A14,'Прайс-лист общий'!$A:O,14,0),"")</f>
        <v>340*270*140</v>
      </c>
      <c r="R14" s="191">
        <f>IFERROR(VLOOKUP($A14,'Прайс-лист общий'!$A:O,15,0),"")</f>
        <v>14</v>
      </c>
    </row>
    <row r="15" spans="1:18" s="2" customFormat="1" ht="18" customHeight="1">
      <c r="A15" s="202" t="s">
        <v>5002</v>
      </c>
      <c r="B15" s="196"/>
      <c r="C15" s="233"/>
      <c r="D15" s="198"/>
      <c r="E15" s="199"/>
      <c r="F15" s="200"/>
      <c r="G15" s="200"/>
      <c r="H15" s="200"/>
      <c r="I15" s="200"/>
      <c r="J15" s="200"/>
      <c r="K15" s="200"/>
      <c r="L15" s="200"/>
      <c r="M15" s="200"/>
      <c r="N15" s="201"/>
      <c r="O15" s="196"/>
      <c r="P15" s="196"/>
      <c r="Q15" s="196"/>
      <c r="R15" s="196"/>
    </row>
    <row r="16" spans="1:18" s="208" customFormat="1" ht="15" customHeight="1">
      <c r="A16" s="205" t="s">
        <v>4523</v>
      </c>
      <c r="B16" s="206"/>
      <c r="C16" s="182" t="str">
        <f>HYPERLINK(VLOOKUP(A16,Фото!C:D,2,0),VLOOKUP(A16,'Прайс-лист общий'!A:B,2,0))</f>
        <v>Петля стальная 100*75*2,5, 4 подшипника, б/колп., бронза античная</v>
      </c>
      <c r="D16" s="178">
        <f>IFERROR(VLOOKUP($A16,'Прайс-лист общий'!A:C,3,0),"")</f>
        <v>4</v>
      </c>
      <c r="E16" s="179">
        <f>IFERROR(VLOOKUP($A16,'Прайс-лист общий'!$A:D,4,0),"")</f>
        <v>0</v>
      </c>
      <c r="F16" s="211">
        <f>IFERROR(VLOOKUP($A16,'Прайс-лист общий'!$A:E,5,0),"")</f>
        <v>420</v>
      </c>
      <c r="G16" s="211">
        <f>IFERROR(VLOOKUP($A16,'Прайс-лист общий'!$A:F,6,0),"")</f>
        <v>253</v>
      </c>
      <c r="H16" s="211">
        <f>IFERROR(VLOOKUP($A16,'Прайс-лист общий'!$A:G,7,0),"")</f>
        <v>230</v>
      </c>
      <c r="I16" s="211">
        <f>IFERROR(VLOOKUP($A16,'Прайс-лист общий'!$A:H,8,0),"")</f>
        <v>208</v>
      </c>
      <c r="J16" s="211">
        <f>IFERROR(VLOOKUP($A16,'Прайс-лист общий'!$A:I,9,0),"")</f>
        <v>181</v>
      </c>
      <c r="K16" s="221">
        <f>IFERROR(VLOOKUP(A16,'Прайс-лист общий'!A:J,10,0),"")</f>
        <v>0</v>
      </c>
      <c r="L16" s="216"/>
      <c r="M16" s="212">
        <f t="shared" ref="M16:M64" si="1">IF(K16&lt;&gt;$K$1,K16*L16,IF($J$1=$G$2,G16*L16,IF($J$1=$H$2,H16*L16,IF($J$1=$I$2,I16*L16,IF($J$1=$J$2,J16*L16,"Выберите колонку")))))</f>
        <v>0</v>
      </c>
      <c r="N16" s="185">
        <f>IFERROR(VLOOKUP($A16,'Прайс-лист общий'!$A:K,11,0),"")</f>
        <v>50</v>
      </c>
      <c r="O16" s="186" t="str">
        <f>IFERROR(VLOOKUP($A16,'Прайс-лист общий'!$A:L,12,0),"")</f>
        <v>160*50*20</v>
      </c>
      <c r="P16" s="186">
        <f>IFERROR(VLOOKUP($A16,'Прайс-лист общий'!$A:M,13,0),"")</f>
        <v>0.44</v>
      </c>
      <c r="Q16" s="186" t="str">
        <f>IFERROR(VLOOKUP($A16,'Прайс-лист общий'!$A:O,14,0),"")</f>
        <v>270*220*175</v>
      </c>
      <c r="R16" s="186">
        <f>IFERROR(VLOOKUP($A16,'Прайс-лист общий'!$A:O,15,0),"")</f>
        <v>23</v>
      </c>
    </row>
    <row r="17" spans="1:18" s="208" customFormat="1" ht="15" customHeight="1">
      <c r="A17" s="205" t="s">
        <v>4525</v>
      </c>
      <c r="B17" s="206"/>
      <c r="C17" s="182" t="str">
        <f>HYPERLINK(VLOOKUP(A17,Фото!C:D,2,0),VLOOKUP(A17,'Прайс-лист общий'!A:B,2,0))</f>
        <v>Петля стальная 100*75*2,5, 4 подшипника, б/колп., черный</v>
      </c>
      <c r="D17" s="183">
        <f>IFERROR(VLOOKUP($A17,'Прайс-лист общий'!A:C,3,0),"")</f>
        <v>4</v>
      </c>
      <c r="E17" s="184">
        <f>IFERROR(VLOOKUP($A17,'Прайс-лист общий'!$A:D,4,0),"")</f>
        <v>0</v>
      </c>
      <c r="F17" s="209">
        <f>IFERROR(VLOOKUP($A17,'Прайс-лист общий'!$A:E,5,0),"")</f>
        <v>420</v>
      </c>
      <c r="G17" s="209">
        <f>IFERROR(VLOOKUP($A17,'Прайс-лист общий'!$A:F,6,0),"")</f>
        <v>253</v>
      </c>
      <c r="H17" s="209">
        <f>IFERROR(VLOOKUP($A17,'Прайс-лист общий'!$A:G,7,0),"")</f>
        <v>230</v>
      </c>
      <c r="I17" s="209">
        <f>IFERROR(VLOOKUP($A17,'Прайс-лист общий'!$A:H,8,0),"")</f>
        <v>208</v>
      </c>
      <c r="J17" s="209">
        <f>IFERROR(VLOOKUP($A17,'Прайс-лист общий'!$A:I,9,0),"")</f>
        <v>181</v>
      </c>
      <c r="K17" s="222">
        <f>IFERROR(VLOOKUP(A17,'Прайс-лист общий'!A:J,10,0),"")</f>
        <v>0</v>
      </c>
      <c r="L17" s="216"/>
      <c r="M17" s="212">
        <f t="shared" si="1"/>
        <v>0</v>
      </c>
      <c r="N17" s="185">
        <f>IFERROR(VLOOKUP($A17,'Прайс-лист общий'!$A:K,11,0),"")</f>
        <v>50</v>
      </c>
      <c r="O17" s="186" t="str">
        <f>IFERROR(VLOOKUP($A17,'Прайс-лист общий'!$A:L,12,0),"")</f>
        <v>160*50*20</v>
      </c>
      <c r="P17" s="186">
        <f>IFERROR(VLOOKUP($A17,'Прайс-лист общий'!$A:M,13,0),"")</f>
        <v>0.44</v>
      </c>
      <c r="Q17" s="186" t="str">
        <f>IFERROR(VLOOKUP($A17,'Прайс-лист общий'!$A:O,14,0),"")</f>
        <v>270*220*175</v>
      </c>
      <c r="R17" s="186">
        <f>IFERROR(VLOOKUP($A17,'Прайс-лист общий'!$A:O,15,0),"")</f>
        <v>23</v>
      </c>
    </row>
    <row r="18" spans="1:18" s="208" customFormat="1" ht="15" customHeight="1">
      <c r="A18" s="205" t="s">
        <v>4526</v>
      </c>
      <c r="B18" s="206"/>
      <c r="C18" s="182" t="str">
        <f>HYPERLINK(VLOOKUP(A18,Фото!C:D,2,0),VLOOKUP(A18,'Прайс-лист общий'!A:B,2,0))</f>
        <v>Петля стальная 100*75*2,5, 4 подшипника, б/колп., черный/хром блестящий</v>
      </c>
      <c r="D18" s="183">
        <f>IFERROR(VLOOKUP($A18,'Прайс-лист общий'!A:C,3,0),"")</f>
        <v>4</v>
      </c>
      <c r="E18" s="184">
        <f>IFERROR(VLOOKUP($A18,'Прайс-лист общий'!$A:D,4,0),"")</f>
        <v>0</v>
      </c>
      <c r="F18" s="209">
        <f>IFERROR(VLOOKUP($A18,'Прайс-лист общий'!$A:E,5,0),"")</f>
        <v>420</v>
      </c>
      <c r="G18" s="209">
        <f>IFERROR(VLOOKUP($A18,'Прайс-лист общий'!$A:F,6,0),"")</f>
        <v>253</v>
      </c>
      <c r="H18" s="209">
        <f>IFERROR(VLOOKUP($A18,'Прайс-лист общий'!$A:G,7,0),"")</f>
        <v>230</v>
      </c>
      <c r="I18" s="209">
        <f>IFERROR(VLOOKUP($A18,'Прайс-лист общий'!$A:H,8,0),"")</f>
        <v>208</v>
      </c>
      <c r="J18" s="209">
        <f>IFERROR(VLOOKUP($A18,'Прайс-лист общий'!$A:I,9,0),"")</f>
        <v>181</v>
      </c>
      <c r="K18" s="222">
        <f>IFERROR(VLOOKUP(A18,'Прайс-лист общий'!A:J,10,0),"")</f>
        <v>110</v>
      </c>
      <c r="L18" s="216"/>
      <c r="M18" s="212">
        <f t="shared" si="1"/>
        <v>0</v>
      </c>
      <c r="N18" s="185">
        <f>IFERROR(VLOOKUP($A18,'Прайс-лист общий'!$A:K,11,0),"")</f>
        <v>50</v>
      </c>
      <c r="O18" s="186" t="str">
        <f>IFERROR(VLOOKUP($A18,'Прайс-лист общий'!$A:L,12,0),"")</f>
        <v>160*50*20</v>
      </c>
      <c r="P18" s="186">
        <f>IFERROR(VLOOKUP($A18,'Прайс-лист общий'!$A:M,13,0),"")</f>
        <v>0.44</v>
      </c>
      <c r="Q18" s="186" t="str">
        <f>IFERROR(VLOOKUP($A18,'Прайс-лист общий'!$A:O,14,0),"")</f>
        <v>270*220*175</v>
      </c>
      <c r="R18" s="186">
        <f>IFERROR(VLOOKUP($A18,'Прайс-лист общий'!$A:O,15,0),"")</f>
        <v>23</v>
      </c>
    </row>
    <row r="19" spans="1:18" s="208" customFormat="1" ht="15" customHeight="1">
      <c r="A19" s="205" t="s">
        <v>4527</v>
      </c>
      <c r="B19" s="206"/>
      <c r="C19" s="182" t="str">
        <f>HYPERLINK(VLOOKUP(A19,Фото!C:D,2,0),VLOOKUP(A19,'Прайс-лист общий'!A:B,2,0))</f>
        <v>Петля стальная 100*75*2,5, 4 подшипника, б/колп., черный никель</v>
      </c>
      <c r="D19" s="183">
        <f>IFERROR(VLOOKUP($A19,'Прайс-лист общий'!A:C,3,0),"")</f>
        <v>4</v>
      </c>
      <c r="E19" s="184">
        <f>IFERROR(VLOOKUP($A19,'Прайс-лист общий'!$A:D,4,0),"")</f>
        <v>0</v>
      </c>
      <c r="F19" s="209">
        <f>IFERROR(VLOOKUP($A19,'Прайс-лист общий'!$A:E,5,0),"")</f>
        <v>420</v>
      </c>
      <c r="G19" s="209">
        <f>IFERROR(VLOOKUP($A19,'Прайс-лист общий'!$A:F,6,0),"")</f>
        <v>253</v>
      </c>
      <c r="H19" s="209">
        <f>IFERROR(VLOOKUP($A19,'Прайс-лист общий'!$A:G,7,0),"")</f>
        <v>230</v>
      </c>
      <c r="I19" s="209">
        <f>IFERROR(VLOOKUP($A19,'Прайс-лист общий'!$A:H,8,0),"")</f>
        <v>208</v>
      </c>
      <c r="J19" s="209">
        <f>IFERROR(VLOOKUP($A19,'Прайс-лист общий'!$A:I,9,0),"")</f>
        <v>181</v>
      </c>
      <c r="K19" s="222">
        <f>IFERROR(VLOOKUP(A19,'Прайс-лист общий'!A:J,10,0),"")</f>
        <v>0</v>
      </c>
      <c r="L19" s="216"/>
      <c r="M19" s="212">
        <f t="shared" si="1"/>
        <v>0</v>
      </c>
      <c r="N19" s="185">
        <f>IFERROR(VLOOKUP($A19,'Прайс-лист общий'!$A:K,11,0),"")</f>
        <v>50</v>
      </c>
      <c r="O19" s="186" t="str">
        <f>IFERROR(VLOOKUP($A19,'Прайс-лист общий'!$A:L,12,0),"")</f>
        <v>160*50*20</v>
      </c>
      <c r="P19" s="186">
        <f>IFERROR(VLOOKUP($A19,'Прайс-лист общий'!$A:M,13,0),"")</f>
        <v>0.44</v>
      </c>
      <c r="Q19" s="186" t="str">
        <f>IFERROR(VLOOKUP($A19,'Прайс-лист общий'!$A:O,14,0),"")</f>
        <v>270*220*175</v>
      </c>
      <c r="R19" s="186">
        <f>IFERROR(VLOOKUP($A19,'Прайс-лист общий'!$A:O,15,0),"")</f>
        <v>23</v>
      </c>
    </row>
    <row r="20" spans="1:18" s="208" customFormat="1" ht="15" customHeight="1">
      <c r="A20" s="205" t="s">
        <v>4528</v>
      </c>
      <c r="B20" s="206"/>
      <c r="C20" s="182" t="str">
        <f>HYPERLINK(VLOOKUP(A20,Фото!C:D,2,0),VLOOKUP(A20,'Прайс-лист общий'!A:B,2,0))</f>
        <v>Петля стальная 100*75*2,5, 4 подшипника, б/колп., кофе</v>
      </c>
      <c r="D20" s="183">
        <f>IFERROR(VLOOKUP($A20,'Прайс-лист общий'!A:C,3,0),"")</f>
        <v>2</v>
      </c>
      <c r="E20" s="184">
        <f>IFERROR(VLOOKUP($A20,'Прайс-лист общий'!$A:D,4,0),"")</f>
        <v>0</v>
      </c>
      <c r="F20" s="209">
        <f>IFERROR(VLOOKUP($A20,'Прайс-лист общий'!$A:E,5,0),"")</f>
        <v>420</v>
      </c>
      <c r="G20" s="209">
        <f>IFERROR(VLOOKUP($A20,'Прайс-лист общий'!$A:F,6,0),"")</f>
        <v>253</v>
      </c>
      <c r="H20" s="209">
        <f>IFERROR(VLOOKUP($A20,'Прайс-лист общий'!$A:G,7,0),"")</f>
        <v>230</v>
      </c>
      <c r="I20" s="209">
        <f>IFERROR(VLOOKUP($A20,'Прайс-лист общий'!$A:H,8,0),"")</f>
        <v>208</v>
      </c>
      <c r="J20" s="209">
        <f>IFERROR(VLOOKUP($A20,'Прайс-лист общий'!$A:I,9,0),"")</f>
        <v>181</v>
      </c>
      <c r="K20" s="222">
        <f>IFERROR(VLOOKUP(A20,'Прайс-лист общий'!A:J,10,0),"")</f>
        <v>0</v>
      </c>
      <c r="L20" s="216"/>
      <c r="M20" s="212">
        <f t="shared" si="1"/>
        <v>0</v>
      </c>
      <c r="N20" s="185">
        <f>IFERROR(VLOOKUP($A20,'Прайс-лист общий'!$A:K,11,0),"")</f>
        <v>50</v>
      </c>
      <c r="O20" s="186" t="str">
        <f>IFERROR(VLOOKUP($A20,'Прайс-лист общий'!$A:L,12,0),"")</f>
        <v>160*50*20</v>
      </c>
      <c r="P20" s="186">
        <f>IFERROR(VLOOKUP($A20,'Прайс-лист общий'!$A:M,13,0),"")</f>
        <v>0.44</v>
      </c>
      <c r="Q20" s="186" t="str">
        <f>IFERROR(VLOOKUP($A20,'Прайс-лист общий'!$A:O,14,0),"")</f>
        <v>270*220*175</v>
      </c>
      <c r="R20" s="186">
        <f>IFERROR(VLOOKUP($A20,'Прайс-лист общий'!$A:O,15,0),"")</f>
        <v>23</v>
      </c>
    </row>
    <row r="21" spans="1:18" s="208" customFormat="1" ht="15" customHeight="1">
      <c r="A21" s="205" t="s">
        <v>4529</v>
      </c>
      <c r="B21" s="206"/>
      <c r="C21" s="182" t="str">
        <f>HYPERLINK(VLOOKUP(A21,Фото!C:D,2,0),VLOOKUP(A21,'Прайс-лист общий'!A:B,2,0))</f>
        <v>Петля стальная 100*75*2,5, 4 подшипника, б/колп., хром блестящий</v>
      </c>
      <c r="D21" s="183">
        <f>IFERROR(VLOOKUP($A21,'Прайс-лист общий'!A:C,3,0),"")</f>
        <v>4</v>
      </c>
      <c r="E21" s="184">
        <f>IFERROR(VLOOKUP($A21,'Прайс-лист общий'!$A:D,4,0),"")</f>
        <v>0</v>
      </c>
      <c r="F21" s="209">
        <f>IFERROR(VLOOKUP($A21,'Прайс-лист общий'!$A:E,5,0),"")</f>
        <v>420</v>
      </c>
      <c r="G21" s="209">
        <f>IFERROR(VLOOKUP($A21,'Прайс-лист общий'!$A:F,6,0),"")</f>
        <v>253</v>
      </c>
      <c r="H21" s="209">
        <f>IFERROR(VLOOKUP($A21,'Прайс-лист общий'!$A:G,7,0),"")</f>
        <v>230</v>
      </c>
      <c r="I21" s="209">
        <f>IFERROR(VLOOKUP($A21,'Прайс-лист общий'!$A:H,8,0),"")</f>
        <v>208</v>
      </c>
      <c r="J21" s="209">
        <f>IFERROR(VLOOKUP($A21,'Прайс-лист общий'!$A:I,9,0),"")</f>
        <v>181</v>
      </c>
      <c r="K21" s="222">
        <f>IFERROR(VLOOKUP(A21,'Прайс-лист общий'!A:J,10,0),"")</f>
        <v>0</v>
      </c>
      <c r="L21" s="216"/>
      <c r="M21" s="212">
        <f t="shared" si="1"/>
        <v>0</v>
      </c>
      <c r="N21" s="185">
        <f>IFERROR(VLOOKUP($A21,'Прайс-лист общий'!$A:K,11,0),"")</f>
        <v>50</v>
      </c>
      <c r="O21" s="186" t="str">
        <f>IFERROR(VLOOKUP($A21,'Прайс-лист общий'!$A:L,12,0),"")</f>
        <v>160*50*20</v>
      </c>
      <c r="P21" s="186">
        <f>IFERROR(VLOOKUP($A21,'Прайс-лист общий'!$A:M,13,0),"")</f>
        <v>0.44</v>
      </c>
      <c r="Q21" s="186" t="str">
        <f>IFERROR(VLOOKUP($A21,'Прайс-лист общий'!$A:O,14,0),"")</f>
        <v>270*220*175</v>
      </c>
      <c r="R21" s="186">
        <f>IFERROR(VLOOKUP($A21,'Прайс-лист общий'!$A:O,15,0),"")</f>
        <v>23</v>
      </c>
    </row>
    <row r="22" spans="1:18" s="208" customFormat="1" ht="15" customHeight="1">
      <c r="A22" s="205" t="s">
        <v>4530</v>
      </c>
      <c r="B22" s="206"/>
      <c r="C22" s="182" t="str">
        <f>HYPERLINK(VLOOKUP(A22,Фото!C:D,2,0),VLOOKUP(A22,'Прайс-лист общий'!A:B,2,0))</f>
        <v>Петля стальная 100*75*2,5, 4 подшипника, б/колп., серый (RAL 7047)</v>
      </c>
      <c r="D22" s="183">
        <f>IFERROR(VLOOKUP($A22,'Прайс-лист общий'!A:C,3,0),"")</f>
        <v>4</v>
      </c>
      <c r="E22" s="184">
        <f>IFERROR(VLOOKUP($A22,'Прайс-лист общий'!$A:D,4,0),"")</f>
        <v>0</v>
      </c>
      <c r="F22" s="209">
        <f>IFERROR(VLOOKUP($A22,'Прайс-лист общий'!$A:E,5,0),"")</f>
        <v>420</v>
      </c>
      <c r="G22" s="209">
        <f>IFERROR(VLOOKUP($A22,'Прайс-лист общий'!$A:F,6,0),"")</f>
        <v>253</v>
      </c>
      <c r="H22" s="209">
        <f>IFERROR(VLOOKUP($A22,'Прайс-лист общий'!$A:G,7,0),"")</f>
        <v>230</v>
      </c>
      <c r="I22" s="209">
        <f>IFERROR(VLOOKUP($A22,'Прайс-лист общий'!$A:H,8,0),"")</f>
        <v>208</v>
      </c>
      <c r="J22" s="209">
        <f>IFERROR(VLOOKUP($A22,'Прайс-лист общий'!$A:I,9,0),"")</f>
        <v>181</v>
      </c>
      <c r="K22" s="222">
        <f>IFERROR(VLOOKUP(A22,'Прайс-лист общий'!A:J,10,0),"")</f>
        <v>168</v>
      </c>
      <c r="L22" s="216"/>
      <c r="M22" s="212">
        <f t="shared" si="1"/>
        <v>0</v>
      </c>
      <c r="N22" s="185">
        <f>IFERROR(VLOOKUP($A22,'Прайс-лист общий'!$A:K,11,0),"")</f>
        <v>50</v>
      </c>
      <c r="O22" s="186" t="str">
        <f>IFERROR(VLOOKUP($A22,'Прайс-лист общий'!$A:L,12,0),"")</f>
        <v>160*50*20</v>
      </c>
      <c r="P22" s="186">
        <f>IFERROR(VLOOKUP($A22,'Прайс-лист общий'!$A:M,13,0),"")</f>
        <v>0.44</v>
      </c>
      <c r="Q22" s="186" t="str">
        <f>IFERROR(VLOOKUP($A22,'Прайс-лист общий'!$A:O,14,0),"")</f>
        <v>270*220*175</v>
      </c>
      <c r="R22" s="186">
        <f>IFERROR(VLOOKUP($A22,'Прайс-лист общий'!$A:O,15,0),"")</f>
        <v>23</v>
      </c>
    </row>
    <row r="23" spans="1:18" s="208" customFormat="1" ht="15" customHeight="1">
      <c r="A23" s="205" t="s">
        <v>4531</v>
      </c>
      <c r="B23" s="206"/>
      <c r="C23" s="182" t="str">
        <f>HYPERLINK(VLOOKUP(A23,Фото!C:D,2,0),VLOOKUP(A23,'Прайс-лист общий'!A:B,2,0))</f>
        <v>Петля стальная 100*75*2,5, 4 подшипника, б/колп., бронза античная матовая</v>
      </c>
      <c r="D23" s="183">
        <f>IFERROR(VLOOKUP($A23,'Прайс-лист общий'!A:C,3,0),"")</f>
        <v>4</v>
      </c>
      <c r="E23" s="184">
        <f>IFERROR(VLOOKUP($A23,'Прайс-лист общий'!$A:D,4,0),"")</f>
        <v>0</v>
      </c>
      <c r="F23" s="209">
        <f>IFERROR(VLOOKUP($A23,'Прайс-лист общий'!$A:E,5,0),"")</f>
        <v>420</v>
      </c>
      <c r="G23" s="209">
        <f>IFERROR(VLOOKUP($A23,'Прайс-лист общий'!$A:F,6,0),"")</f>
        <v>253</v>
      </c>
      <c r="H23" s="209">
        <f>IFERROR(VLOOKUP($A23,'Прайс-лист общий'!$A:G,7,0),"")</f>
        <v>230</v>
      </c>
      <c r="I23" s="209">
        <f>IFERROR(VLOOKUP($A23,'Прайс-лист общий'!$A:H,8,0),"")</f>
        <v>208</v>
      </c>
      <c r="J23" s="209">
        <f>IFERROR(VLOOKUP($A23,'Прайс-лист общий'!$A:I,9,0),"")</f>
        <v>181</v>
      </c>
      <c r="K23" s="222">
        <f>IFERROR(VLOOKUP(A23,'Прайс-лист общий'!A:J,10,0),"")</f>
        <v>0</v>
      </c>
      <c r="L23" s="216"/>
      <c r="M23" s="212">
        <f t="shared" si="1"/>
        <v>0</v>
      </c>
      <c r="N23" s="185">
        <f>IFERROR(VLOOKUP($A23,'Прайс-лист общий'!$A:K,11,0),"")</f>
        <v>50</v>
      </c>
      <c r="O23" s="186" t="str">
        <f>IFERROR(VLOOKUP($A23,'Прайс-лист общий'!$A:L,12,0),"")</f>
        <v>160*50*20</v>
      </c>
      <c r="P23" s="186">
        <f>IFERROR(VLOOKUP($A23,'Прайс-лист общий'!$A:M,13,0),"")</f>
        <v>0.44</v>
      </c>
      <c r="Q23" s="186" t="str">
        <f>IFERROR(VLOOKUP($A23,'Прайс-лист общий'!$A:O,14,0),"")</f>
        <v>270*220*175</v>
      </c>
      <c r="R23" s="186">
        <f>IFERROR(VLOOKUP($A23,'Прайс-лист общий'!$A:O,15,0),"")</f>
        <v>23</v>
      </c>
    </row>
    <row r="24" spans="1:18" s="208" customFormat="1" ht="15" customHeight="1">
      <c r="A24" s="205" t="s">
        <v>4532</v>
      </c>
      <c r="B24" s="206"/>
      <c r="C24" s="182" t="str">
        <f>HYPERLINK(VLOOKUP(A24,Фото!C:D,2,0),VLOOKUP(A24,'Прайс-лист общий'!A:B,2,0))</f>
        <v>Петля стальная 100*75*2,5, 4 подшипника, б/колп., матовый черный никель</v>
      </c>
      <c r="D24" s="183">
        <f>IFERROR(VLOOKUP($A24,'Прайс-лист общий'!A:C,3,0),"")</f>
        <v>4</v>
      </c>
      <c r="E24" s="184">
        <f>IFERROR(VLOOKUP($A24,'Прайс-лист общий'!$A:D,4,0),"")</f>
        <v>0</v>
      </c>
      <c r="F24" s="209">
        <f>IFERROR(VLOOKUP($A24,'Прайс-лист общий'!$A:E,5,0),"")</f>
        <v>420</v>
      </c>
      <c r="G24" s="209">
        <f>IFERROR(VLOOKUP($A24,'Прайс-лист общий'!$A:F,6,0),"")</f>
        <v>253</v>
      </c>
      <c r="H24" s="209">
        <f>IFERROR(VLOOKUP($A24,'Прайс-лист общий'!$A:G,7,0),"")</f>
        <v>230</v>
      </c>
      <c r="I24" s="209">
        <f>IFERROR(VLOOKUP($A24,'Прайс-лист общий'!$A:H,8,0),"")</f>
        <v>208</v>
      </c>
      <c r="J24" s="209">
        <f>IFERROR(VLOOKUP($A24,'Прайс-лист общий'!$A:I,9,0),"")</f>
        <v>181</v>
      </c>
      <c r="K24" s="222">
        <f>IFERROR(VLOOKUP(A24,'Прайс-лист общий'!A:J,10,0),"")</f>
        <v>0</v>
      </c>
      <c r="L24" s="216"/>
      <c r="M24" s="212">
        <f t="shared" si="1"/>
        <v>0</v>
      </c>
      <c r="N24" s="185">
        <f>IFERROR(VLOOKUP($A24,'Прайс-лист общий'!$A:K,11,0),"")</f>
        <v>50</v>
      </c>
      <c r="O24" s="186" t="str">
        <f>IFERROR(VLOOKUP($A24,'Прайс-лист общий'!$A:L,12,0),"")</f>
        <v>160*50*20</v>
      </c>
      <c r="P24" s="186">
        <f>IFERROR(VLOOKUP($A24,'Прайс-лист общий'!$A:M,13,0),"")</f>
        <v>0.44</v>
      </c>
      <c r="Q24" s="186" t="str">
        <f>IFERROR(VLOOKUP($A24,'Прайс-лист общий'!$A:O,14,0),"")</f>
        <v>270*220*175</v>
      </c>
      <c r="R24" s="186">
        <f>IFERROR(VLOOKUP($A24,'Прайс-лист общий'!$A:O,15,0),"")</f>
        <v>23</v>
      </c>
    </row>
    <row r="25" spans="1:18" s="208" customFormat="1" ht="15" customHeight="1">
      <c r="A25" s="205" t="s">
        <v>4533</v>
      </c>
      <c r="B25" s="206"/>
      <c r="C25" s="182" t="str">
        <f>HYPERLINK(VLOOKUP(A25,Фото!C:D,2,0),VLOOKUP(A25,'Прайс-лист общий'!A:B,2,0))</f>
        <v>Петля стальная 100*75*2,5, 4 подшипника, б/колп., никель супер матовый</v>
      </c>
      <c r="D25" s="183">
        <f>IFERROR(VLOOKUP($A25,'Прайс-лист общий'!A:C,3,0),"")</f>
        <v>3</v>
      </c>
      <c r="E25" s="184">
        <f>IFERROR(VLOOKUP($A25,'Прайс-лист общий'!$A:D,4,0),"")</f>
        <v>0</v>
      </c>
      <c r="F25" s="209">
        <f>IFERROR(VLOOKUP($A25,'Прайс-лист общий'!$A:E,5,0),"")</f>
        <v>420</v>
      </c>
      <c r="G25" s="209">
        <f>IFERROR(VLOOKUP($A25,'Прайс-лист общий'!$A:F,6,0),"")</f>
        <v>253</v>
      </c>
      <c r="H25" s="209">
        <f>IFERROR(VLOOKUP($A25,'Прайс-лист общий'!$A:G,7,0),"")</f>
        <v>230</v>
      </c>
      <c r="I25" s="209">
        <f>IFERROR(VLOOKUP($A25,'Прайс-лист общий'!$A:H,8,0),"")</f>
        <v>208</v>
      </c>
      <c r="J25" s="209">
        <f>IFERROR(VLOOKUP($A25,'Прайс-лист общий'!$A:I,9,0),"")</f>
        <v>181</v>
      </c>
      <c r="K25" s="222">
        <f>IFERROR(VLOOKUP(A25,'Прайс-лист общий'!A:J,10,0),"")</f>
        <v>0</v>
      </c>
      <c r="L25" s="216"/>
      <c r="M25" s="212">
        <f t="shared" si="1"/>
        <v>0</v>
      </c>
      <c r="N25" s="185">
        <f>IFERROR(VLOOKUP($A25,'Прайс-лист общий'!$A:K,11,0),"")</f>
        <v>50</v>
      </c>
      <c r="O25" s="186" t="str">
        <f>IFERROR(VLOOKUP($A25,'Прайс-лист общий'!$A:L,12,0),"")</f>
        <v>160*50*20</v>
      </c>
      <c r="P25" s="186">
        <f>IFERROR(VLOOKUP($A25,'Прайс-лист общий'!$A:M,13,0),"")</f>
        <v>0.44</v>
      </c>
      <c r="Q25" s="186" t="str">
        <f>IFERROR(VLOOKUP($A25,'Прайс-лист общий'!$A:O,14,0),"")</f>
        <v>270*220*175</v>
      </c>
      <c r="R25" s="186">
        <f>IFERROR(VLOOKUP($A25,'Прайс-лист общий'!$A:O,15,0),"")</f>
        <v>23</v>
      </c>
    </row>
    <row r="26" spans="1:18" s="208" customFormat="1" ht="15" customHeight="1">
      <c r="A26" s="205" t="s">
        <v>4534</v>
      </c>
      <c r="B26" s="206"/>
      <c r="C26" s="182" t="str">
        <f>HYPERLINK(VLOOKUP(A26,Фото!C:D,2,0),VLOOKUP(A26,'Прайс-лист общий'!A:B,2,0))</f>
        <v>Петля стальная 100*75*2,5, 4 подшипника, б/колп., латунь блестящая</v>
      </c>
      <c r="D26" s="183">
        <f>IFERROR(VLOOKUP($A26,'Прайс-лист общий'!A:C,3,0),"")</f>
        <v>4</v>
      </c>
      <c r="E26" s="184">
        <f>IFERROR(VLOOKUP($A26,'Прайс-лист общий'!$A:D,4,0),"")</f>
        <v>0</v>
      </c>
      <c r="F26" s="209">
        <f>IFERROR(VLOOKUP($A26,'Прайс-лист общий'!$A:E,5,0),"")</f>
        <v>420</v>
      </c>
      <c r="G26" s="209">
        <f>IFERROR(VLOOKUP($A26,'Прайс-лист общий'!$A:F,6,0),"")</f>
        <v>253</v>
      </c>
      <c r="H26" s="209">
        <f>IFERROR(VLOOKUP($A26,'Прайс-лист общий'!$A:G,7,0),"")</f>
        <v>230</v>
      </c>
      <c r="I26" s="209">
        <f>IFERROR(VLOOKUP($A26,'Прайс-лист общий'!$A:H,8,0),"")</f>
        <v>208</v>
      </c>
      <c r="J26" s="209">
        <f>IFERROR(VLOOKUP($A26,'Прайс-лист общий'!$A:I,9,0),"")</f>
        <v>181</v>
      </c>
      <c r="K26" s="222">
        <f>IFERROR(VLOOKUP(A26,'Прайс-лист общий'!A:J,10,0),"")</f>
        <v>0</v>
      </c>
      <c r="L26" s="216"/>
      <c r="M26" s="212">
        <f t="shared" si="1"/>
        <v>0</v>
      </c>
      <c r="N26" s="185">
        <f>IFERROR(VLOOKUP($A26,'Прайс-лист общий'!$A:K,11,0),"")</f>
        <v>50</v>
      </c>
      <c r="O26" s="186" t="str">
        <f>IFERROR(VLOOKUP($A26,'Прайс-лист общий'!$A:L,12,0),"")</f>
        <v>160*50*20</v>
      </c>
      <c r="P26" s="186">
        <f>IFERROR(VLOOKUP($A26,'Прайс-лист общий'!$A:M,13,0),"")</f>
        <v>0.44</v>
      </c>
      <c r="Q26" s="186" t="str">
        <f>IFERROR(VLOOKUP($A26,'Прайс-лист общий'!$A:O,14,0),"")</f>
        <v>270*220*175</v>
      </c>
      <c r="R26" s="186">
        <f>IFERROR(VLOOKUP($A26,'Прайс-лист общий'!$A:O,15,0),"")</f>
        <v>23</v>
      </c>
    </row>
    <row r="27" spans="1:18" s="208" customFormat="1" ht="15" customHeight="1">
      <c r="A27" s="205" t="s">
        <v>4535</v>
      </c>
      <c r="B27" s="206"/>
      <c r="C27" s="182" t="str">
        <f>HYPERLINK(VLOOKUP(A27,Фото!C:D,2,0),VLOOKUP(A27,'Прайс-лист общий'!A:B,2,0))</f>
        <v>Петля стальная 100*75*2,5, 4 подшипника, б/колп., латунь матовая</v>
      </c>
      <c r="D27" s="183">
        <f>IFERROR(VLOOKUP($A27,'Прайс-лист общий'!A:C,3,0),"")</f>
        <v>4</v>
      </c>
      <c r="E27" s="184">
        <f>IFERROR(VLOOKUP($A27,'Прайс-лист общий'!$A:D,4,0),"")</f>
        <v>0</v>
      </c>
      <c r="F27" s="209">
        <f>IFERROR(VLOOKUP($A27,'Прайс-лист общий'!$A:E,5,0),"")</f>
        <v>420</v>
      </c>
      <c r="G27" s="209">
        <f>IFERROR(VLOOKUP($A27,'Прайс-лист общий'!$A:F,6,0),"")</f>
        <v>253</v>
      </c>
      <c r="H27" s="209">
        <f>IFERROR(VLOOKUP($A27,'Прайс-лист общий'!$A:G,7,0),"")</f>
        <v>230</v>
      </c>
      <c r="I27" s="209">
        <f>IFERROR(VLOOKUP($A27,'Прайс-лист общий'!$A:H,8,0),"")</f>
        <v>208</v>
      </c>
      <c r="J27" s="209">
        <f>IFERROR(VLOOKUP($A27,'Прайс-лист общий'!$A:I,9,0),"")</f>
        <v>181</v>
      </c>
      <c r="K27" s="222">
        <f>IFERROR(VLOOKUP(A27,'Прайс-лист общий'!A:J,10,0),"")</f>
        <v>0</v>
      </c>
      <c r="L27" s="216"/>
      <c r="M27" s="212">
        <f t="shared" si="1"/>
        <v>0</v>
      </c>
      <c r="N27" s="185">
        <f>IFERROR(VLOOKUP($A27,'Прайс-лист общий'!$A:K,11,0),"")</f>
        <v>50</v>
      </c>
      <c r="O27" s="186" t="str">
        <f>IFERROR(VLOOKUP($A27,'Прайс-лист общий'!$A:L,12,0),"")</f>
        <v>160*50*20</v>
      </c>
      <c r="P27" s="186">
        <f>IFERROR(VLOOKUP($A27,'Прайс-лист общий'!$A:M,13,0),"")</f>
        <v>0.44</v>
      </c>
      <c r="Q27" s="186" t="str">
        <f>IFERROR(VLOOKUP($A27,'Прайс-лист общий'!$A:O,14,0),"")</f>
        <v>270*220*175</v>
      </c>
      <c r="R27" s="186">
        <f>IFERROR(VLOOKUP($A27,'Прайс-лист общий'!$A:O,15,0),"")</f>
        <v>23</v>
      </c>
    </row>
    <row r="28" spans="1:18" s="208" customFormat="1" ht="15" customHeight="1">
      <c r="A28" s="205" t="s">
        <v>4536</v>
      </c>
      <c r="B28" s="206"/>
      <c r="C28" s="182" t="str">
        <f>HYPERLINK(VLOOKUP(A28,Фото!C:D,2,0),VLOOKUP(A28,'Прайс-лист общий'!A:B,2,0))</f>
        <v>Петля стальная 100*75*2,5, 4 подшипника, б/колп., никель матовый</v>
      </c>
      <c r="D28" s="183">
        <f>IFERROR(VLOOKUP($A28,'Прайс-лист общий'!A:C,3,0),"")</f>
        <v>4</v>
      </c>
      <c r="E28" s="184">
        <f>IFERROR(VLOOKUP($A28,'Прайс-лист общий'!$A:D,4,0),"")</f>
        <v>0</v>
      </c>
      <c r="F28" s="209">
        <f>IFERROR(VLOOKUP($A28,'Прайс-лист общий'!$A:E,5,0),"")</f>
        <v>420</v>
      </c>
      <c r="G28" s="209">
        <f>IFERROR(VLOOKUP($A28,'Прайс-лист общий'!$A:F,6,0),"")</f>
        <v>253</v>
      </c>
      <c r="H28" s="209">
        <f>IFERROR(VLOOKUP($A28,'Прайс-лист общий'!$A:G,7,0),"")</f>
        <v>230</v>
      </c>
      <c r="I28" s="209">
        <f>IFERROR(VLOOKUP($A28,'Прайс-лист общий'!$A:H,8,0),"")</f>
        <v>208</v>
      </c>
      <c r="J28" s="209">
        <f>IFERROR(VLOOKUP($A28,'Прайс-лист общий'!$A:I,9,0),"")</f>
        <v>181</v>
      </c>
      <c r="K28" s="222">
        <f>IFERROR(VLOOKUP(A28,'Прайс-лист общий'!A:J,10,0),"")</f>
        <v>0</v>
      </c>
      <c r="L28" s="216"/>
      <c r="M28" s="212">
        <f t="shared" si="1"/>
        <v>0</v>
      </c>
      <c r="N28" s="185">
        <f>IFERROR(VLOOKUP($A28,'Прайс-лист общий'!$A:K,11,0),"")</f>
        <v>50</v>
      </c>
      <c r="O28" s="186" t="str">
        <f>IFERROR(VLOOKUP($A28,'Прайс-лист общий'!$A:L,12,0),"")</f>
        <v>135*50*20</v>
      </c>
      <c r="P28" s="186">
        <f>IFERROR(VLOOKUP($A28,'Прайс-лист общий'!$A:M,13,0),"")</f>
        <v>0.44</v>
      </c>
      <c r="Q28" s="186" t="str">
        <f>IFERROR(VLOOKUP($A28,'Прайс-лист общий'!$A:O,14,0),"")</f>
        <v>270*220*175</v>
      </c>
      <c r="R28" s="186">
        <f>IFERROR(VLOOKUP($A28,'Прайс-лист общий'!$A:O,15,0),"")</f>
        <v>23</v>
      </c>
    </row>
    <row r="29" spans="1:18" s="208" customFormat="1" ht="15" customHeight="1">
      <c r="A29" s="205" t="s">
        <v>4537</v>
      </c>
      <c r="B29" s="206"/>
      <c r="C29" s="182" t="str">
        <f>HYPERLINK(VLOOKUP(A29,Фото!C:D,2,0),VLOOKUP(A29,'Прайс-лист общий'!A:B,2,0))</f>
        <v>Петля стальная 100*75*2,5, 4 подшипника, б/колп., супер сатин хром</v>
      </c>
      <c r="D29" s="183">
        <f>IFERROR(VLOOKUP($A29,'Прайс-лист общий'!A:C,3,0),"")</f>
        <v>4</v>
      </c>
      <c r="E29" s="184">
        <f>IFERROR(VLOOKUP($A29,'Прайс-лист общий'!$A:D,4,0),"")</f>
        <v>0</v>
      </c>
      <c r="F29" s="209">
        <f>IFERROR(VLOOKUP($A29,'Прайс-лист общий'!$A:E,5,0),"")</f>
        <v>420</v>
      </c>
      <c r="G29" s="209">
        <f>IFERROR(VLOOKUP($A29,'Прайс-лист общий'!$A:F,6,0),"")</f>
        <v>253</v>
      </c>
      <c r="H29" s="209">
        <f>IFERROR(VLOOKUP($A29,'Прайс-лист общий'!$A:G,7,0),"")</f>
        <v>230</v>
      </c>
      <c r="I29" s="209">
        <f>IFERROR(VLOOKUP($A29,'Прайс-лист общий'!$A:H,8,0),"")</f>
        <v>208</v>
      </c>
      <c r="J29" s="209">
        <f>IFERROR(VLOOKUP($A29,'Прайс-лист общий'!$A:I,9,0),"")</f>
        <v>181</v>
      </c>
      <c r="K29" s="222">
        <f>IFERROR(VLOOKUP(A29,'Прайс-лист общий'!A:J,10,0),"")</f>
        <v>0</v>
      </c>
      <c r="L29" s="216"/>
      <c r="M29" s="212">
        <f t="shared" si="1"/>
        <v>0</v>
      </c>
      <c r="N29" s="185">
        <f>IFERROR(VLOOKUP($A29,'Прайс-лист общий'!$A:K,11,0),"")</f>
        <v>50</v>
      </c>
      <c r="O29" s="186" t="str">
        <f>IFERROR(VLOOKUP($A29,'Прайс-лист общий'!$A:L,12,0),"")</f>
        <v>160*50*20</v>
      </c>
      <c r="P29" s="186">
        <f>IFERROR(VLOOKUP($A29,'Прайс-лист общий'!$A:M,13,0),"")</f>
        <v>0.44</v>
      </c>
      <c r="Q29" s="186" t="str">
        <f>IFERROR(VLOOKUP($A29,'Прайс-лист общий'!$A:O,14,0),"")</f>
        <v>270*220*175</v>
      </c>
      <c r="R29" s="186">
        <f>IFERROR(VLOOKUP($A29,'Прайс-лист общий'!$A:O,15,0),"")</f>
        <v>23</v>
      </c>
    </row>
    <row r="30" spans="1:18" s="208" customFormat="1" ht="15" customHeight="1">
      <c r="A30" s="205" t="s">
        <v>4538</v>
      </c>
      <c r="B30" s="206"/>
      <c r="C30" s="182" t="str">
        <f>HYPERLINK(VLOOKUP(A30,Фото!C:D,2,0),VLOOKUP(A30,'Прайс-лист общий'!A:B,2,0))</f>
        <v>Петля стальная 100*75*2,5, 4 подшипника, б/колп., золото матовое сатинированное</v>
      </c>
      <c r="D30" s="183">
        <f>IFERROR(VLOOKUP($A30,'Прайс-лист общий'!A:C,3,0),"")</f>
        <v>4</v>
      </c>
      <c r="E30" s="184">
        <f>IFERROR(VLOOKUP($A30,'Прайс-лист общий'!$A:D,4,0),"")</f>
        <v>0</v>
      </c>
      <c r="F30" s="209">
        <f>IFERROR(VLOOKUP($A30,'Прайс-лист общий'!$A:E,5,0),"")</f>
        <v>420</v>
      </c>
      <c r="G30" s="209">
        <f>IFERROR(VLOOKUP($A30,'Прайс-лист общий'!$A:F,6,0),"")</f>
        <v>253</v>
      </c>
      <c r="H30" s="209">
        <f>IFERROR(VLOOKUP($A30,'Прайс-лист общий'!$A:G,7,0),"")</f>
        <v>230</v>
      </c>
      <c r="I30" s="209">
        <f>IFERROR(VLOOKUP($A30,'Прайс-лист общий'!$A:H,8,0),"")</f>
        <v>208</v>
      </c>
      <c r="J30" s="209">
        <f>IFERROR(VLOOKUP($A30,'Прайс-лист общий'!$A:I,9,0),"")</f>
        <v>181</v>
      </c>
      <c r="K30" s="222">
        <f>IFERROR(VLOOKUP(A30,'Прайс-лист общий'!A:J,10,0),"")</f>
        <v>0</v>
      </c>
      <c r="L30" s="216"/>
      <c r="M30" s="212">
        <f t="shared" si="1"/>
        <v>0</v>
      </c>
      <c r="N30" s="185">
        <f>IFERROR(VLOOKUP($A30,'Прайс-лист общий'!$A:K,11,0),"")</f>
        <v>50</v>
      </c>
      <c r="O30" s="186" t="str">
        <f>IFERROR(VLOOKUP($A30,'Прайс-лист общий'!$A:L,12,0),"")</f>
        <v>160*50*20</v>
      </c>
      <c r="P30" s="186">
        <f>IFERROR(VLOOKUP($A30,'Прайс-лист общий'!$A:M,13,0),"")</f>
        <v>0.44</v>
      </c>
      <c r="Q30" s="186" t="str">
        <f>IFERROR(VLOOKUP($A30,'Прайс-лист общий'!$A:O,14,0),"")</f>
        <v>270*220*175</v>
      </c>
      <c r="R30" s="186">
        <f>IFERROR(VLOOKUP($A30,'Прайс-лист общий'!$A:O,15,0),"")</f>
        <v>23</v>
      </c>
    </row>
    <row r="31" spans="1:18" s="208" customFormat="1" ht="15" customHeight="1">
      <c r="A31" s="205" t="s">
        <v>4539</v>
      </c>
      <c r="B31" s="206"/>
      <c r="C31" s="182" t="str">
        <f>HYPERLINK(VLOOKUP(A31,Фото!C:D,2,0),VLOOKUP(A31,'Прайс-лист общий'!A:B,2,0))</f>
        <v>Петля стальная 100*75*2,5, 4 подшипника, б/колп., супер белый</v>
      </c>
      <c r="D31" s="183">
        <f>IFERROR(VLOOKUP($A31,'Прайс-лист общий'!A:C,3,0),"")</f>
        <v>4</v>
      </c>
      <c r="E31" s="184">
        <f>IFERROR(VLOOKUP($A31,'Прайс-лист общий'!$A:D,4,0),"")</f>
        <v>0</v>
      </c>
      <c r="F31" s="209">
        <f>IFERROR(VLOOKUP($A31,'Прайс-лист общий'!$A:E,5,0),"")</f>
        <v>420</v>
      </c>
      <c r="G31" s="209">
        <f>IFERROR(VLOOKUP($A31,'Прайс-лист общий'!$A:F,6,0),"")</f>
        <v>253</v>
      </c>
      <c r="H31" s="209">
        <f>IFERROR(VLOOKUP($A31,'Прайс-лист общий'!$A:G,7,0),"")</f>
        <v>230</v>
      </c>
      <c r="I31" s="209">
        <f>IFERROR(VLOOKUP($A31,'Прайс-лист общий'!$A:H,8,0),"")</f>
        <v>208</v>
      </c>
      <c r="J31" s="209">
        <f>IFERROR(VLOOKUP($A31,'Прайс-лист общий'!$A:I,9,0),"")</f>
        <v>181</v>
      </c>
      <c r="K31" s="222">
        <f>IFERROR(VLOOKUP(A31,'Прайс-лист общий'!A:J,10,0),"")</f>
        <v>0</v>
      </c>
      <c r="L31" s="216"/>
      <c r="M31" s="212">
        <f t="shared" si="1"/>
        <v>0</v>
      </c>
      <c r="N31" s="185">
        <f>IFERROR(VLOOKUP($A31,'Прайс-лист общий'!$A:K,11,0),"")</f>
        <v>50</v>
      </c>
      <c r="O31" s="186" t="str">
        <f>IFERROR(VLOOKUP($A31,'Прайс-лист общий'!$A:L,12,0),"")</f>
        <v>160*50*20</v>
      </c>
      <c r="P31" s="186">
        <f>IFERROR(VLOOKUP($A31,'Прайс-лист общий'!$A:M,13,0),"")</f>
        <v>0.44</v>
      </c>
      <c r="Q31" s="186" t="str">
        <f>IFERROR(VLOOKUP($A31,'Прайс-лист общий'!$A:O,14,0),"")</f>
        <v>270*220*175</v>
      </c>
      <c r="R31" s="186">
        <f>IFERROR(VLOOKUP($A31,'Прайс-лист общий'!$A:O,15,0),"")</f>
        <v>23</v>
      </c>
    </row>
    <row r="32" spans="1:18" s="208" customFormat="1" ht="15" customHeight="1">
      <c r="A32" s="205" t="s">
        <v>4540</v>
      </c>
      <c r="B32" s="206"/>
      <c r="C32" s="182" t="str">
        <f>HYPERLINK(VLOOKUP(A32,Фото!C:D,2,0),VLOOKUP(A32,'Прайс-лист общий'!A:B,2,0))</f>
        <v>Петля стальная 100*75*2,5, 4 подшипника, б/колп., супер белый/хром блестящий</v>
      </c>
      <c r="D32" s="183">
        <f>IFERROR(VLOOKUP($A32,'Прайс-лист общий'!A:C,3,0),"")</f>
        <v>4</v>
      </c>
      <c r="E32" s="184">
        <f>IFERROR(VLOOKUP($A32,'Прайс-лист общий'!$A:D,4,0),"")</f>
        <v>0</v>
      </c>
      <c r="F32" s="209">
        <f>IFERROR(VLOOKUP($A32,'Прайс-лист общий'!$A:E,5,0),"")</f>
        <v>420</v>
      </c>
      <c r="G32" s="209">
        <f>IFERROR(VLOOKUP($A32,'Прайс-лист общий'!$A:F,6,0),"")</f>
        <v>253</v>
      </c>
      <c r="H32" s="209">
        <f>IFERROR(VLOOKUP($A32,'Прайс-лист общий'!$A:G,7,0),"")</f>
        <v>230</v>
      </c>
      <c r="I32" s="209">
        <f>IFERROR(VLOOKUP($A32,'Прайс-лист общий'!$A:H,8,0),"")</f>
        <v>208</v>
      </c>
      <c r="J32" s="209">
        <f>IFERROR(VLOOKUP($A32,'Прайс-лист общий'!$A:I,9,0),"")</f>
        <v>181</v>
      </c>
      <c r="K32" s="222">
        <f>IFERROR(VLOOKUP(A32,'Прайс-лист общий'!A:J,10,0),"")</f>
        <v>110</v>
      </c>
      <c r="L32" s="216"/>
      <c r="M32" s="212">
        <f t="shared" si="1"/>
        <v>0</v>
      </c>
      <c r="N32" s="185">
        <f>IFERROR(VLOOKUP($A32,'Прайс-лист общий'!$A:K,11,0),"")</f>
        <v>50</v>
      </c>
      <c r="O32" s="186" t="str">
        <f>IFERROR(VLOOKUP($A32,'Прайс-лист общий'!$A:L,12,0),"")</f>
        <v>135*50*20</v>
      </c>
      <c r="P32" s="186">
        <f>IFERROR(VLOOKUP($A32,'Прайс-лист общий'!$A:M,13,0),"")</f>
        <v>0.44</v>
      </c>
      <c r="Q32" s="186" t="str">
        <f>IFERROR(VLOOKUP($A32,'Прайс-лист общий'!$A:O,14,0),"")</f>
        <v>270*220*175</v>
      </c>
      <c r="R32" s="186">
        <f>IFERROR(VLOOKUP($A32,'Прайс-лист общий'!$A:O,15,0),"")</f>
        <v>23</v>
      </c>
    </row>
    <row r="33" spans="1:19" s="208" customFormat="1" ht="15" customHeight="1">
      <c r="A33" s="205" t="s">
        <v>4541</v>
      </c>
      <c r="B33" s="206"/>
      <c r="C33" s="182" t="str">
        <f>HYPERLINK(VLOOKUP(A33,Фото!C:D,2,0),VLOOKUP(A33,'Прайс-лист общий'!A:B,2,0))</f>
        <v>Петля стальная 100*75*2,5, 4 подшипника, б/колп., белый</v>
      </c>
      <c r="D33" s="183">
        <f>IFERROR(VLOOKUP($A33,'Прайс-лист общий'!A:C,3,0),"")</f>
        <v>4</v>
      </c>
      <c r="E33" s="184">
        <f>IFERROR(VLOOKUP($A33,'Прайс-лист общий'!$A:D,4,0),"")</f>
        <v>0</v>
      </c>
      <c r="F33" s="209">
        <f>IFERROR(VLOOKUP($A33,'Прайс-лист общий'!$A:E,5,0),"")</f>
        <v>420</v>
      </c>
      <c r="G33" s="209">
        <f>IFERROR(VLOOKUP($A33,'Прайс-лист общий'!$A:F,6,0),"")</f>
        <v>253</v>
      </c>
      <c r="H33" s="209">
        <f>IFERROR(VLOOKUP($A33,'Прайс-лист общий'!$A:G,7,0),"")</f>
        <v>230</v>
      </c>
      <c r="I33" s="209">
        <f>IFERROR(VLOOKUP($A33,'Прайс-лист общий'!$A:H,8,0),"")</f>
        <v>208</v>
      </c>
      <c r="J33" s="209">
        <f>IFERROR(VLOOKUP($A33,'Прайс-лист общий'!$A:I,9,0),"")</f>
        <v>181</v>
      </c>
      <c r="K33" s="222">
        <f>IFERROR(VLOOKUP(A33,'Прайс-лист общий'!A:J,10,0),"")</f>
        <v>0</v>
      </c>
      <c r="L33" s="216"/>
      <c r="M33" s="212">
        <f t="shared" si="1"/>
        <v>0</v>
      </c>
      <c r="N33" s="185">
        <f>IFERROR(VLOOKUP($A33,'Прайс-лист общий'!$A:K,11,0),"")</f>
        <v>50</v>
      </c>
      <c r="O33" s="186" t="str">
        <f>IFERROR(VLOOKUP($A33,'Прайс-лист общий'!$A:L,12,0),"")</f>
        <v>135*50*20</v>
      </c>
      <c r="P33" s="186">
        <f>IFERROR(VLOOKUP($A33,'Прайс-лист общий'!$A:M,13,0),"")</f>
        <v>0.44</v>
      </c>
      <c r="Q33" s="186" t="str">
        <f>IFERROR(VLOOKUP($A33,'Прайс-лист общий'!$A:O,14,0),"")</f>
        <v>270*220*175</v>
      </c>
      <c r="R33" s="186">
        <f>IFERROR(VLOOKUP($A33,'Прайс-лист общий'!$A:O,15,0),"")</f>
        <v>23</v>
      </c>
    </row>
    <row r="34" spans="1:19" s="208" customFormat="1" ht="15" customHeight="1">
      <c r="A34" s="193" t="s">
        <v>4542</v>
      </c>
      <c r="B34" s="195"/>
      <c r="C34" s="187" t="str">
        <f>HYPERLINK(VLOOKUP(A34,Фото!C:D,2,0),VLOOKUP(A34,'Прайс-лист общий'!A:B,2,0))</f>
        <v>Петля стальная 100*75*2,5, 4 подшипника, б/колп., белый/хром блестящий</v>
      </c>
      <c r="D34" s="188">
        <f>IFERROR(VLOOKUP($A34,'Прайс-лист общий'!A:C,3,0),"")</f>
        <v>4</v>
      </c>
      <c r="E34" s="189">
        <f>IFERROR(VLOOKUP($A34,'Прайс-лист общий'!$A:D,4,0),"")</f>
        <v>0</v>
      </c>
      <c r="F34" s="210">
        <f>IFERROR(VLOOKUP($A34,'Прайс-лист общий'!$A:E,5,0),"")</f>
        <v>420</v>
      </c>
      <c r="G34" s="210">
        <f>IFERROR(VLOOKUP($A34,'Прайс-лист общий'!$A:F,6,0),"")</f>
        <v>253</v>
      </c>
      <c r="H34" s="210">
        <f>IFERROR(VLOOKUP($A34,'Прайс-лист общий'!$A:G,7,0),"")</f>
        <v>230</v>
      </c>
      <c r="I34" s="210">
        <f>IFERROR(VLOOKUP($A34,'Прайс-лист общий'!$A:H,8,0),"")</f>
        <v>208</v>
      </c>
      <c r="J34" s="210">
        <f>IFERROR(VLOOKUP($A34,'Прайс-лист общий'!$A:I,9,0),"")</f>
        <v>181</v>
      </c>
      <c r="K34" s="220">
        <f>IFERROR(VLOOKUP(A34,'Прайс-лист общий'!A:J,10,0),"")</f>
        <v>110</v>
      </c>
      <c r="L34" s="217"/>
      <c r="M34" s="213">
        <f t="shared" si="1"/>
        <v>0</v>
      </c>
      <c r="N34" s="190">
        <f>IFERROR(VLOOKUP($A34,'Прайс-лист общий'!$A:K,11,0),"")</f>
        <v>50</v>
      </c>
      <c r="O34" s="191" t="str">
        <f>IFERROR(VLOOKUP($A34,'Прайс-лист общий'!$A:L,12,0),"")</f>
        <v>135*50*20</v>
      </c>
      <c r="P34" s="191">
        <f>IFERROR(VLOOKUP($A34,'Прайс-лист общий'!$A:M,13,0),"")</f>
        <v>0.44</v>
      </c>
      <c r="Q34" s="191" t="str">
        <f>IFERROR(VLOOKUP($A34,'Прайс-лист общий'!$A:O,14,0),"")</f>
        <v>270*220*175</v>
      </c>
      <c r="R34" s="191">
        <f>IFERROR(VLOOKUP($A34,'Прайс-лист общий'!$A:O,15,0),"")</f>
        <v>23</v>
      </c>
    </row>
    <row r="35" spans="1:19" s="2" customFormat="1" ht="18" customHeight="1">
      <c r="A35" s="202" t="s">
        <v>5003</v>
      </c>
      <c r="B35" s="196"/>
      <c r="C35" s="233"/>
      <c r="D35" s="198"/>
      <c r="E35" s="199"/>
      <c r="F35" s="200"/>
      <c r="G35" s="200"/>
      <c r="H35" s="200"/>
      <c r="I35" s="200"/>
      <c r="J35" s="200"/>
      <c r="K35" s="200"/>
      <c r="L35" s="200"/>
      <c r="M35" s="200"/>
      <c r="N35" s="201"/>
      <c r="O35" s="196"/>
      <c r="P35" s="196"/>
      <c r="Q35" s="196"/>
      <c r="R35" s="196"/>
      <c r="S35" s="208"/>
    </row>
    <row r="36" spans="1:19" s="208" customFormat="1" ht="15" customHeight="1">
      <c r="A36" s="205" t="s">
        <v>4577</v>
      </c>
      <c r="B36" s="206"/>
      <c r="C36" s="182" t="str">
        <f>HYPERLINK(VLOOKUP(A36,Фото!C:D,2,0),VLOOKUP(A36,'Прайс-лист общий'!A:B,2,0))</f>
        <v>Петля стальная 100*75*2,5, 4 кольца, плоский колпачок, бронза античная</v>
      </c>
      <c r="D36" s="183">
        <f>IFERROR(VLOOKUP($A36,'Прайс-лист общий'!A:C,3,0),"")</f>
        <v>4</v>
      </c>
      <c r="E36" s="184">
        <f>IFERROR(VLOOKUP($A36,'Прайс-лист общий'!$A:D,4,0),"")</f>
        <v>0</v>
      </c>
      <c r="F36" s="209">
        <f>IFERROR(VLOOKUP($A36,'Прайс-лист общий'!$A:E,5,0),"")</f>
        <v>316</v>
      </c>
      <c r="G36" s="209">
        <f>IFERROR(VLOOKUP($A36,'Прайс-лист общий'!$A:F,6,0),"")</f>
        <v>191</v>
      </c>
      <c r="H36" s="209">
        <f>IFERROR(VLOOKUP($A36,'Прайс-лист общий'!$A:G,7,0),"")</f>
        <v>174</v>
      </c>
      <c r="I36" s="209">
        <f>IFERROR(VLOOKUP($A36,'Прайс-лист общий'!$A:H,8,0),"")</f>
        <v>158</v>
      </c>
      <c r="J36" s="209">
        <f>IFERROR(VLOOKUP($A36,'Прайс-лист общий'!$A:I,9,0),"")</f>
        <v>137</v>
      </c>
      <c r="K36" s="222">
        <f>IFERROR(VLOOKUP(A36,'Прайс-лист общий'!A:J,10,0),"")</f>
        <v>0</v>
      </c>
      <c r="L36" s="216"/>
      <c r="M36" s="212">
        <f t="shared" ref="M36:M50" si="2">IF(K36&lt;&gt;$K$1,K36*L36,IF($J$1=$G$2,G36*L36,IF($J$1=$H$2,H36*L36,IF($J$1=$I$2,I36*L36,IF($J$1=$J$2,J36*L36,"Выберите колонку")))))</f>
        <v>0</v>
      </c>
      <c r="N36" s="185">
        <f>IFERROR(VLOOKUP($A36,'Прайс-лист общий'!$A:K,11,0),"")</f>
        <v>50</v>
      </c>
      <c r="O36" s="186" t="str">
        <f>IFERROR(VLOOKUP($A36,'Прайс-лист общий'!$A:L,12,0),"")</f>
        <v>135*48*19</v>
      </c>
      <c r="P36" s="186">
        <f>IFERROR(VLOOKUP($A36,'Прайс-лист общий'!$A:M,13,0),"")</f>
        <v>0.44</v>
      </c>
      <c r="Q36" s="186" t="str">
        <f>IFERROR(VLOOKUP($A36,'Прайс-лист общий'!$A:O,14,0),"")</f>
        <v>270*220*150</v>
      </c>
      <c r="R36" s="186">
        <f>IFERROR(VLOOKUP($A36,'Прайс-лист общий'!$A:O,15,0),"")</f>
        <v>22</v>
      </c>
    </row>
    <row r="37" spans="1:19" s="208" customFormat="1" ht="15" customHeight="1">
      <c r="A37" s="205" t="s">
        <v>4578</v>
      </c>
      <c r="B37" s="206"/>
      <c r="C37" s="182" t="str">
        <f>HYPERLINK(VLOOKUP(A37,Фото!C:D,2,0),VLOOKUP(A37,'Прайс-лист общий'!A:B,2,0))</f>
        <v>Петля стальная 100*75*2,5, 4 кольца, плоский колпачок, черный</v>
      </c>
      <c r="D37" s="183">
        <f>IFERROR(VLOOKUP($A37,'Прайс-лист общий'!A:C,3,0),"")</f>
        <v>4</v>
      </c>
      <c r="E37" s="184">
        <f>IFERROR(VLOOKUP($A37,'Прайс-лист общий'!$A:D,4,0),"")</f>
        <v>0</v>
      </c>
      <c r="F37" s="209">
        <f>IFERROR(VLOOKUP($A37,'Прайс-лист общий'!$A:E,5,0),"")</f>
        <v>316</v>
      </c>
      <c r="G37" s="209">
        <f>IFERROR(VLOOKUP($A37,'Прайс-лист общий'!$A:F,6,0),"")</f>
        <v>191</v>
      </c>
      <c r="H37" s="209">
        <f>IFERROR(VLOOKUP($A37,'Прайс-лист общий'!$A:G,7,0),"")</f>
        <v>174</v>
      </c>
      <c r="I37" s="209">
        <f>IFERROR(VLOOKUP($A37,'Прайс-лист общий'!$A:H,8,0),"")</f>
        <v>158</v>
      </c>
      <c r="J37" s="209">
        <f>IFERROR(VLOOKUP($A37,'Прайс-лист общий'!$A:I,9,0),"")</f>
        <v>137</v>
      </c>
      <c r="K37" s="222">
        <f>IFERROR(VLOOKUP(A37,'Прайс-лист общий'!A:J,10,0),"")</f>
        <v>0</v>
      </c>
      <c r="L37" s="216"/>
      <c r="M37" s="212">
        <f t="shared" si="2"/>
        <v>0</v>
      </c>
      <c r="N37" s="185">
        <f>IFERROR(VLOOKUP($A37,'Прайс-лист общий'!$A:K,11,0),"")</f>
        <v>50</v>
      </c>
      <c r="O37" s="186" t="str">
        <f>IFERROR(VLOOKUP($A37,'Прайс-лист общий'!$A:L,12,0),"")</f>
        <v>135*48*19</v>
      </c>
      <c r="P37" s="186">
        <f>IFERROR(VLOOKUP($A37,'Прайс-лист общий'!$A:M,13,0),"")</f>
        <v>0.44</v>
      </c>
      <c r="Q37" s="186" t="str">
        <f>IFERROR(VLOOKUP($A37,'Прайс-лист общий'!$A:O,14,0),"")</f>
        <v>270*220*150</v>
      </c>
      <c r="R37" s="186">
        <f>IFERROR(VLOOKUP($A37,'Прайс-лист общий'!$A:O,15,0),"")</f>
        <v>22</v>
      </c>
    </row>
    <row r="38" spans="1:19" s="208" customFormat="1" ht="15" customHeight="1">
      <c r="A38" s="205" t="s">
        <v>4579</v>
      </c>
      <c r="B38" s="206"/>
      <c r="C38" s="182" t="str">
        <f>HYPERLINK(VLOOKUP(A38,Фото!C:D,2,0),VLOOKUP(A38,'Прайс-лист общий'!A:B,2,0))</f>
        <v>Петля стальная 100*75*2,5, 4 кольца, плоский колпачок, черный/хром блестящий</v>
      </c>
      <c r="D38" s="183">
        <f>IFERROR(VLOOKUP($A38,'Прайс-лист общий'!A:C,3,0),"")</f>
        <v>4</v>
      </c>
      <c r="E38" s="184">
        <f>IFERROR(VLOOKUP($A38,'Прайс-лист общий'!$A:D,4,0),"")</f>
        <v>0</v>
      </c>
      <c r="F38" s="209">
        <f>IFERROR(VLOOKUP($A38,'Прайс-лист общий'!$A:E,5,0),"")</f>
        <v>316</v>
      </c>
      <c r="G38" s="209">
        <f>IFERROR(VLOOKUP($A38,'Прайс-лист общий'!$A:F,6,0),"")</f>
        <v>191</v>
      </c>
      <c r="H38" s="209">
        <f>IFERROR(VLOOKUP($A38,'Прайс-лист общий'!$A:G,7,0),"")</f>
        <v>174</v>
      </c>
      <c r="I38" s="209">
        <f>IFERROR(VLOOKUP($A38,'Прайс-лист общий'!$A:H,8,0),"")</f>
        <v>158</v>
      </c>
      <c r="J38" s="209">
        <f>IFERROR(VLOOKUP($A38,'Прайс-лист общий'!$A:I,9,0),"")</f>
        <v>137</v>
      </c>
      <c r="K38" s="222">
        <f>IFERROR(VLOOKUP(A38,'Прайс-лист общий'!A:J,10,0),"")</f>
        <v>110</v>
      </c>
      <c r="L38" s="216"/>
      <c r="M38" s="212">
        <f t="shared" si="2"/>
        <v>0</v>
      </c>
      <c r="N38" s="185">
        <f>IFERROR(VLOOKUP($A38,'Прайс-лист общий'!$A:K,11,0),"")</f>
        <v>50</v>
      </c>
      <c r="O38" s="186" t="str">
        <f>IFERROR(VLOOKUP($A38,'Прайс-лист общий'!$A:L,12,0),"")</f>
        <v>135*48*19</v>
      </c>
      <c r="P38" s="186">
        <f>IFERROR(VLOOKUP($A38,'Прайс-лист общий'!$A:M,13,0),"")</f>
        <v>0.44</v>
      </c>
      <c r="Q38" s="186" t="str">
        <f>IFERROR(VLOOKUP($A38,'Прайс-лист общий'!$A:O,14,0),"")</f>
        <v>270*220*150</v>
      </c>
      <c r="R38" s="186">
        <f>IFERROR(VLOOKUP($A38,'Прайс-лист общий'!$A:O,15,0),"")</f>
        <v>22</v>
      </c>
    </row>
    <row r="39" spans="1:19" s="208" customFormat="1" ht="15" customHeight="1">
      <c r="A39" s="205" t="s">
        <v>4580</v>
      </c>
      <c r="B39" s="206"/>
      <c r="C39" s="182" t="str">
        <f>HYPERLINK(VLOOKUP(A39,Фото!C:D,2,0),VLOOKUP(A39,'Прайс-лист общий'!A:B,2,0))</f>
        <v>Петля стальная 100*75*2,5, 4 кольца, плоский колпачок, черный никель</v>
      </c>
      <c r="D39" s="183">
        <f>IFERROR(VLOOKUP($A39,'Прайс-лист общий'!A:C,3,0),"")</f>
        <v>4</v>
      </c>
      <c r="E39" s="184">
        <f>IFERROR(VLOOKUP($A39,'Прайс-лист общий'!$A:D,4,0),"")</f>
        <v>0</v>
      </c>
      <c r="F39" s="209">
        <f>IFERROR(VLOOKUP($A39,'Прайс-лист общий'!$A:E,5,0),"")</f>
        <v>316</v>
      </c>
      <c r="G39" s="209">
        <f>IFERROR(VLOOKUP($A39,'Прайс-лист общий'!$A:F,6,0),"")</f>
        <v>191</v>
      </c>
      <c r="H39" s="209">
        <f>IFERROR(VLOOKUP($A39,'Прайс-лист общий'!$A:G,7,0),"")</f>
        <v>174</v>
      </c>
      <c r="I39" s="209">
        <f>IFERROR(VLOOKUP($A39,'Прайс-лист общий'!$A:H,8,0),"")</f>
        <v>158</v>
      </c>
      <c r="J39" s="209">
        <f>IFERROR(VLOOKUP($A39,'Прайс-лист общий'!$A:I,9,0),"")</f>
        <v>137</v>
      </c>
      <c r="K39" s="222">
        <f>IFERROR(VLOOKUP(A39,'Прайс-лист общий'!A:J,10,0),"")</f>
        <v>110</v>
      </c>
      <c r="L39" s="216"/>
      <c r="M39" s="212">
        <f t="shared" si="2"/>
        <v>0</v>
      </c>
      <c r="N39" s="185">
        <f>IFERROR(VLOOKUP($A39,'Прайс-лист общий'!$A:K,11,0),"")</f>
        <v>50</v>
      </c>
      <c r="O39" s="186" t="str">
        <f>IFERROR(VLOOKUP($A39,'Прайс-лист общий'!$A:L,12,0),"")</f>
        <v>135*48*19</v>
      </c>
      <c r="P39" s="186">
        <f>IFERROR(VLOOKUP($A39,'Прайс-лист общий'!$A:M,13,0),"")</f>
        <v>0.44</v>
      </c>
      <c r="Q39" s="186" t="str">
        <f>IFERROR(VLOOKUP($A39,'Прайс-лист общий'!$A:O,14,0),"")</f>
        <v>270*220*150</v>
      </c>
      <c r="R39" s="186">
        <f>IFERROR(VLOOKUP($A39,'Прайс-лист общий'!$A:O,15,0),"")</f>
        <v>22</v>
      </c>
    </row>
    <row r="40" spans="1:19" s="208" customFormat="1" ht="15" customHeight="1">
      <c r="A40" s="205" t="s">
        <v>4581</v>
      </c>
      <c r="B40" s="206"/>
      <c r="C40" s="182" t="str">
        <f>HYPERLINK(VLOOKUP(A40,Фото!C:D,2,0),VLOOKUP(A40,'Прайс-лист общий'!A:B,2,0))</f>
        <v>Петля стальная 100*75*2,5, 4 кольца, плоский колпачок, кофе</v>
      </c>
      <c r="D40" s="183">
        <f>IFERROR(VLOOKUP($A40,'Прайс-лист общий'!A:C,3,0),"")</f>
        <v>4</v>
      </c>
      <c r="E40" s="184">
        <f>IFERROR(VLOOKUP($A40,'Прайс-лист общий'!$A:D,4,0),"")</f>
        <v>0</v>
      </c>
      <c r="F40" s="209">
        <f>IFERROR(VLOOKUP($A40,'Прайс-лист общий'!$A:E,5,0),"")</f>
        <v>316</v>
      </c>
      <c r="G40" s="209">
        <f>IFERROR(VLOOKUP($A40,'Прайс-лист общий'!$A:F,6,0),"")</f>
        <v>191</v>
      </c>
      <c r="H40" s="209">
        <f>IFERROR(VLOOKUP($A40,'Прайс-лист общий'!$A:G,7,0),"")</f>
        <v>174</v>
      </c>
      <c r="I40" s="209">
        <f>IFERROR(VLOOKUP($A40,'Прайс-лист общий'!$A:H,8,0),"")</f>
        <v>158</v>
      </c>
      <c r="J40" s="209">
        <f>IFERROR(VLOOKUP($A40,'Прайс-лист общий'!$A:I,9,0),"")</f>
        <v>137</v>
      </c>
      <c r="K40" s="222">
        <f>IFERROR(VLOOKUP(A40,'Прайс-лист общий'!A:J,10,0),"")</f>
        <v>110</v>
      </c>
      <c r="L40" s="216"/>
      <c r="M40" s="212">
        <f t="shared" si="2"/>
        <v>0</v>
      </c>
      <c r="N40" s="185">
        <f>IFERROR(VLOOKUP($A40,'Прайс-лист общий'!$A:K,11,0),"")</f>
        <v>50</v>
      </c>
      <c r="O40" s="186" t="str">
        <f>IFERROR(VLOOKUP($A40,'Прайс-лист общий'!$A:L,12,0),"")</f>
        <v>135*48*19</v>
      </c>
      <c r="P40" s="186">
        <f>IFERROR(VLOOKUP($A40,'Прайс-лист общий'!$A:M,13,0),"")</f>
        <v>0.44</v>
      </c>
      <c r="Q40" s="186" t="str">
        <f>IFERROR(VLOOKUP($A40,'Прайс-лист общий'!$A:O,14,0),"")</f>
        <v>270*220*150</v>
      </c>
      <c r="R40" s="186">
        <f>IFERROR(VLOOKUP($A40,'Прайс-лист общий'!$A:O,15,0),"")</f>
        <v>22</v>
      </c>
    </row>
    <row r="41" spans="1:19" s="208" customFormat="1" ht="15" customHeight="1">
      <c r="A41" s="205" t="s">
        <v>4582</v>
      </c>
      <c r="B41" s="206"/>
      <c r="C41" s="182" t="str">
        <f>HYPERLINK(VLOOKUP(A41,Фото!C:D,2,0),VLOOKUP(A41,'Прайс-лист общий'!A:B,2,0))</f>
        <v>Петля стальная 100*75*2,5, 4 кольца, плоский колпачок, хром блестящий</v>
      </c>
      <c r="D41" s="183">
        <f>IFERROR(VLOOKUP($A41,'Прайс-лист общий'!A:C,3,0),"")</f>
        <v>4</v>
      </c>
      <c r="E41" s="184">
        <f>IFERROR(VLOOKUP($A41,'Прайс-лист общий'!$A:D,4,0),"")</f>
        <v>0</v>
      </c>
      <c r="F41" s="209">
        <f>IFERROR(VLOOKUP($A41,'Прайс-лист общий'!$A:E,5,0),"")</f>
        <v>316</v>
      </c>
      <c r="G41" s="209">
        <f>IFERROR(VLOOKUP($A41,'Прайс-лист общий'!$A:F,6,0),"")</f>
        <v>191</v>
      </c>
      <c r="H41" s="209">
        <f>IFERROR(VLOOKUP($A41,'Прайс-лист общий'!$A:G,7,0),"")</f>
        <v>174</v>
      </c>
      <c r="I41" s="209">
        <f>IFERROR(VLOOKUP($A41,'Прайс-лист общий'!$A:H,8,0),"")</f>
        <v>158</v>
      </c>
      <c r="J41" s="209">
        <f>IFERROR(VLOOKUP($A41,'Прайс-лист общий'!$A:I,9,0),"")</f>
        <v>137</v>
      </c>
      <c r="K41" s="222">
        <f>IFERROR(VLOOKUP(A41,'Прайс-лист общий'!A:J,10,0),"")</f>
        <v>0</v>
      </c>
      <c r="L41" s="216"/>
      <c r="M41" s="212">
        <f t="shared" si="2"/>
        <v>0</v>
      </c>
      <c r="N41" s="185">
        <f>IFERROR(VLOOKUP($A41,'Прайс-лист общий'!$A:K,11,0),"")</f>
        <v>50</v>
      </c>
      <c r="O41" s="186" t="str">
        <f>IFERROR(VLOOKUP($A41,'Прайс-лист общий'!$A:L,12,0),"")</f>
        <v>135*48*19</v>
      </c>
      <c r="P41" s="186">
        <f>IFERROR(VLOOKUP($A41,'Прайс-лист общий'!$A:M,13,0),"")</f>
        <v>0.44</v>
      </c>
      <c r="Q41" s="186" t="str">
        <f>IFERROR(VLOOKUP($A41,'Прайс-лист общий'!$A:O,14,0),"")</f>
        <v>270*220*150</v>
      </c>
      <c r="R41" s="186">
        <f>IFERROR(VLOOKUP($A41,'Прайс-лист общий'!$A:O,15,0),"")</f>
        <v>22</v>
      </c>
    </row>
    <row r="42" spans="1:19" s="208" customFormat="1" ht="15" customHeight="1">
      <c r="A42" s="205" t="s">
        <v>4584</v>
      </c>
      <c r="B42" s="206"/>
      <c r="C42" s="182" t="str">
        <f>HYPERLINK(VLOOKUP(A42,Фото!C:D,2,0),VLOOKUP(A42,'Прайс-лист общий'!A:B,2,0))</f>
        <v>Петля стальная 100*75*2,5, 4 кольца, плоский колпачок, матовый черный никель</v>
      </c>
      <c r="D42" s="183">
        <f>IFERROR(VLOOKUP($A42,'Прайс-лист общий'!A:C,3,0),"")</f>
        <v>4</v>
      </c>
      <c r="E42" s="184">
        <f>IFERROR(VLOOKUP($A42,'Прайс-лист общий'!$A:D,4,0),"")</f>
        <v>0</v>
      </c>
      <c r="F42" s="209">
        <f>IFERROR(VLOOKUP($A42,'Прайс-лист общий'!$A:E,5,0),"")</f>
        <v>316</v>
      </c>
      <c r="G42" s="209">
        <f>IFERROR(VLOOKUP($A42,'Прайс-лист общий'!$A:F,6,0),"")</f>
        <v>191</v>
      </c>
      <c r="H42" s="209">
        <f>IFERROR(VLOOKUP($A42,'Прайс-лист общий'!$A:G,7,0),"")</f>
        <v>174</v>
      </c>
      <c r="I42" s="209">
        <f>IFERROR(VLOOKUP($A42,'Прайс-лист общий'!$A:H,8,0),"")</f>
        <v>158</v>
      </c>
      <c r="J42" s="209">
        <f>IFERROR(VLOOKUP($A42,'Прайс-лист общий'!$A:I,9,0),"")</f>
        <v>137</v>
      </c>
      <c r="K42" s="222">
        <f>IFERROR(VLOOKUP(A42,'Прайс-лист общий'!A:J,10,0),"")</f>
        <v>0</v>
      </c>
      <c r="L42" s="216"/>
      <c r="M42" s="212">
        <f t="shared" si="2"/>
        <v>0</v>
      </c>
      <c r="N42" s="185">
        <f>IFERROR(VLOOKUP($A42,'Прайс-лист общий'!$A:K,11,0),"")</f>
        <v>50</v>
      </c>
      <c r="O42" s="186" t="str">
        <f>IFERROR(VLOOKUP($A42,'Прайс-лист общий'!$A:L,12,0),"")</f>
        <v>135*48*19</v>
      </c>
      <c r="P42" s="186">
        <f>IFERROR(VLOOKUP($A42,'Прайс-лист общий'!$A:M,13,0),"")</f>
        <v>0.44</v>
      </c>
      <c r="Q42" s="186" t="str">
        <f>IFERROR(VLOOKUP($A42,'Прайс-лист общий'!$A:O,14,0),"")</f>
        <v>270*220*150</v>
      </c>
      <c r="R42" s="186">
        <f>IFERROR(VLOOKUP($A42,'Прайс-лист общий'!$A:O,15,0),"")</f>
        <v>22</v>
      </c>
    </row>
    <row r="43" spans="1:19" s="208" customFormat="1" ht="15" customHeight="1">
      <c r="A43" s="205" t="s">
        <v>4585</v>
      </c>
      <c r="B43" s="206"/>
      <c r="C43" s="182" t="str">
        <f>HYPERLINK(VLOOKUP(A43,Фото!C:D,2,0),VLOOKUP(A43,'Прайс-лист общий'!A:B,2,0))</f>
        <v>Петля стальная 100*75*2,5, 4 кольца, плоский колпачок, никель супер матовый</v>
      </c>
      <c r="D43" s="183">
        <f>IFERROR(VLOOKUP($A43,'Прайс-лист общий'!A:C,3,0),"")</f>
        <v>4</v>
      </c>
      <c r="E43" s="184">
        <f>IFERROR(VLOOKUP($A43,'Прайс-лист общий'!$A:D,4,0),"")</f>
        <v>0</v>
      </c>
      <c r="F43" s="209">
        <f>IFERROR(VLOOKUP($A43,'Прайс-лист общий'!$A:E,5,0),"")</f>
        <v>316</v>
      </c>
      <c r="G43" s="209">
        <f>IFERROR(VLOOKUP($A43,'Прайс-лист общий'!$A:F,6,0),"")</f>
        <v>191</v>
      </c>
      <c r="H43" s="209">
        <f>IFERROR(VLOOKUP($A43,'Прайс-лист общий'!$A:G,7,0),"")</f>
        <v>174</v>
      </c>
      <c r="I43" s="209">
        <f>IFERROR(VLOOKUP($A43,'Прайс-лист общий'!$A:H,8,0),"")</f>
        <v>158</v>
      </c>
      <c r="J43" s="209">
        <f>IFERROR(VLOOKUP($A43,'Прайс-лист общий'!$A:I,9,0),"")</f>
        <v>137</v>
      </c>
      <c r="K43" s="222">
        <f>IFERROR(VLOOKUP(A43,'Прайс-лист общий'!A:J,10,0),"")</f>
        <v>0</v>
      </c>
      <c r="L43" s="216"/>
      <c r="M43" s="212">
        <f t="shared" si="2"/>
        <v>0</v>
      </c>
      <c r="N43" s="185">
        <f>IFERROR(VLOOKUP($A43,'Прайс-лист общий'!$A:K,11,0),"")</f>
        <v>50</v>
      </c>
      <c r="O43" s="186" t="str">
        <f>IFERROR(VLOOKUP($A43,'Прайс-лист общий'!$A:L,12,0),"")</f>
        <v>135*48*19</v>
      </c>
      <c r="P43" s="186">
        <f>IFERROR(VLOOKUP($A43,'Прайс-лист общий'!$A:M,13,0),"")</f>
        <v>0.44</v>
      </c>
      <c r="Q43" s="186" t="str">
        <f>IFERROR(VLOOKUP($A43,'Прайс-лист общий'!$A:O,14,0),"")</f>
        <v>270*220*150</v>
      </c>
      <c r="R43" s="186">
        <f>IFERROR(VLOOKUP($A43,'Прайс-лист общий'!$A:O,15,0),"")</f>
        <v>22</v>
      </c>
    </row>
    <row r="44" spans="1:19" s="208" customFormat="1" ht="15" customHeight="1">
      <c r="A44" s="205" t="s">
        <v>4586</v>
      </c>
      <c r="B44" s="206"/>
      <c r="C44" s="182" t="str">
        <f>HYPERLINK(VLOOKUP(A44,Фото!C:D,2,0),VLOOKUP(A44,'Прайс-лист общий'!A:B,2,0))</f>
        <v>Петля стальная 100*75*2,5, 4 кольца, плоский колпачок, латунь матовая</v>
      </c>
      <c r="D44" s="183">
        <f>IFERROR(VLOOKUP($A44,'Прайс-лист общий'!A:C,3,0),"")</f>
        <v>4</v>
      </c>
      <c r="E44" s="184">
        <f>IFERROR(VLOOKUP($A44,'Прайс-лист общий'!$A:D,4,0),"")</f>
        <v>0</v>
      </c>
      <c r="F44" s="209">
        <f>IFERROR(VLOOKUP($A44,'Прайс-лист общий'!$A:E,5,0),"")</f>
        <v>316</v>
      </c>
      <c r="G44" s="209">
        <f>IFERROR(VLOOKUP($A44,'Прайс-лист общий'!$A:F,6,0),"")</f>
        <v>191</v>
      </c>
      <c r="H44" s="209">
        <f>IFERROR(VLOOKUP($A44,'Прайс-лист общий'!$A:G,7,0),"")</f>
        <v>174</v>
      </c>
      <c r="I44" s="209">
        <f>IFERROR(VLOOKUP($A44,'Прайс-лист общий'!$A:H,8,0),"")</f>
        <v>158</v>
      </c>
      <c r="J44" s="209">
        <f>IFERROR(VLOOKUP($A44,'Прайс-лист общий'!$A:I,9,0),"")</f>
        <v>137</v>
      </c>
      <c r="K44" s="222">
        <f>IFERROR(VLOOKUP(A44,'Прайс-лист общий'!A:J,10,0),"")</f>
        <v>110</v>
      </c>
      <c r="L44" s="216"/>
      <c r="M44" s="212">
        <f t="shared" si="2"/>
        <v>0</v>
      </c>
      <c r="N44" s="185">
        <f>IFERROR(VLOOKUP($A44,'Прайс-лист общий'!$A:K,11,0),"")</f>
        <v>50</v>
      </c>
      <c r="O44" s="186" t="str">
        <f>IFERROR(VLOOKUP($A44,'Прайс-лист общий'!$A:L,12,0),"")</f>
        <v>135*48*19</v>
      </c>
      <c r="P44" s="186">
        <f>IFERROR(VLOOKUP($A44,'Прайс-лист общий'!$A:M,13,0),"")</f>
        <v>0.44</v>
      </c>
      <c r="Q44" s="186" t="str">
        <f>IFERROR(VLOOKUP($A44,'Прайс-лист общий'!$A:O,14,0),"")</f>
        <v>270*220*150</v>
      </c>
      <c r="R44" s="186">
        <f>IFERROR(VLOOKUP($A44,'Прайс-лист общий'!$A:O,15,0),"")</f>
        <v>22</v>
      </c>
    </row>
    <row r="45" spans="1:19" s="208" customFormat="1" ht="15" customHeight="1">
      <c r="A45" s="205" t="s">
        <v>4587</v>
      </c>
      <c r="B45" s="206"/>
      <c r="C45" s="182" t="str">
        <f>HYPERLINK(VLOOKUP(A45,Фото!C:D,2,0),VLOOKUP(A45,'Прайс-лист общий'!A:B,2,0))</f>
        <v>Петля стальная 100*75*2,5, 4 кольца, плоский колпачок, никель матовый</v>
      </c>
      <c r="D45" s="183">
        <f>IFERROR(VLOOKUP($A45,'Прайс-лист общий'!A:C,3,0),"")</f>
        <v>4</v>
      </c>
      <c r="E45" s="184">
        <f>IFERROR(VLOOKUP($A45,'Прайс-лист общий'!$A:D,4,0),"")</f>
        <v>0</v>
      </c>
      <c r="F45" s="209">
        <f>IFERROR(VLOOKUP($A45,'Прайс-лист общий'!$A:E,5,0),"")</f>
        <v>316</v>
      </c>
      <c r="G45" s="209">
        <f>IFERROR(VLOOKUP($A45,'Прайс-лист общий'!$A:F,6,0),"")</f>
        <v>191</v>
      </c>
      <c r="H45" s="209">
        <f>IFERROR(VLOOKUP($A45,'Прайс-лист общий'!$A:G,7,0),"")</f>
        <v>174</v>
      </c>
      <c r="I45" s="209">
        <f>IFERROR(VLOOKUP($A45,'Прайс-лист общий'!$A:H,8,0),"")</f>
        <v>158</v>
      </c>
      <c r="J45" s="209">
        <f>IFERROR(VLOOKUP($A45,'Прайс-лист общий'!$A:I,9,0),"")</f>
        <v>137</v>
      </c>
      <c r="K45" s="222">
        <f>IFERROR(VLOOKUP(A45,'Прайс-лист общий'!A:J,10,0),"")</f>
        <v>0</v>
      </c>
      <c r="L45" s="216"/>
      <c r="M45" s="212">
        <f t="shared" si="2"/>
        <v>0</v>
      </c>
      <c r="N45" s="185">
        <f>IFERROR(VLOOKUP($A45,'Прайс-лист общий'!$A:K,11,0),"")</f>
        <v>50</v>
      </c>
      <c r="O45" s="186" t="str">
        <f>IFERROR(VLOOKUP($A45,'Прайс-лист общий'!$A:L,12,0),"")</f>
        <v>135*48*19</v>
      </c>
      <c r="P45" s="186">
        <f>IFERROR(VLOOKUP($A45,'Прайс-лист общий'!$A:M,13,0),"")</f>
        <v>0.44</v>
      </c>
      <c r="Q45" s="186" t="str">
        <f>IFERROR(VLOOKUP($A45,'Прайс-лист общий'!$A:O,14,0),"")</f>
        <v>270*220*150</v>
      </c>
      <c r="R45" s="186">
        <f>IFERROR(VLOOKUP($A45,'Прайс-лист общий'!$A:O,15,0),"")</f>
        <v>22</v>
      </c>
    </row>
    <row r="46" spans="1:19" s="208" customFormat="1" ht="15" customHeight="1">
      <c r="A46" s="205" t="s">
        <v>4588</v>
      </c>
      <c r="B46" s="206"/>
      <c r="C46" s="182" t="str">
        <f>HYPERLINK(VLOOKUP(A46,Фото!C:D,2,0),VLOOKUP(A46,'Прайс-лист общий'!A:B,2,0))</f>
        <v>Петля стальная 100*75*2,5, 4 кольца, плоский колпачок, супер сатин хром</v>
      </c>
      <c r="D46" s="183">
        <f>IFERROR(VLOOKUP($A46,'Прайс-лист общий'!A:C,3,0),"")</f>
        <v>4</v>
      </c>
      <c r="E46" s="184">
        <f>IFERROR(VLOOKUP($A46,'Прайс-лист общий'!$A:D,4,0),"")</f>
        <v>0</v>
      </c>
      <c r="F46" s="209">
        <f>IFERROR(VLOOKUP($A46,'Прайс-лист общий'!$A:E,5,0),"")</f>
        <v>316</v>
      </c>
      <c r="G46" s="209">
        <f>IFERROR(VLOOKUP($A46,'Прайс-лист общий'!$A:F,6,0),"")</f>
        <v>191</v>
      </c>
      <c r="H46" s="209">
        <f>IFERROR(VLOOKUP($A46,'Прайс-лист общий'!$A:G,7,0),"")</f>
        <v>174</v>
      </c>
      <c r="I46" s="209">
        <f>IFERROR(VLOOKUP($A46,'Прайс-лист общий'!$A:H,8,0),"")</f>
        <v>158</v>
      </c>
      <c r="J46" s="209">
        <f>IFERROR(VLOOKUP($A46,'Прайс-лист общий'!$A:I,9,0),"")</f>
        <v>137</v>
      </c>
      <c r="K46" s="222">
        <f>IFERROR(VLOOKUP(A46,'Прайс-лист общий'!A:J,10,0),"")</f>
        <v>0</v>
      </c>
      <c r="L46" s="216"/>
      <c r="M46" s="212">
        <f t="shared" si="2"/>
        <v>0</v>
      </c>
      <c r="N46" s="185">
        <f>IFERROR(VLOOKUP($A46,'Прайс-лист общий'!$A:K,11,0),"")</f>
        <v>50</v>
      </c>
      <c r="O46" s="186" t="str">
        <f>IFERROR(VLOOKUP($A46,'Прайс-лист общий'!$A:L,12,0),"")</f>
        <v>135*48*19</v>
      </c>
      <c r="P46" s="186">
        <f>IFERROR(VLOOKUP($A46,'Прайс-лист общий'!$A:M,13,0),"")</f>
        <v>0.44</v>
      </c>
      <c r="Q46" s="186" t="str">
        <f>IFERROR(VLOOKUP($A46,'Прайс-лист общий'!$A:O,14,0),"")</f>
        <v>270*220*150</v>
      </c>
      <c r="R46" s="186">
        <f>IFERROR(VLOOKUP($A46,'Прайс-лист общий'!$A:O,15,0),"")</f>
        <v>22</v>
      </c>
    </row>
    <row r="47" spans="1:19" s="208" customFormat="1" ht="15" customHeight="1">
      <c r="A47" s="205" t="s">
        <v>4589</v>
      </c>
      <c r="B47" s="206"/>
      <c r="C47" s="182" t="str">
        <f>HYPERLINK(VLOOKUP(A47,Фото!C:D,2,0),VLOOKUP(A47,'Прайс-лист общий'!A:B,2,0))</f>
        <v>Петля стальная 100*75*2,5, 4 кольца, плоский колпачок, супер белый</v>
      </c>
      <c r="D47" s="183">
        <f>IFERROR(VLOOKUP($A47,'Прайс-лист общий'!A:C,3,0),"")</f>
        <v>4</v>
      </c>
      <c r="E47" s="184">
        <f>IFERROR(VLOOKUP($A47,'Прайс-лист общий'!$A:D,4,0),"")</f>
        <v>0</v>
      </c>
      <c r="F47" s="209">
        <f>IFERROR(VLOOKUP($A47,'Прайс-лист общий'!$A:E,5,0),"")</f>
        <v>316</v>
      </c>
      <c r="G47" s="209">
        <f>IFERROR(VLOOKUP($A47,'Прайс-лист общий'!$A:F,6,0),"")</f>
        <v>191</v>
      </c>
      <c r="H47" s="209">
        <f>IFERROR(VLOOKUP($A47,'Прайс-лист общий'!$A:G,7,0),"")</f>
        <v>174</v>
      </c>
      <c r="I47" s="209">
        <f>IFERROR(VLOOKUP($A47,'Прайс-лист общий'!$A:H,8,0),"")</f>
        <v>158</v>
      </c>
      <c r="J47" s="209">
        <f>IFERROR(VLOOKUP($A47,'Прайс-лист общий'!$A:I,9,0),"")</f>
        <v>137</v>
      </c>
      <c r="K47" s="222">
        <f>IFERROR(VLOOKUP(A47,'Прайс-лист общий'!A:J,10,0),"")</f>
        <v>0</v>
      </c>
      <c r="L47" s="216"/>
      <c r="M47" s="212">
        <f t="shared" si="2"/>
        <v>0</v>
      </c>
      <c r="N47" s="185">
        <f>IFERROR(VLOOKUP($A47,'Прайс-лист общий'!$A:K,11,0),"")</f>
        <v>50</v>
      </c>
      <c r="O47" s="186" t="str">
        <f>IFERROR(VLOOKUP($A47,'Прайс-лист общий'!$A:L,12,0),"")</f>
        <v>135*48*19</v>
      </c>
      <c r="P47" s="186">
        <f>IFERROR(VLOOKUP($A47,'Прайс-лист общий'!$A:M,13,0),"")</f>
        <v>0.44</v>
      </c>
      <c r="Q47" s="186" t="str">
        <f>IFERROR(VLOOKUP($A47,'Прайс-лист общий'!$A:O,14,0),"")</f>
        <v>270*220*150</v>
      </c>
      <c r="R47" s="186">
        <f>IFERROR(VLOOKUP($A47,'Прайс-лист общий'!$A:O,15,0),"")</f>
        <v>22</v>
      </c>
    </row>
    <row r="48" spans="1:19" s="208" customFormat="1" ht="15" customHeight="1">
      <c r="A48" s="205" t="s">
        <v>4590</v>
      </c>
      <c r="B48" s="206"/>
      <c r="C48" s="182" t="str">
        <f>HYPERLINK(VLOOKUP(A48,Фото!C:D,2,0),VLOOKUP(A48,'Прайс-лист общий'!A:B,2,0))</f>
        <v>Петля стальная 100*75*2,5, 4 кольца, плоский колпачок, супер белый/хром блестящий</v>
      </c>
      <c r="D48" s="183">
        <f>IFERROR(VLOOKUP($A48,'Прайс-лист общий'!A:C,3,0),"")</f>
        <v>4</v>
      </c>
      <c r="E48" s="184">
        <f>IFERROR(VLOOKUP($A48,'Прайс-лист общий'!$A:D,4,0),"")</f>
        <v>0</v>
      </c>
      <c r="F48" s="209">
        <f>IFERROR(VLOOKUP($A48,'Прайс-лист общий'!$A:E,5,0),"")</f>
        <v>316</v>
      </c>
      <c r="G48" s="209">
        <f>IFERROR(VLOOKUP($A48,'Прайс-лист общий'!$A:F,6,0),"")</f>
        <v>191</v>
      </c>
      <c r="H48" s="209">
        <f>IFERROR(VLOOKUP($A48,'Прайс-лист общий'!$A:G,7,0),"")</f>
        <v>174</v>
      </c>
      <c r="I48" s="209">
        <f>IFERROR(VLOOKUP($A48,'Прайс-лист общий'!$A:H,8,0),"")</f>
        <v>158</v>
      </c>
      <c r="J48" s="209">
        <f>IFERROR(VLOOKUP($A48,'Прайс-лист общий'!$A:I,9,0),"")</f>
        <v>137</v>
      </c>
      <c r="K48" s="222">
        <f>IFERROR(VLOOKUP(A48,'Прайс-лист общий'!A:J,10,0),"")</f>
        <v>110</v>
      </c>
      <c r="L48" s="216"/>
      <c r="M48" s="212">
        <f t="shared" si="2"/>
        <v>0</v>
      </c>
      <c r="N48" s="185">
        <f>IFERROR(VLOOKUP($A48,'Прайс-лист общий'!$A:K,11,0),"")</f>
        <v>50</v>
      </c>
      <c r="O48" s="186" t="str">
        <f>IFERROR(VLOOKUP($A48,'Прайс-лист общий'!$A:L,12,0),"")</f>
        <v>135*48*19</v>
      </c>
      <c r="P48" s="186">
        <f>IFERROR(VLOOKUP($A48,'Прайс-лист общий'!$A:M,13,0),"")</f>
        <v>0.44</v>
      </c>
      <c r="Q48" s="186" t="str">
        <f>IFERROR(VLOOKUP($A48,'Прайс-лист общий'!$A:O,14,0),"")</f>
        <v>270*220*150</v>
      </c>
      <c r="R48" s="186">
        <f>IFERROR(VLOOKUP($A48,'Прайс-лист общий'!$A:O,15,0),"")</f>
        <v>22</v>
      </c>
    </row>
    <row r="49" spans="1:19" s="208" customFormat="1" ht="15" customHeight="1">
      <c r="A49" s="205" t="s">
        <v>4591</v>
      </c>
      <c r="B49" s="206"/>
      <c r="C49" s="182" t="str">
        <f>HYPERLINK(VLOOKUP(A49,Фото!C:D,2,0),VLOOKUP(A49,'Прайс-лист общий'!A:B,2,0))</f>
        <v>Петля стальная 100*70*2,5, 4 кольца, плоский колпачок, никель матовый</v>
      </c>
      <c r="D49" s="183">
        <f>IFERROR(VLOOKUP($A49,'Прайс-лист общий'!A:C,3,0),"")</f>
        <v>2</v>
      </c>
      <c r="E49" s="184">
        <f>IFERROR(VLOOKUP($A49,'Прайс-лист общий'!$A:D,4,0),"")</f>
        <v>0</v>
      </c>
      <c r="F49" s="209">
        <f>IFERROR(VLOOKUP($A49,'Прайс-лист общий'!$A:E,5,0),"")</f>
        <v>316</v>
      </c>
      <c r="G49" s="209">
        <f>IFERROR(VLOOKUP($A49,'Прайс-лист общий'!$A:F,6,0),"")</f>
        <v>191</v>
      </c>
      <c r="H49" s="209">
        <f>IFERROR(VLOOKUP($A49,'Прайс-лист общий'!$A:G,7,0),"")</f>
        <v>174</v>
      </c>
      <c r="I49" s="209">
        <f>IFERROR(VLOOKUP($A49,'Прайс-лист общий'!$A:H,8,0),"")</f>
        <v>158</v>
      </c>
      <c r="J49" s="209">
        <f>IFERROR(VLOOKUP($A49,'Прайс-лист общий'!$A:I,9,0),"")</f>
        <v>137</v>
      </c>
      <c r="K49" s="222">
        <f>IFERROR(VLOOKUP(A49,'Прайс-лист общий'!A:J,10,0),"")</f>
        <v>0</v>
      </c>
      <c r="L49" s="216"/>
      <c r="M49" s="212">
        <f t="shared" si="2"/>
        <v>0</v>
      </c>
      <c r="N49" s="185">
        <f>IFERROR(VLOOKUP($A49,'Прайс-лист общий'!$A:K,11,0),"")</f>
        <v>50</v>
      </c>
      <c r="O49" s="186" t="str">
        <f>IFERROR(VLOOKUP($A49,'Прайс-лист общий'!$A:L,12,0),"")</f>
        <v>135*48*19</v>
      </c>
      <c r="P49" s="186">
        <f>IFERROR(VLOOKUP($A49,'Прайс-лист общий'!$A:M,13,0),"")</f>
        <v>0.44</v>
      </c>
      <c r="Q49" s="186" t="str">
        <f>IFERROR(VLOOKUP($A49,'Прайс-лист общий'!$A:O,14,0),"")</f>
        <v>270*220*150</v>
      </c>
      <c r="R49" s="186">
        <f>IFERROR(VLOOKUP($A49,'Прайс-лист общий'!$A:O,15,0),"")</f>
        <v>22</v>
      </c>
    </row>
    <row r="50" spans="1:19" s="208" customFormat="1" ht="15" customHeight="1">
      <c r="A50" s="193" t="s">
        <v>4592</v>
      </c>
      <c r="B50" s="195"/>
      <c r="C50" s="187" t="str">
        <f>HYPERLINK(VLOOKUP(A50,Фото!C:D,2,0),VLOOKUP(A50,'Прайс-лист общий'!A:B,2,0))</f>
        <v>Петля стальная 100*70*2,5, 4 кольца, плоский колпачок, черный</v>
      </c>
      <c r="D50" s="188">
        <f>IFERROR(VLOOKUP($A50,'Прайс-лист общий'!A:C,3,0),"")</f>
        <v>1</v>
      </c>
      <c r="E50" s="189">
        <f>IFERROR(VLOOKUP($A50,'Прайс-лист общий'!$A:D,4,0),"")</f>
        <v>0</v>
      </c>
      <c r="F50" s="210">
        <f>IFERROR(VLOOKUP($A50,'Прайс-лист общий'!$A:E,5,0),"")</f>
        <v>316</v>
      </c>
      <c r="G50" s="210">
        <f>IFERROR(VLOOKUP($A50,'Прайс-лист общий'!$A:F,6,0),"")</f>
        <v>191</v>
      </c>
      <c r="H50" s="210">
        <f>IFERROR(VLOOKUP($A50,'Прайс-лист общий'!$A:G,7,0),"")</f>
        <v>174</v>
      </c>
      <c r="I50" s="210">
        <f>IFERROR(VLOOKUP($A50,'Прайс-лист общий'!$A:H,8,0),"")</f>
        <v>158</v>
      </c>
      <c r="J50" s="210">
        <f>IFERROR(VLOOKUP($A50,'Прайс-лист общий'!$A:I,9,0),"")</f>
        <v>137</v>
      </c>
      <c r="K50" s="220">
        <f>IFERROR(VLOOKUP(A50,'Прайс-лист общий'!A:J,10,0),"")</f>
        <v>0</v>
      </c>
      <c r="L50" s="217"/>
      <c r="M50" s="213">
        <f t="shared" si="2"/>
        <v>0</v>
      </c>
      <c r="N50" s="190">
        <f>IFERROR(VLOOKUP($A50,'Прайс-лист общий'!$A:K,11,0),"")</f>
        <v>50</v>
      </c>
      <c r="O50" s="191" t="str">
        <f>IFERROR(VLOOKUP($A50,'Прайс-лист общий'!$A:L,12,0),"")</f>
        <v>135*48*19</v>
      </c>
      <c r="P50" s="191">
        <f>IFERROR(VLOOKUP($A50,'Прайс-лист общий'!$A:M,13,0),"")</f>
        <v>0.44</v>
      </c>
      <c r="Q50" s="191" t="str">
        <f>IFERROR(VLOOKUP($A50,'Прайс-лист общий'!$A:O,14,0),"")</f>
        <v>270*220*150</v>
      </c>
      <c r="R50" s="191">
        <f>IFERROR(VLOOKUP($A50,'Прайс-лист общий'!$A:O,15,0),"")</f>
        <v>22</v>
      </c>
    </row>
    <row r="51" spans="1:19" s="2" customFormat="1" ht="18" customHeight="1">
      <c r="A51" s="202" t="s">
        <v>5004</v>
      </c>
      <c r="B51" s="196"/>
      <c r="C51" s="233"/>
      <c r="D51" s="198"/>
      <c r="E51" s="199"/>
      <c r="F51" s="200"/>
      <c r="G51" s="200"/>
      <c r="H51" s="200"/>
      <c r="I51" s="200"/>
      <c r="J51" s="200"/>
      <c r="K51" s="200"/>
      <c r="L51" s="200"/>
      <c r="M51" s="200"/>
      <c r="N51" s="201"/>
      <c r="O51" s="196"/>
      <c r="P51" s="196"/>
      <c r="Q51" s="196"/>
      <c r="R51" s="196"/>
      <c r="S51" s="208"/>
    </row>
    <row r="52" spans="1:19" s="208" customFormat="1" ht="21" customHeight="1">
      <c r="A52" s="192" t="s">
        <v>4079</v>
      </c>
      <c r="B52" s="194"/>
      <c r="C52" s="177" t="str">
        <f>HYPERLINK(VLOOKUP(A52,Фото!C:D,2,0),VLOOKUP(A52,'Прайс-лист общий'!A:B,2,0))</f>
        <v>Петля стальная 100*75*2,5, 4 кольца, плоский колпачок, никель матовый</v>
      </c>
      <c r="D52" s="178">
        <f>IFERROR(VLOOKUP($A52,'Прайс-лист общий'!A:C,3,0),"")</f>
        <v>4</v>
      </c>
      <c r="E52" s="179">
        <f>IFERROR(VLOOKUP($A52,'Прайс-лист общий'!$A:D,4,0),"")</f>
        <v>0</v>
      </c>
      <c r="F52" s="292">
        <f>IFERROR(VLOOKUP($A52,'Прайс-лист общий'!$A:E,5,0),"")</f>
        <v>110</v>
      </c>
      <c r="G52" s="292">
        <f>IFERROR(VLOOKUP($A52,'Прайс-лист общий'!$A:F,6,0),"")</f>
        <v>66.36</v>
      </c>
      <c r="H52" s="292">
        <f>IFERROR(VLOOKUP($A52,'Прайс-лист общий'!$A:G,7,0),"")</f>
        <v>63.2</v>
      </c>
      <c r="I52" s="292">
        <f>IFERROR(VLOOKUP($A52,'Прайс-лист общий'!$A:H,8,0),"")</f>
        <v>60.19</v>
      </c>
      <c r="J52" s="292">
        <f>IFERROR(VLOOKUP($A52,'Прайс-лист общий'!$A:I,9,0),"")</f>
        <v>55.99</v>
      </c>
      <c r="K52" s="293">
        <f>IFERROR(VLOOKUP(A52,'Прайс-лист общий'!A:J,10,0),"")</f>
        <v>0</v>
      </c>
      <c r="L52" s="215"/>
      <c r="M52" s="296">
        <f>IF(K52&lt;&gt;'Ручки B2B'!$K$1,K52*L52,IF('Ручки B2B'!$J$1='Ручки B2B'!$G$2,G52*L52,IF('Ручки B2B'!$J$1='Ручки B2B'!$H$2,H52*L52,IF('Ручки B2B'!$J$1='Ручки B2B'!$I$2,I52*L52,IF('Ручки B2B'!$J$1='Ручки B2B'!$J$2,J52*L52,"Выберите колонку")))))</f>
        <v>0</v>
      </c>
      <c r="N52" s="180">
        <f>IFERROR(VLOOKUP($A52,'Прайс-лист общий'!$A:K,11,0),"")</f>
        <v>50</v>
      </c>
      <c r="O52" s="181" t="str">
        <f>IFERROR(VLOOKUP($A52,'Прайс-лист общий'!$A:L,12,0),"")</f>
        <v>110*50*15</v>
      </c>
      <c r="P52" s="181">
        <f>IFERROR(VLOOKUP($A52,'Прайс-лист общий'!$A:M,13,0),"")</f>
        <v>0.2</v>
      </c>
      <c r="Q52" s="181" t="str">
        <f>IFERROR(VLOOKUP($A52,'Прайс-лист общий'!$A:O,14,0),"")</f>
        <v>230*155*120</v>
      </c>
      <c r="R52" s="181">
        <f>IFERROR(VLOOKUP($A52,'Прайс-лист общий'!$A:O,15,0),"")</f>
        <v>11</v>
      </c>
    </row>
    <row r="53" spans="1:19" s="208" customFormat="1" ht="21" customHeight="1">
      <c r="A53" s="193" t="s">
        <v>4080</v>
      </c>
      <c r="B53" s="195"/>
      <c r="C53" s="187" t="str">
        <f>HYPERLINK(VLOOKUP(A53,Фото!C:D,2,0),VLOOKUP(A53,'Прайс-лист общий'!A:B,2,0))</f>
        <v>Петля стальная 100*75*2,5, 4 кольца, плоский колпачок, черный</v>
      </c>
      <c r="D53" s="188">
        <f>IFERROR(VLOOKUP($A53,'Прайс-лист общий'!A:C,3,0),"")</f>
        <v>4</v>
      </c>
      <c r="E53" s="189">
        <f>IFERROR(VLOOKUP($A53,'Прайс-лист общий'!$A:D,4,0),"")</f>
        <v>0</v>
      </c>
      <c r="F53" s="294">
        <f>IFERROR(VLOOKUP($A53,'Прайс-лист общий'!$A:E,5,0),"")</f>
        <v>109</v>
      </c>
      <c r="G53" s="294">
        <f>IFERROR(VLOOKUP($A53,'Прайс-лист общий'!$A:F,6,0),"")</f>
        <v>65.680000000000007</v>
      </c>
      <c r="H53" s="294">
        <f>IFERROR(VLOOKUP($A53,'Прайс-лист общий'!$A:G,7,0),"")</f>
        <v>62.55</v>
      </c>
      <c r="I53" s="294">
        <f>IFERROR(VLOOKUP($A53,'Прайс-лист общий'!$A:H,8,0),"")</f>
        <v>59.57</v>
      </c>
      <c r="J53" s="294">
        <f>IFERROR(VLOOKUP($A53,'Прайс-лист общий'!$A:I,9,0),"")</f>
        <v>55.41</v>
      </c>
      <c r="K53" s="295">
        <f>IFERROR(VLOOKUP(A53,'Прайс-лист общий'!A:J,10,0),"")</f>
        <v>0</v>
      </c>
      <c r="L53" s="217"/>
      <c r="M53" s="297">
        <f>IF(K53&lt;&gt;'Ручки B2B'!$K$1,K53*L53,IF('Ручки B2B'!$J$1='Ручки B2B'!$G$2,G53*L53,IF('Ручки B2B'!$J$1='Ручки B2B'!$H$2,H53*L53,IF('Ручки B2B'!$J$1='Ручки B2B'!$I$2,I53*L53,IF('Ручки B2B'!$J$1='Ручки B2B'!$J$2,J53*L53,"Выберите колонку")))))</f>
        <v>0</v>
      </c>
      <c r="N53" s="190">
        <f>IFERROR(VLOOKUP($A53,'Прайс-лист общий'!$A:K,11,0),"")</f>
        <v>50</v>
      </c>
      <c r="O53" s="191" t="str">
        <f>IFERROR(VLOOKUP($A53,'Прайс-лист общий'!$A:L,12,0),"")</f>
        <v>110*50*15</v>
      </c>
      <c r="P53" s="191">
        <f>IFERROR(VLOOKUP($A53,'Прайс-лист общий'!$A:M,13,0),"")</f>
        <v>0.2</v>
      </c>
      <c r="Q53" s="191" t="str">
        <f>IFERROR(VLOOKUP($A53,'Прайс-лист общий'!$A:O,14,0),"")</f>
        <v>230*155*120</v>
      </c>
      <c r="R53" s="191">
        <f>IFERROR(VLOOKUP($A53,'Прайс-лист общий'!$A:O,15,0),"")</f>
        <v>11</v>
      </c>
    </row>
    <row r="54" spans="1:19" s="2" customFormat="1" ht="18" customHeight="1">
      <c r="A54" s="202" t="s">
        <v>5005</v>
      </c>
      <c r="B54" s="196"/>
      <c r="C54" s="233"/>
      <c r="D54" s="198"/>
      <c r="E54" s="199"/>
      <c r="F54" s="200"/>
      <c r="G54" s="200"/>
      <c r="H54" s="200"/>
      <c r="I54" s="200"/>
      <c r="J54" s="200"/>
      <c r="K54" s="200"/>
      <c r="L54" s="200"/>
      <c r="M54" s="200"/>
      <c r="N54" s="201"/>
      <c r="O54" s="196"/>
      <c r="P54" s="196"/>
      <c r="Q54" s="196"/>
      <c r="R54" s="196"/>
    </row>
    <row r="55" spans="1:19" s="208" customFormat="1" ht="15" customHeight="1">
      <c r="A55" s="223" t="s">
        <v>4543</v>
      </c>
      <c r="B55" s="206"/>
      <c r="C55" s="224" t="str">
        <f>HYPERLINK(VLOOKUP(A55,Фото!C:D,2,0),VLOOKUP(A55,'Прайс-лист общий'!A:B,2,0))</f>
        <v>Петля стальная 100*75*2,5, 4 подшипника, с колп., бронза античная</v>
      </c>
      <c r="D55" s="225">
        <f>IFERROR(VLOOKUP($A55,'Прайс-лист общий'!A:C,3,0),"")</f>
        <v>4</v>
      </c>
      <c r="E55" s="226">
        <f>IFERROR(VLOOKUP($A55,'Прайс-лист общий'!$A:D,4,0),"")</f>
        <v>0</v>
      </c>
      <c r="F55" s="227">
        <f>IFERROR(VLOOKUP($A55,'Прайс-лист общий'!$A:E,5,0),"")</f>
        <v>447</v>
      </c>
      <c r="G55" s="227">
        <f>IFERROR(VLOOKUP($A55,'Прайс-лист общий'!$A:F,6,0),"")</f>
        <v>270</v>
      </c>
      <c r="H55" s="227">
        <f>IFERROR(VLOOKUP($A55,'Прайс-лист общий'!$A:G,7,0),"")</f>
        <v>246</v>
      </c>
      <c r="I55" s="227">
        <f>IFERROR(VLOOKUP($A55,'Прайс-лист общий'!$A:H,8,0),"")</f>
        <v>224</v>
      </c>
      <c r="J55" s="227">
        <f>IFERROR(VLOOKUP($A55,'Прайс-лист общий'!$A:I,9,0),"")</f>
        <v>194</v>
      </c>
      <c r="K55" s="228">
        <f>IFERROR(VLOOKUP(A55,'Прайс-лист общий'!A:J,10,0),"")</f>
        <v>0</v>
      </c>
      <c r="L55" s="229"/>
      <c r="M55" s="230">
        <f t="shared" si="1"/>
        <v>0</v>
      </c>
      <c r="N55" s="231">
        <f>IFERROR(VLOOKUP($A55,'Прайс-лист общий'!$A:K,11,0),"")</f>
        <v>50</v>
      </c>
      <c r="O55" s="232" t="str">
        <f>IFERROR(VLOOKUP($A55,'Прайс-лист общий'!$A:L,12,0),"")</f>
        <v>160*50*20</v>
      </c>
      <c r="P55" s="232">
        <f>IFERROR(VLOOKUP($A55,'Прайс-лист общий'!$A:M,13,0),"")</f>
        <v>0.48</v>
      </c>
      <c r="Q55" s="232" t="str">
        <f>IFERROR(VLOOKUP($A55,'Прайс-лист общий'!$A:O,14,0),"")</f>
        <v>270*220*175</v>
      </c>
      <c r="R55" s="232">
        <f>IFERROR(VLOOKUP($A55,'Прайс-лист общий'!$A:O,15,0),"")</f>
        <v>23</v>
      </c>
    </row>
    <row r="56" spans="1:19" s="208" customFormat="1" ht="15" customHeight="1">
      <c r="A56" s="205" t="s">
        <v>4544</v>
      </c>
      <c r="B56" s="206"/>
      <c r="C56" s="182" t="str">
        <f>HYPERLINK(VLOOKUP(A56,Фото!C:D,2,0),VLOOKUP(A56,'Прайс-лист общий'!A:B,2,0))</f>
        <v>Петля стальная 100*75*2,5, 4 подшипника, с колп., кофе</v>
      </c>
      <c r="D56" s="183">
        <f>IFERROR(VLOOKUP($A56,'Прайс-лист общий'!A:C,3,0),"")</f>
        <v>4</v>
      </c>
      <c r="E56" s="184">
        <f>IFERROR(VLOOKUP($A56,'Прайс-лист общий'!$A:D,4,0),"")</f>
        <v>0</v>
      </c>
      <c r="F56" s="209">
        <f>IFERROR(VLOOKUP($A56,'Прайс-лист общий'!$A:E,5,0),"")</f>
        <v>447</v>
      </c>
      <c r="G56" s="209">
        <f>IFERROR(VLOOKUP($A56,'Прайс-лист общий'!$A:F,6,0),"")</f>
        <v>270</v>
      </c>
      <c r="H56" s="209">
        <f>IFERROR(VLOOKUP($A56,'Прайс-лист общий'!$A:G,7,0),"")</f>
        <v>246</v>
      </c>
      <c r="I56" s="209">
        <f>IFERROR(VLOOKUP($A56,'Прайс-лист общий'!$A:H,8,0),"")</f>
        <v>224</v>
      </c>
      <c r="J56" s="209">
        <f>IFERROR(VLOOKUP($A56,'Прайс-лист общий'!$A:I,9,0),"")</f>
        <v>194</v>
      </c>
      <c r="K56" s="222">
        <f>IFERROR(VLOOKUP(A56,'Прайс-лист общий'!A:J,10,0),"")</f>
        <v>0</v>
      </c>
      <c r="L56" s="216"/>
      <c r="M56" s="212">
        <f t="shared" si="1"/>
        <v>0</v>
      </c>
      <c r="N56" s="185">
        <f>IFERROR(VLOOKUP($A56,'Прайс-лист общий'!$A:K,11,0),"")</f>
        <v>50</v>
      </c>
      <c r="O56" s="186" t="str">
        <f>IFERROR(VLOOKUP($A56,'Прайс-лист общий'!$A:L,12,0),"")</f>
        <v>160*50*20</v>
      </c>
      <c r="P56" s="186">
        <f>IFERROR(VLOOKUP($A56,'Прайс-лист общий'!$A:M,13,0),"")</f>
        <v>0.48</v>
      </c>
      <c r="Q56" s="186" t="str">
        <f>IFERROR(VLOOKUP($A56,'Прайс-лист общий'!$A:O,14,0),"")</f>
        <v>270*220*175</v>
      </c>
      <c r="R56" s="186">
        <f>IFERROR(VLOOKUP($A56,'Прайс-лист общий'!$A:O,15,0),"")</f>
        <v>23</v>
      </c>
    </row>
    <row r="57" spans="1:19" s="208" customFormat="1" ht="15" customHeight="1">
      <c r="A57" s="205" t="s">
        <v>4546</v>
      </c>
      <c r="B57" s="206"/>
      <c r="C57" s="182" t="str">
        <f>HYPERLINK(VLOOKUP(A57,Фото!C:D,2,0),VLOOKUP(A57,'Прайс-лист общий'!A:B,2,0))</f>
        <v>Петля стальная 100*75*2,5, 4 подшипника, с колп., никель матовый</v>
      </c>
      <c r="D57" s="183">
        <f>IFERROR(VLOOKUP($A57,'Прайс-лист общий'!A:C,3,0),"")</f>
        <v>4</v>
      </c>
      <c r="E57" s="184">
        <f>IFERROR(VLOOKUP($A57,'Прайс-лист общий'!$A:D,4,0),"")</f>
        <v>0</v>
      </c>
      <c r="F57" s="209">
        <f>IFERROR(VLOOKUP($A57,'Прайс-лист общий'!$A:E,5,0),"")</f>
        <v>447</v>
      </c>
      <c r="G57" s="209">
        <f>IFERROR(VLOOKUP($A57,'Прайс-лист общий'!$A:F,6,0),"")</f>
        <v>270</v>
      </c>
      <c r="H57" s="209">
        <f>IFERROR(VLOOKUP($A57,'Прайс-лист общий'!$A:G,7,0),"")</f>
        <v>246</v>
      </c>
      <c r="I57" s="209">
        <f>IFERROR(VLOOKUP($A57,'Прайс-лист общий'!$A:H,8,0),"")</f>
        <v>224</v>
      </c>
      <c r="J57" s="209">
        <f>IFERROR(VLOOKUP($A57,'Прайс-лист общий'!$A:I,9,0),"")</f>
        <v>194</v>
      </c>
      <c r="K57" s="222">
        <f>IFERROR(VLOOKUP(A57,'Прайс-лист общий'!A:J,10,0),"")</f>
        <v>168</v>
      </c>
      <c r="L57" s="216"/>
      <c r="M57" s="212">
        <f t="shared" si="1"/>
        <v>0</v>
      </c>
      <c r="N57" s="185">
        <f>IFERROR(VLOOKUP($A57,'Прайс-лист общий'!$A:K,11,0),"")</f>
        <v>50</v>
      </c>
      <c r="O57" s="186" t="str">
        <f>IFERROR(VLOOKUP($A57,'Прайс-лист общий'!$A:L,12,0),"")</f>
        <v>160*50*20</v>
      </c>
      <c r="P57" s="186">
        <f>IFERROR(VLOOKUP($A57,'Прайс-лист общий'!$A:M,13,0),"")</f>
        <v>0.48</v>
      </c>
      <c r="Q57" s="186" t="str">
        <f>IFERROR(VLOOKUP($A57,'Прайс-лист общий'!$A:O,14,0),"")</f>
        <v>270*220*175</v>
      </c>
      <c r="R57" s="186">
        <f>IFERROR(VLOOKUP($A57,'Прайс-лист общий'!$A:O,15,0),"")</f>
        <v>23</v>
      </c>
    </row>
    <row r="58" spans="1:19" s="208" customFormat="1" ht="15" customHeight="1">
      <c r="A58" s="205" t="s">
        <v>4547</v>
      </c>
      <c r="B58" s="206"/>
      <c r="C58" s="182" t="str">
        <f>HYPERLINK(VLOOKUP(A58,Фото!C:D,2,0),VLOOKUP(A58,'Прайс-лист общий'!A:B,2,0))</f>
        <v>Петля стальная 100*75*2,5, 4 подшипника, с колп., супер белый/латунь блестящая</v>
      </c>
      <c r="D58" s="183">
        <f>IFERROR(VLOOKUP($A58,'Прайс-лист общий'!A:C,3,0),"")</f>
        <v>4</v>
      </c>
      <c r="E58" s="184">
        <f>IFERROR(VLOOKUP($A58,'Прайс-лист общий'!$A:D,4,0),"")</f>
        <v>0</v>
      </c>
      <c r="F58" s="209">
        <f>IFERROR(VLOOKUP($A58,'Прайс-лист общий'!$A:E,5,0),"")</f>
        <v>447</v>
      </c>
      <c r="G58" s="209">
        <f>IFERROR(VLOOKUP($A58,'Прайс-лист общий'!$A:F,6,0),"")</f>
        <v>270</v>
      </c>
      <c r="H58" s="209">
        <f>IFERROR(VLOOKUP($A58,'Прайс-лист общий'!$A:G,7,0),"")</f>
        <v>246</v>
      </c>
      <c r="I58" s="209">
        <f>IFERROR(VLOOKUP($A58,'Прайс-лист общий'!$A:H,8,0),"")</f>
        <v>224</v>
      </c>
      <c r="J58" s="209">
        <f>IFERROR(VLOOKUP($A58,'Прайс-лист общий'!$A:I,9,0),"")</f>
        <v>194</v>
      </c>
      <c r="K58" s="222">
        <f>IFERROR(VLOOKUP(A58,'Прайс-лист общий'!A:J,10,0),"")</f>
        <v>168</v>
      </c>
      <c r="L58" s="216"/>
      <c r="M58" s="212">
        <f t="shared" si="1"/>
        <v>0</v>
      </c>
      <c r="N58" s="185">
        <f>IFERROR(VLOOKUP($A58,'Прайс-лист общий'!$A:K,11,0),"")</f>
        <v>50</v>
      </c>
      <c r="O58" s="186" t="str">
        <f>IFERROR(VLOOKUP($A58,'Прайс-лист общий'!$A:L,12,0),"")</f>
        <v>160*50*20</v>
      </c>
      <c r="P58" s="186">
        <f>IFERROR(VLOOKUP($A58,'Прайс-лист общий'!$A:M,13,0),"")</f>
        <v>0.48</v>
      </c>
      <c r="Q58" s="186" t="str">
        <f>IFERROR(VLOOKUP($A58,'Прайс-лист общий'!$A:O,14,0),"")</f>
        <v>270*220*175</v>
      </c>
      <c r="R58" s="186">
        <f>IFERROR(VLOOKUP($A58,'Прайс-лист общий'!$A:O,15,0),"")</f>
        <v>23</v>
      </c>
    </row>
    <row r="59" spans="1:19" s="208" customFormat="1" ht="15" customHeight="1">
      <c r="A59" s="193" t="s">
        <v>4548</v>
      </c>
      <c r="B59" s="195"/>
      <c r="C59" s="187" t="str">
        <f>HYPERLINK(VLOOKUP(A59,Фото!C:D,2,0),VLOOKUP(A59,'Прайс-лист общий'!A:B,2,0))</f>
        <v>Петля стальная 100*75*2,5, 4 подшипника, с колп., белый/латунь блестящая</v>
      </c>
      <c r="D59" s="188">
        <f>IFERROR(VLOOKUP($A59,'Прайс-лист общий'!A:C,3,0),"")</f>
        <v>4</v>
      </c>
      <c r="E59" s="189">
        <f>IFERROR(VLOOKUP($A59,'Прайс-лист общий'!$A:D,4,0),"")</f>
        <v>0</v>
      </c>
      <c r="F59" s="210">
        <f>IFERROR(VLOOKUP($A59,'Прайс-лист общий'!$A:E,5,0),"")</f>
        <v>447</v>
      </c>
      <c r="G59" s="210">
        <f>IFERROR(VLOOKUP($A59,'Прайс-лист общий'!$A:F,6,0),"")</f>
        <v>270</v>
      </c>
      <c r="H59" s="210">
        <f>IFERROR(VLOOKUP($A59,'Прайс-лист общий'!$A:G,7,0),"")</f>
        <v>246</v>
      </c>
      <c r="I59" s="210">
        <f>IFERROR(VLOOKUP($A59,'Прайс-лист общий'!$A:H,8,0),"")</f>
        <v>224</v>
      </c>
      <c r="J59" s="210">
        <f>IFERROR(VLOOKUP($A59,'Прайс-лист общий'!$A:I,9,0),"")</f>
        <v>194</v>
      </c>
      <c r="K59" s="220">
        <f>IFERROR(VLOOKUP(A59,'Прайс-лист общий'!A:J,10,0),"")</f>
        <v>168</v>
      </c>
      <c r="L59" s="217"/>
      <c r="M59" s="213">
        <f t="shared" si="1"/>
        <v>0</v>
      </c>
      <c r="N59" s="190">
        <f>IFERROR(VLOOKUP($A59,'Прайс-лист общий'!$A:K,11,0),"")</f>
        <v>50</v>
      </c>
      <c r="O59" s="191" t="str">
        <f>IFERROR(VLOOKUP($A59,'Прайс-лист общий'!$A:L,12,0),"")</f>
        <v>160*50*20</v>
      </c>
      <c r="P59" s="191">
        <f>IFERROR(VLOOKUP($A59,'Прайс-лист общий'!$A:M,13,0),"")</f>
        <v>0.48</v>
      </c>
      <c r="Q59" s="191" t="str">
        <f>IFERROR(VLOOKUP($A59,'Прайс-лист общий'!$A:O,14,0),"")</f>
        <v>270*220*175</v>
      </c>
      <c r="R59" s="191">
        <f>IFERROR(VLOOKUP($A59,'Прайс-лист общий'!$A:O,15,0),"")</f>
        <v>23</v>
      </c>
    </row>
    <row r="60" spans="1:19" s="2" customFormat="1" ht="18" customHeight="1">
      <c r="A60" s="202" t="s">
        <v>5006</v>
      </c>
      <c r="B60" s="196"/>
      <c r="C60" s="233"/>
      <c r="D60" s="198"/>
      <c r="E60" s="199"/>
      <c r="F60" s="200"/>
      <c r="G60" s="200"/>
      <c r="H60" s="200"/>
      <c r="I60" s="200"/>
      <c r="J60" s="200"/>
      <c r="K60" s="200"/>
      <c r="L60" s="200"/>
      <c r="M60" s="200"/>
      <c r="N60" s="201"/>
      <c r="O60" s="196"/>
      <c r="P60" s="196"/>
      <c r="Q60" s="196"/>
      <c r="R60" s="196"/>
    </row>
    <row r="61" spans="1:19" s="208" customFormat="1" ht="15" customHeight="1">
      <c r="A61" s="223" t="s">
        <v>4549</v>
      </c>
      <c r="B61" s="206"/>
      <c r="C61" s="224" t="str">
        <f>HYPERLINK(VLOOKUP(A61,Фото!C:D,2,0),VLOOKUP(A61,'Прайс-лист общий'!A:B,2,0))</f>
        <v>Петля стальная 125*75*2,5, 4 подшипника, б/колп., бронза античная</v>
      </c>
      <c r="D61" s="225">
        <f>IFERROR(VLOOKUP($A61,'Прайс-лист общий'!A:C,3,0),"")</f>
        <v>4</v>
      </c>
      <c r="E61" s="226">
        <f>IFERROR(VLOOKUP($A61,'Прайс-лист общий'!$A:D,4,0),"")</f>
        <v>0</v>
      </c>
      <c r="F61" s="227">
        <f>IFERROR(VLOOKUP($A61,'Прайс-лист общий'!$A:E,5,0),"")</f>
        <v>487</v>
      </c>
      <c r="G61" s="227">
        <f>IFERROR(VLOOKUP($A61,'Прайс-лист общий'!$A:F,6,0),"")</f>
        <v>294</v>
      </c>
      <c r="H61" s="227">
        <f>IFERROR(VLOOKUP($A61,'Прайс-лист общий'!$A:G,7,0),"")</f>
        <v>267</v>
      </c>
      <c r="I61" s="227">
        <f>IFERROR(VLOOKUP($A61,'Прайс-лист общий'!$A:H,8,0),"")</f>
        <v>243</v>
      </c>
      <c r="J61" s="227">
        <f>IFERROR(VLOOKUP($A61,'Прайс-лист общий'!$A:I,9,0),"")</f>
        <v>211</v>
      </c>
      <c r="K61" s="228">
        <f>IFERROR(VLOOKUP(A61,'Прайс-лист общий'!A:J,10,0),"")</f>
        <v>0</v>
      </c>
      <c r="L61" s="229"/>
      <c r="M61" s="230">
        <f t="shared" si="1"/>
        <v>0</v>
      </c>
      <c r="N61" s="231">
        <f>IFERROR(VLOOKUP($A61,'Прайс-лист общий'!$A:K,11,0),"")</f>
        <v>50</v>
      </c>
      <c r="O61" s="232" t="str">
        <f>IFERROR(VLOOKUP($A61,'Прайс-лист общий'!$A:L,12,0),"")</f>
        <v>160*50*20</v>
      </c>
      <c r="P61" s="232">
        <f>IFERROR(VLOOKUP($A61,'Прайс-лист общий'!$A:M,13,0),"")</f>
        <v>0.54</v>
      </c>
      <c r="Q61" s="232" t="str">
        <f>IFERROR(VLOOKUP($A61,'Прайс-лист общий'!$A:O,14,0),"")</f>
        <v>270*220*175</v>
      </c>
      <c r="R61" s="232">
        <f>IFERROR(VLOOKUP($A61,'Прайс-лист общий'!$A:O,15,0),"")</f>
        <v>27.9</v>
      </c>
    </row>
    <row r="62" spans="1:19" s="208" customFormat="1" ht="15" customHeight="1">
      <c r="A62" s="223" t="s">
        <v>4550</v>
      </c>
      <c r="B62" s="206"/>
      <c r="C62" s="224" t="str">
        <f>HYPERLINK(VLOOKUP(A62,Фото!C:D,2,0),VLOOKUP(A62,'Прайс-лист общий'!A:B,2,0))</f>
        <v>Петля стальная 125*75*2,5, 4 подшипника, б/колп., черный</v>
      </c>
      <c r="D62" s="225">
        <f>IFERROR(VLOOKUP($A62,'Прайс-лист общий'!A:C,3,0),"")</f>
        <v>4</v>
      </c>
      <c r="E62" s="226">
        <f>IFERROR(VLOOKUP($A62,'Прайс-лист общий'!$A:D,4,0),"")</f>
        <v>0</v>
      </c>
      <c r="F62" s="227">
        <f>IFERROR(VLOOKUP($A62,'Прайс-лист общий'!$A:E,5,0),"")</f>
        <v>487</v>
      </c>
      <c r="G62" s="227">
        <f>IFERROR(VLOOKUP($A62,'Прайс-лист общий'!$A:F,6,0),"")</f>
        <v>294</v>
      </c>
      <c r="H62" s="227">
        <f>IFERROR(VLOOKUP($A62,'Прайс-лист общий'!$A:G,7,0),"")</f>
        <v>267</v>
      </c>
      <c r="I62" s="227">
        <f>IFERROR(VLOOKUP($A62,'Прайс-лист общий'!$A:H,8,0),"")</f>
        <v>243</v>
      </c>
      <c r="J62" s="227">
        <f>IFERROR(VLOOKUP($A62,'Прайс-лист общий'!$A:I,9,0),"")</f>
        <v>211</v>
      </c>
      <c r="K62" s="228">
        <f>IFERROR(VLOOKUP(A62,'Прайс-лист общий'!A:J,10,0),"")</f>
        <v>0</v>
      </c>
      <c r="L62" s="229"/>
      <c r="M62" s="230">
        <f t="shared" si="1"/>
        <v>0</v>
      </c>
      <c r="N62" s="231">
        <f>IFERROR(VLOOKUP($A62,'Прайс-лист общий'!$A:K,11,0),"")</f>
        <v>50</v>
      </c>
      <c r="O62" s="232" t="str">
        <f>IFERROR(VLOOKUP($A62,'Прайс-лист общий'!$A:L,12,0),"")</f>
        <v>160*50*20</v>
      </c>
      <c r="P62" s="232">
        <f>IFERROR(VLOOKUP($A62,'Прайс-лист общий'!$A:M,13,0),"")</f>
        <v>0.54</v>
      </c>
      <c r="Q62" s="232" t="str">
        <f>IFERROR(VLOOKUP($A62,'Прайс-лист общий'!$A:O,14,0),"")</f>
        <v>270*220*175</v>
      </c>
      <c r="R62" s="232">
        <f>IFERROR(VLOOKUP($A62,'Прайс-лист общий'!$A:O,15,0),"")</f>
        <v>27.9</v>
      </c>
    </row>
    <row r="63" spans="1:19" s="208" customFormat="1" ht="15" customHeight="1">
      <c r="A63" s="205" t="s">
        <v>4551</v>
      </c>
      <c r="B63" s="206"/>
      <c r="C63" s="182" t="str">
        <f>HYPERLINK(VLOOKUP(A63,Фото!C:D,2,0),VLOOKUP(A63,'Прайс-лист общий'!A:B,2,0))</f>
        <v>Петля стальная 125*75*2,5, 4 подшипника, б/колп., латунь блестящая</v>
      </c>
      <c r="D63" s="183">
        <f>IFERROR(VLOOKUP($A63,'Прайс-лист общий'!A:C,3,0),"")</f>
        <v>2</v>
      </c>
      <c r="E63" s="184">
        <f>IFERROR(VLOOKUP($A63,'Прайс-лист общий'!$A:D,4,0),"")</f>
        <v>0</v>
      </c>
      <c r="F63" s="209">
        <f>IFERROR(VLOOKUP($A63,'Прайс-лист общий'!$A:E,5,0),"")</f>
        <v>487</v>
      </c>
      <c r="G63" s="209">
        <f>IFERROR(VLOOKUP($A63,'Прайс-лист общий'!$A:F,6,0),"")</f>
        <v>294</v>
      </c>
      <c r="H63" s="209">
        <f>IFERROR(VLOOKUP($A63,'Прайс-лист общий'!$A:G,7,0),"")</f>
        <v>267</v>
      </c>
      <c r="I63" s="209">
        <f>IFERROR(VLOOKUP($A63,'Прайс-лист общий'!$A:H,8,0),"")</f>
        <v>243</v>
      </c>
      <c r="J63" s="209">
        <f>IFERROR(VLOOKUP($A63,'Прайс-лист общий'!$A:I,9,0),"")</f>
        <v>211</v>
      </c>
      <c r="K63" s="222">
        <f>IFERROR(VLOOKUP(A63,'Прайс-лист общий'!A:J,10,0),"")</f>
        <v>168</v>
      </c>
      <c r="L63" s="216"/>
      <c r="M63" s="212">
        <f t="shared" si="1"/>
        <v>0</v>
      </c>
      <c r="N63" s="185">
        <f>IFERROR(VLOOKUP($A63,'Прайс-лист общий'!$A:K,11,0),"")</f>
        <v>50</v>
      </c>
      <c r="O63" s="186" t="str">
        <f>IFERROR(VLOOKUP($A63,'Прайс-лист общий'!$A:L,12,0),"")</f>
        <v>160*50*20</v>
      </c>
      <c r="P63" s="186">
        <f>IFERROR(VLOOKUP($A63,'Прайс-лист общий'!$A:M,13,0),"")</f>
        <v>0.54</v>
      </c>
      <c r="Q63" s="186" t="str">
        <f>IFERROR(VLOOKUP($A63,'Прайс-лист общий'!$A:O,14,0),"")</f>
        <v>270*220*175</v>
      </c>
      <c r="R63" s="186">
        <f>IFERROR(VLOOKUP($A63,'Прайс-лист общий'!$A:O,15,0),"")</f>
        <v>27.9</v>
      </c>
    </row>
    <row r="64" spans="1:19" s="208" customFormat="1" ht="15" customHeight="1">
      <c r="A64" s="193" t="s">
        <v>4552</v>
      </c>
      <c r="B64" s="195"/>
      <c r="C64" s="187" t="str">
        <f>HYPERLINK(VLOOKUP(A64,Фото!C:D,2,0),VLOOKUP(A64,'Прайс-лист общий'!A:B,2,0))</f>
        <v>Петля стальная 125*75*2,5, 4 подшипника, б/колп., никель матовый</v>
      </c>
      <c r="D64" s="188">
        <f>IFERROR(VLOOKUP($A64,'Прайс-лист общий'!A:C,3,0),"")</f>
        <v>4</v>
      </c>
      <c r="E64" s="189">
        <f>IFERROR(VLOOKUP($A64,'Прайс-лист общий'!$A:D,4,0),"")</f>
        <v>0</v>
      </c>
      <c r="F64" s="210">
        <f>IFERROR(VLOOKUP($A64,'Прайс-лист общий'!$A:E,5,0),"")</f>
        <v>487</v>
      </c>
      <c r="G64" s="210">
        <f>IFERROR(VLOOKUP($A64,'Прайс-лист общий'!$A:F,6,0),"")</f>
        <v>294</v>
      </c>
      <c r="H64" s="210">
        <f>IFERROR(VLOOKUP($A64,'Прайс-лист общий'!$A:G,7,0),"")</f>
        <v>267</v>
      </c>
      <c r="I64" s="210">
        <f>IFERROR(VLOOKUP($A64,'Прайс-лист общий'!$A:H,8,0),"")</f>
        <v>243</v>
      </c>
      <c r="J64" s="210">
        <f>IFERROR(VLOOKUP($A64,'Прайс-лист общий'!$A:I,9,0),"")</f>
        <v>211</v>
      </c>
      <c r="K64" s="220">
        <f>IFERROR(VLOOKUP(A64,'Прайс-лист общий'!A:J,10,0),"")</f>
        <v>0</v>
      </c>
      <c r="L64" s="217"/>
      <c r="M64" s="213">
        <f t="shared" si="1"/>
        <v>0</v>
      </c>
      <c r="N64" s="190">
        <f>IFERROR(VLOOKUP($A64,'Прайс-лист общий'!$A:K,11,0),"")</f>
        <v>50</v>
      </c>
      <c r="O64" s="191" t="str">
        <f>IFERROR(VLOOKUP($A64,'Прайс-лист общий'!$A:L,12,0),"")</f>
        <v>160*50*20</v>
      </c>
      <c r="P64" s="191">
        <f>IFERROR(VLOOKUP($A64,'Прайс-лист общий'!$A:M,13,0),"")</f>
        <v>0.54</v>
      </c>
      <c r="Q64" s="191" t="str">
        <f>IFERROR(VLOOKUP($A64,'Прайс-лист общий'!$A:O,14,0),"")</f>
        <v>270*220*175</v>
      </c>
      <c r="R64" s="191">
        <f>IFERROR(VLOOKUP($A64,'Прайс-лист общий'!$A:O,15,0),"")</f>
        <v>27.9</v>
      </c>
    </row>
    <row r="65" spans="1:19" s="2" customFormat="1" ht="18" customHeight="1">
      <c r="A65" s="202" t="s">
        <v>5007</v>
      </c>
      <c r="B65" s="196"/>
      <c r="C65" s="233"/>
      <c r="D65" s="198"/>
      <c r="E65" s="199"/>
      <c r="F65" s="200"/>
      <c r="G65" s="200"/>
      <c r="H65" s="200"/>
      <c r="I65" s="200"/>
      <c r="J65" s="200"/>
      <c r="K65" s="200"/>
      <c r="L65" s="200"/>
      <c r="M65" s="200"/>
      <c r="N65" s="201"/>
      <c r="O65" s="196"/>
      <c r="P65" s="196"/>
      <c r="Q65" s="196"/>
      <c r="R65" s="196"/>
      <c r="S65" s="208"/>
    </row>
    <row r="66" spans="1:19" s="208" customFormat="1" ht="15" customHeight="1">
      <c r="A66" s="205" t="s">
        <v>4553</v>
      </c>
      <c r="B66" s="206"/>
      <c r="C66" s="182" t="str">
        <f>HYPERLINK(VLOOKUP(A66,Фото!C:D,2,0),VLOOKUP(A66,'Прайс-лист общий'!A:B,2,0))</f>
        <v>Петля стальная 100*75*2,5, 2 подшипника, б/колп., бронза античная (без врезки)</v>
      </c>
      <c r="D66" s="183">
        <f>IFERROR(VLOOKUP($A66,'Прайс-лист общий'!A:C,3,0),"")</f>
        <v>4</v>
      </c>
      <c r="E66" s="184">
        <f>IFERROR(VLOOKUP($A66,'Прайс-лист общий'!$A:D,4,0),"")</f>
        <v>0</v>
      </c>
      <c r="F66" s="209">
        <f>IFERROR(VLOOKUP($A66,'Прайс-лист общий'!$A:E,5,0),"")</f>
        <v>300</v>
      </c>
      <c r="G66" s="209">
        <f>IFERROR(VLOOKUP($A66,'Прайс-лист общий'!$A:F,6,0),"")</f>
        <v>181</v>
      </c>
      <c r="H66" s="209">
        <f>IFERROR(VLOOKUP($A66,'Прайс-лист общий'!$A:G,7,0),"")</f>
        <v>165</v>
      </c>
      <c r="I66" s="209">
        <f>IFERROR(VLOOKUP($A66,'Прайс-лист общий'!$A:H,8,0),"")</f>
        <v>149</v>
      </c>
      <c r="J66" s="209">
        <f>IFERROR(VLOOKUP($A66,'Прайс-лист общий'!$A:I,9,0),"")</f>
        <v>130</v>
      </c>
      <c r="K66" s="222">
        <f>IFERROR(VLOOKUP(A66,'Прайс-лист общий'!A:J,10,0),"")</f>
        <v>0</v>
      </c>
      <c r="L66" s="216"/>
      <c r="M66" s="212">
        <f t="shared" ref="M66:M84" si="3">IF(K66&lt;&gt;$K$1,K66*L66,IF($J$1=$G$2,G66*L66,IF($J$1=$H$2,H66*L66,IF($J$1=$I$2,I66*L66,IF($J$1=$J$2,J66*L66,"Выберите колонку")))))</f>
        <v>0</v>
      </c>
      <c r="N66" s="185">
        <f>IFERROR(VLOOKUP($A66,'Прайс-лист общий'!$A:K,11,0),"")</f>
        <v>50</v>
      </c>
      <c r="O66" s="186" t="str">
        <f>IFERROR(VLOOKUP($A66,'Прайс-лист общий'!$A:L,12,0),"")</f>
        <v>135*52*20</v>
      </c>
      <c r="P66" s="186">
        <f>IFERROR(VLOOKUP($A66,'Прайс-лист общий'!$A:M,13,0),"")</f>
        <v>0.34</v>
      </c>
      <c r="Q66" s="186" t="str">
        <f>IFERROR(VLOOKUP($A66,'Прайс-лист общий'!$A:O,14,0),"")</f>
        <v>270*220*150</v>
      </c>
      <c r="R66" s="186">
        <f>IFERROR(VLOOKUP($A66,'Прайс-лист общий'!$A:O,15,0),"")</f>
        <v>16.2</v>
      </c>
    </row>
    <row r="67" spans="1:19" s="208" customFormat="1" ht="15" customHeight="1">
      <c r="A67" s="205" t="s">
        <v>4555</v>
      </c>
      <c r="B67" s="206"/>
      <c r="C67" s="182" t="str">
        <f>HYPERLINK(VLOOKUP(A67,Фото!C:D,2,0),VLOOKUP(A67,'Прайс-лист общий'!A:B,2,0))</f>
        <v>Петля стальная 100*75*2,5, 2 подшипника, б/колп., черный (без врезки)</v>
      </c>
      <c r="D67" s="183">
        <f>IFERROR(VLOOKUP($A67,'Прайс-лист общий'!A:C,3,0),"")</f>
        <v>4</v>
      </c>
      <c r="E67" s="184">
        <f>IFERROR(VLOOKUP($A67,'Прайс-лист общий'!$A:D,4,0),"")</f>
        <v>0</v>
      </c>
      <c r="F67" s="209">
        <f>IFERROR(VLOOKUP($A67,'Прайс-лист общий'!$A:E,5,0),"")</f>
        <v>300</v>
      </c>
      <c r="G67" s="209">
        <f>IFERROR(VLOOKUP($A67,'Прайс-лист общий'!$A:F,6,0),"")</f>
        <v>181</v>
      </c>
      <c r="H67" s="209">
        <f>IFERROR(VLOOKUP($A67,'Прайс-лист общий'!$A:G,7,0),"")</f>
        <v>165</v>
      </c>
      <c r="I67" s="209">
        <f>IFERROR(VLOOKUP($A67,'Прайс-лист общий'!$A:H,8,0),"")</f>
        <v>149</v>
      </c>
      <c r="J67" s="209">
        <f>IFERROR(VLOOKUP($A67,'Прайс-лист общий'!$A:I,9,0),"")</f>
        <v>130</v>
      </c>
      <c r="K67" s="222">
        <f>IFERROR(VLOOKUP(A67,'Прайс-лист общий'!A:J,10,0),"")</f>
        <v>0</v>
      </c>
      <c r="L67" s="216"/>
      <c r="M67" s="212">
        <f t="shared" si="3"/>
        <v>0</v>
      </c>
      <c r="N67" s="185">
        <f>IFERROR(VLOOKUP($A67,'Прайс-лист общий'!$A:K,11,0),"")</f>
        <v>50</v>
      </c>
      <c r="O67" s="186" t="str">
        <f>IFERROR(VLOOKUP($A67,'Прайс-лист общий'!$A:L,12,0),"")</f>
        <v>135*52*20</v>
      </c>
      <c r="P67" s="186">
        <f>IFERROR(VLOOKUP($A67,'Прайс-лист общий'!$A:M,13,0),"")</f>
        <v>0.34</v>
      </c>
      <c r="Q67" s="186" t="str">
        <f>IFERROR(VLOOKUP($A67,'Прайс-лист общий'!$A:O,14,0),"")</f>
        <v>270*220*150</v>
      </c>
      <c r="R67" s="186">
        <f>IFERROR(VLOOKUP($A67,'Прайс-лист общий'!$A:O,15,0),"")</f>
        <v>16.2</v>
      </c>
    </row>
    <row r="68" spans="1:19" s="208" customFormat="1" ht="15" customHeight="1">
      <c r="A68" s="205" t="s">
        <v>4556</v>
      </c>
      <c r="B68" s="206"/>
      <c r="C68" s="182" t="str">
        <f>HYPERLINK(VLOOKUP(A68,Фото!C:D,2,0),VLOOKUP(A68,'Прайс-лист общий'!A:B,2,0))</f>
        <v>Петля стальная 100*75*2,5, 2 подшипника, б/колп., черный/хром блестящий (без врезки)</v>
      </c>
      <c r="D68" s="183">
        <f>IFERROR(VLOOKUP($A68,'Прайс-лист общий'!A:C,3,0),"")</f>
        <v>4</v>
      </c>
      <c r="E68" s="184">
        <f>IFERROR(VLOOKUP($A68,'Прайс-лист общий'!$A:D,4,0),"")</f>
        <v>0</v>
      </c>
      <c r="F68" s="209">
        <f>IFERROR(VLOOKUP($A68,'Прайс-лист общий'!$A:E,5,0),"")</f>
        <v>300</v>
      </c>
      <c r="G68" s="209">
        <f>IFERROR(VLOOKUP($A68,'Прайс-лист общий'!$A:F,6,0),"")</f>
        <v>181</v>
      </c>
      <c r="H68" s="209">
        <f>IFERROR(VLOOKUP($A68,'Прайс-лист общий'!$A:G,7,0),"")</f>
        <v>165</v>
      </c>
      <c r="I68" s="209">
        <f>IFERROR(VLOOKUP($A68,'Прайс-лист общий'!$A:H,8,0),"")</f>
        <v>149</v>
      </c>
      <c r="J68" s="209">
        <f>IFERROR(VLOOKUP($A68,'Прайс-лист общий'!$A:I,9,0),"")</f>
        <v>130</v>
      </c>
      <c r="K68" s="222">
        <f>IFERROR(VLOOKUP(A68,'Прайс-лист общий'!A:J,10,0),"")</f>
        <v>110</v>
      </c>
      <c r="L68" s="216"/>
      <c r="M68" s="212">
        <f t="shared" si="3"/>
        <v>0</v>
      </c>
      <c r="N68" s="185">
        <f>IFERROR(VLOOKUP($A68,'Прайс-лист общий'!$A:K,11,0),"")</f>
        <v>50</v>
      </c>
      <c r="O68" s="186" t="str">
        <f>IFERROR(VLOOKUP($A68,'Прайс-лист общий'!$A:L,12,0),"")</f>
        <v>135*52*20</v>
      </c>
      <c r="P68" s="186">
        <f>IFERROR(VLOOKUP($A68,'Прайс-лист общий'!$A:M,13,0),"")</f>
        <v>0.34</v>
      </c>
      <c r="Q68" s="186" t="str">
        <f>IFERROR(VLOOKUP($A68,'Прайс-лист общий'!$A:O,14,0),"")</f>
        <v>270*220*150</v>
      </c>
      <c r="R68" s="186">
        <f>IFERROR(VLOOKUP($A68,'Прайс-лист общий'!$A:O,15,0),"")</f>
        <v>16.2</v>
      </c>
    </row>
    <row r="69" spans="1:19" s="208" customFormat="1" ht="15" customHeight="1">
      <c r="A69" s="205" t="s">
        <v>4557</v>
      </c>
      <c r="B69" s="206"/>
      <c r="C69" s="182" t="str">
        <f>HYPERLINK(VLOOKUP(A69,Фото!C:D,2,0),VLOOKUP(A69,'Прайс-лист общий'!A:B,2,0))</f>
        <v>Петля стальная 100*75*2,5, 2 подшипника, б/колп., черный никель (без врезки)</v>
      </c>
      <c r="D69" s="183">
        <f>IFERROR(VLOOKUP($A69,'Прайс-лист общий'!A:C,3,0),"")</f>
        <v>4</v>
      </c>
      <c r="E69" s="184">
        <f>IFERROR(VLOOKUP($A69,'Прайс-лист общий'!$A:D,4,0),"")</f>
        <v>0</v>
      </c>
      <c r="F69" s="209">
        <f>IFERROR(VLOOKUP($A69,'Прайс-лист общий'!$A:E,5,0),"")</f>
        <v>300</v>
      </c>
      <c r="G69" s="209">
        <f>IFERROR(VLOOKUP($A69,'Прайс-лист общий'!$A:F,6,0),"")</f>
        <v>181</v>
      </c>
      <c r="H69" s="209">
        <f>IFERROR(VLOOKUP($A69,'Прайс-лист общий'!$A:G,7,0),"")</f>
        <v>165</v>
      </c>
      <c r="I69" s="209">
        <f>IFERROR(VLOOKUP($A69,'Прайс-лист общий'!$A:H,8,0),"")</f>
        <v>149</v>
      </c>
      <c r="J69" s="209">
        <f>IFERROR(VLOOKUP($A69,'Прайс-лист общий'!$A:I,9,0),"")</f>
        <v>130</v>
      </c>
      <c r="K69" s="222">
        <f>IFERROR(VLOOKUP(A69,'Прайс-лист общий'!A:J,10,0),"")</f>
        <v>0</v>
      </c>
      <c r="L69" s="216"/>
      <c r="M69" s="212">
        <f t="shared" si="3"/>
        <v>0</v>
      </c>
      <c r="N69" s="185">
        <f>IFERROR(VLOOKUP($A69,'Прайс-лист общий'!$A:K,11,0),"")</f>
        <v>50</v>
      </c>
      <c r="O69" s="186" t="str">
        <f>IFERROR(VLOOKUP($A69,'Прайс-лист общий'!$A:L,12,0),"")</f>
        <v>135*52*14</v>
      </c>
      <c r="P69" s="186">
        <f>IFERROR(VLOOKUP($A69,'Прайс-лист общий'!$A:M,13,0),"")</f>
        <v>0.34</v>
      </c>
      <c r="Q69" s="186" t="str">
        <f>IFERROR(VLOOKUP($A69,'Прайс-лист общий'!$A:O,14,0),"")</f>
        <v>270*220*150</v>
      </c>
      <c r="R69" s="186">
        <f>IFERROR(VLOOKUP($A69,'Прайс-лист общий'!$A:O,15,0),"")</f>
        <v>16.2</v>
      </c>
    </row>
    <row r="70" spans="1:19" s="208" customFormat="1" ht="15" customHeight="1">
      <c r="A70" s="205" t="s">
        <v>4558</v>
      </c>
      <c r="B70" s="206"/>
      <c r="C70" s="182" t="str">
        <f>HYPERLINK(VLOOKUP(A70,Фото!C:D,2,0),VLOOKUP(A70,'Прайс-лист общий'!A:B,2,0))</f>
        <v>Петля стальная 100*75*2,5, 2 подшипника, б/колп., кофе (без врезки)</v>
      </c>
      <c r="D70" s="183">
        <f>IFERROR(VLOOKUP($A70,'Прайс-лист общий'!A:C,3,0),"")</f>
        <v>4</v>
      </c>
      <c r="E70" s="184">
        <f>IFERROR(VLOOKUP($A70,'Прайс-лист общий'!$A:D,4,0),"")</f>
        <v>0</v>
      </c>
      <c r="F70" s="209">
        <f>IFERROR(VLOOKUP($A70,'Прайс-лист общий'!$A:E,5,0),"")</f>
        <v>300</v>
      </c>
      <c r="G70" s="209">
        <f>IFERROR(VLOOKUP($A70,'Прайс-лист общий'!$A:F,6,0),"")</f>
        <v>181</v>
      </c>
      <c r="H70" s="209">
        <f>IFERROR(VLOOKUP($A70,'Прайс-лист общий'!$A:G,7,0),"")</f>
        <v>165</v>
      </c>
      <c r="I70" s="209">
        <f>IFERROR(VLOOKUP($A70,'Прайс-лист общий'!$A:H,8,0),"")</f>
        <v>149</v>
      </c>
      <c r="J70" s="209">
        <f>IFERROR(VLOOKUP($A70,'Прайс-лист общий'!$A:I,9,0),"")</f>
        <v>130</v>
      </c>
      <c r="K70" s="222">
        <f>IFERROR(VLOOKUP(A70,'Прайс-лист общий'!A:J,10,0),"")</f>
        <v>0</v>
      </c>
      <c r="L70" s="216"/>
      <c r="M70" s="212">
        <f t="shared" si="3"/>
        <v>0</v>
      </c>
      <c r="N70" s="185">
        <f>IFERROR(VLOOKUP($A70,'Прайс-лист общий'!$A:K,11,0),"")</f>
        <v>50</v>
      </c>
      <c r="O70" s="186" t="str">
        <f>IFERROR(VLOOKUP($A70,'Прайс-лист общий'!$A:L,12,0),"")</f>
        <v>135*52*15</v>
      </c>
      <c r="P70" s="186">
        <f>IFERROR(VLOOKUP($A70,'Прайс-лист общий'!$A:M,13,0),"")</f>
        <v>0.34</v>
      </c>
      <c r="Q70" s="186" t="str">
        <f>IFERROR(VLOOKUP($A70,'Прайс-лист общий'!$A:O,14,0),"")</f>
        <v>270*220*150</v>
      </c>
      <c r="R70" s="186">
        <f>IFERROR(VLOOKUP($A70,'Прайс-лист общий'!$A:O,15,0),"")</f>
        <v>16.2</v>
      </c>
    </row>
    <row r="71" spans="1:19" s="208" customFormat="1" ht="15" customHeight="1">
      <c r="A71" s="205" t="s">
        <v>4559</v>
      </c>
      <c r="B71" s="206"/>
      <c r="C71" s="182" t="str">
        <f>HYPERLINK(VLOOKUP(A71,Фото!C:D,2,0),VLOOKUP(A71,'Прайс-лист общий'!A:B,2,0))</f>
        <v>Петля стальная 100*75*2,5, 2 подшипника, б/колп., хром блестящий (без врезки)</v>
      </c>
      <c r="D71" s="183">
        <f>IFERROR(VLOOKUP($A71,'Прайс-лист общий'!A:C,3,0),"")</f>
        <v>2</v>
      </c>
      <c r="E71" s="184">
        <f>IFERROR(VLOOKUP($A71,'Прайс-лист общий'!$A:D,4,0),"")</f>
        <v>0</v>
      </c>
      <c r="F71" s="209">
        <f>IFERROR(VLOOKUP($A71,'Прайс-лист общий'!$A:E,5,0),"")</f>
        <v>300</v>
      </c>
      <c r="G71" s="209">
        <f>IFERROR(VLOOKUP($A71,'Прайс-лист общий'!$A:F,6,0),"")</f>
        <v>181</v>
      </c>
      <c r="H71" s="209">
        <f>IFERROR(VLOOKUP($A71,'Прайс-лист общий'!$A:G,7,0),"")</f>
        <v>165</v>
      </c>
      <c r="I71" s="209">
        <f>IFERROR(VLOOKUP($A71,'Прайс-лист общий'!$A:H,8,0),"")</f>
        <v>149</v>
      </c>
      <c r="J71" s="209">
        <f>IFERROR(VLOOKUP($A71,'Прайс-лист общий'!$A:I,9,0),"")</f>
        <v>130</v>
      </c>
      <c r="K71" s="222">
        <f>IFERROR(VLOOKUP(A71,'Прайс-лист общий'!A:J,10,0),"")</f>
        <v>0</v>
      </c>
      <c r="L71" s="216"/>
      <c r="M71" s="212">
        <f t="shared" si="3"/>
        <v>0</v>
      </c>
      <c r="N71" s="185">
        <f>IFERROR(VLOOKUP($A71,'Прайс-лист общий'!$A:K,11,0),"")</f>
        <v>50</v>
      </c>
      <c r="O71" s="186" t="str">
        <f>IFERROR(VLOOKUP($A71,'Прайс-лист общий'!$A:L,12,0),"")</f>
        <v>135*52*14</v>
      </c>
      <c r="P71" s="186">
        <f>IFERROR(VLOOKUP($A71,'Прайс-лист общий'!$A:M,13,0),"")</f>
        <v>0.34</v>
      </c>
      <c r="Q71" s="186" t="str">
        <f>IFERROR(VLOOKUP($A71,'Прайс-лист общий'!$A:O,14,0),"")</f>
        <v>270*220*150</v>
      </c>
      <c r="R71" s="186">
        <f>IFERROR(VLOOKUP($A71,'Прайс-лист общий'!$A:O,15,0),"")</f>
        <v>16.2</v>
      </c>
    </row>
    <row r="72" spans="1:19" s="208" customFormat="1" ht="15" customHeight="1">
      <c r="A72" s="205" t="s">
        <v>4560</v>
      </c>
      <c r="B72" s="206"/>
      <c r="C72" s="182" t="str">
        <f>HYPERLINK(VLOOKUP(A72,Фото!C:D,2,0),VLOOKUP(A72,'Прайс-лист общий'!A:B,2,0))</f>
        <v>Петля стальная 100*75*2,5, 2 подшипника, б/колп., бронза античная матовая (без врезки)</v>
      </c>
      <c r="D72" s="183">
        <f>IFERROR(VLOOKUP($A72,'Прайс-лист общий'!A:C,3,0),"")</f>
        <v>4</v>
      </c>
      <c r="E72" s="184">
        <f>IFERROR(VLOOKUP($A72,'Прайс-лист общий'!$A:D,4,0),"")</f>
        <v>0</v>
      </c>
      <c r="F72" s="209">
        <f>IFERROR(VLOOKUP($A72,'Прайс-лист общий'!$A:E,5,0),"")</f>
        <v>300</v>
      </c>
      <c r="G72" s="209">
        <f>IFERROR(VLOOKUP($A72,'Прайс-лист общий'!$A:F,6,0),"")</f>
        <v>181</v>
      </c>
      <c r="H72" s="209">
        <f>IFERROR(VLOOKUP($A72,'Прайс-лист общий'!$A:G,7,0),"")</f>
        <v>165</v>
      </c>
      <c r="I72" s="209">
        <f>IFERROR(VLOOKUP($A72,'Прайс-лист общий'!$A:H,8,0),"")</f>
        <v>149</v>
      </c>
      <c r="J72" s="209">
        <f>IFERROR(VLOOKUP($A72,'Прайс-лист общий'!$A:I,9,0),"")</f>
        <v>130</v>
      </c>
      <c r="K72" s="222">
        <f>IFERROR(VLOOKUP(A72,'Прайс-лист общий'!A:J,10,0),"")</f>
        <v>0</v>
      </c>
      <c r="L72" s="216"/>
      <c r="M72" s="212">
        <f t="shared" si="3"/>
        <v>0</v>
      </c>
      <c r="N72" s="185">
        <f>IFERROR(VLOOKUP($A72,'Прайс-лист общий'!$A:K,11,0),"")</f>
        <v>50</v>
      </c>
      <c r="O72" s="186" t="str">
        <f>IFERROR(VLOOKUP($A72,'Прайс-лист общий'!$A:L,12,0),"")</f>
        <v>135*52*16</v>
      </c>
      <c r="P72" s="186">
        <f>IFERROR(VLOOKUP($A72,'Прайс-лист общий'!$A:M,13,0),"")</f>
        <v>0.34</v>
      </c>
      <c r="Q72" s="186" t="str">
        <f>IFERROR(VLOOKUP($A72,'Прайс-лист общий'!$A:O,14,0),"")</f>
        <v>270*220*150</v>
      </c>
      <c r="R72" s="186">
        <f>IFERROR(VLOOKUP($A72,'Прайс-лист общий'!$A:O,15,0),"")</f>
        <v>16.2</v>
      </c>
    </row>
    <row r="73" spans="1:19" s="208" customFormat="1" ht="15" customHeight="1">
      <c r="A73" s="205" t="s">
        <v>4561</v>
      </c>
      <c r="B73" s="206"/>
      <c r="C73" s="182" t="str">
        <f>HYPERLINK(VLOOKUP(A73,Фото!C:D,2,0),VLOOKUP(A73,'Прайс-лист общий'!A:B,2,0))</f>
        <v>Петля стальная 100*75*2,5, 2 подшипника, б/колп., матовый черный никель (без врезки)</v>
      </c>
      <c r="D73" s="183">
        <f>IFERROR(VLOOKUP($A73,'Прайс-лист общий'!A:C,3,0),"")</f>
        <v>2</v>
      </c>
      <c r="E73" s="184">
        <f>IFERROR(VLOOKUP($A73,'Прайс-лист общий'!$A:D,4,0),"")</f>
        <v>0</v>
      </c>
      <c r="F73" s="209">
        <f>IFERROR(VLOOKUP($A73,'Прайс-лист общий'!$A:E,5,0),"")</f>
        <v>300</v>
      </c>
      <c r="G73" s="209">
        <f>IFERROR(VLOOKUP($A73,'Прайс-лист общий'!$A:F,6,0),"")</f>
        <v>181</v>
      </c>
      <c r="H73" s="209">
        <f>IFERROR(VLOOKUP($A73,'Прайс-лист общий'!$A:G,7,0),"")</f>
        <v>165</v>
      </c>
      <c r="I73" s="209">
        <f>IFERROR(VLOOKUP($A73,'Прайс-лист общий'!$A:H,8,0),"")</f>
        <v>149</v>
      </c>
      <c r="J73" s="209">
        <f>IFERROR(VLOOKUP($A73,'Прайс-лист общий'!$A:I,9,0),"")</f>
        <v>130</v>
      </c>
      <c r="K73" s="222">
        <f>IFERROR(VLOOKUP(A73,'Прайс-лист общий'!A:J,10,0),"")</f>
        <v>0</v>
      </c>
      <c r="L73" s="216"/>
      <c r="M73" s="212">
        <f t="shared" si="3"/>
        <v>0</v>
      </c>
      <c r="N73" s="185">
        <f>IFERROR(VLOOKUP($A73,'Прайс-лист общий'!$A:K,11,0),"")</f>
        <v>50</v>
      </c>
      <c r="O73" s="186" t="str">
        <f>IFERROR(VLOOKUP($A73,'Прайс-лист общий'!$A:L,12,0),"")</f>
        <v>135*52*17</v>
      </c>
      <c r="P73" s="186">
        <f>IFERROR(VLOOKUP($A73,'Прайс-лист общий'!$A:M,13,0),"")</f>
        <v>0.34</v>
      </c>
      <c r="Q73" s="186" t="str">
        <f>IFERROR(VLOOKUP($A73,'Прайс-лист общий'!$A:O,14,0),"")</f>
        <v>270*220*150</v>
      </c>
      <c r="R73" s="186">
        <f>IFERROR(VLOOKUP($A73,'Прайс-лист общий'!$A:O,15,0),"")</f>
        <v>16.2</v>
      </c>
    </row>
    <row r="74" spans="1:19" s="208" customFormat="1" ht="15" customHeight="1">
      <c r="A74" s="205" t="s">
        <v>4562</v>
      </c>
      <c r="B74" s="206"/>
      <c r="C74" s="182" t="str">
        <f>HYPERLINK(VLOOKUP(A74,Фото!C:D,2,0),VLOOKUP(A74,'Прайс-лист общий'!A:B,2,0))</f>
        <v>Петля стальная 100*75*2,5, 2 подшипника, б/колп., никель супер матовый (без врезки)</v>
      </c>
      <c r="D74" s="183">
        <f>IFERROR(VLOOKUP($A74,'Прайс-лист общий'!A:C,3,0),"")</f>
        <v>4</v>
      </c>
      <c r="E74" s="184">
        <f>IFERROR(VLOOKUP($A74,'Прайс-лист общий'!$A:D,4,0),"")</f>
        <v>0</v>
      </c>
      <c r="F74" s="209">
        <f>IFERROR(VLOOKUP($A74,'Прайс-лист общий'!$A:E,5,0),"")</f>
        <v>300</v>
      </c>
      <c r="G74" s="209">
        <f>IFERROR(VLOOKUP($A74,'Прайс-лист общий'!$A:F,6,0),"")</f>
        <v>181</v>
      </c>
      <c r="H74" s="209">
        <f>IFERROR(VLOOKUP($A74,'Прайс-лист общий'!$A:G,7,0),"")</f>
        <v>165</v>
      </c>
      <c r="I74" s="209">
        <f>IFERROR(VLOOKUP($A74,'Прайс-лист общий'!$A:H,8,0),"")</f>
        <v>149</v>
      </c>
      <c r="J74" s="209">
        <f>IFERROR(VLOOKUP($A74,'Прайс-лист общий'!$A:I,9,0),"")</f>
        <v>130</v>
      </c>
      <c r="K74" s="222">
        <f>IFERROR(VLOOKUP(A74,'Прайс-лист общий'!A:J,10,0),"")</f>
        <v>0</v>
      </c>
      <c r="L74" s="216"/>
      <c r="M74" s="212">
        <f t="shared" si="3"/>
        <v>0</v>
      </c>
      <c r="N74" s="185">
        <f>IFERROR(VLOOKUP($A74,'Прайс-лист общий'!$A:K,11,0),"")</f>
        <v>50</v>
      </c>
      <c r="O74" s="186" t="str">
        <f>IFERROR(VLOOKUP($A74,'Прайс-лист общий'!$A:L,12,0),"")</f>
        <v>135*52*18</v>
      </c>
      <c r="P74" s="186">
        <f>IFERROR(VLOOKUP($A74,'Прайс-лист общий'!$A:M,13,0),"")</f>
        <v>0.34</v>
      </c>
      <c r="Q74" s="186" t="str">
        <f>IFERROR(VLOOKUP($A74,'Прайс-лист общий'!$A:O,14,0),"")</f>
        <v>270*220*150</v>
      </c>
      <c r="R74" s="186">
        <f>IFERROR(VLOOKUP($A74,'Прайс-лист общий'!$A:O,15,0),"")</f>
        <v>16.2</v>
      </c>
    </row>
    <row r="75" spans="1:19" s="208" customFormat="1" ht="15" customHeight="1">
      <c r="A75" s="205" t="s">
        <v>4563</v>
      </c>
      <c r="B75" s="206"/>
      <c r="C75" s="182" t="str">
        <f>HYPERLINK(VLOOKUP(A75,Фото!C:D,2,0),VLOOKUP(A75,'Прайс-лист общий'!A:B,2,0))</f>
        <v>Петля стальная 100*75*2,5, 2 подшипника, б/колп., латунь блестящая (без врезки)</v>
      </c>
      <c r="D75" s="183">
        <f>IFERROR(VLOOKUP($A75,'Прайс-лист общий'!A:C,3,0),"")</f>
        <v>4</v>
      </c>
      <c r="E75" s="184">
        <f>IFERROR(VLOOKUP($A75,'Прайс-лист общий'!$A:D,4,0),"")</f>
        <v>0</v>
      </c>
      <c r="F75" s="209">
        <f>IFERROR(VLOOKUP($A75,'Прайс-лист общий'!$A:E,5,0),"")</f>
        <v>300</v>
      </c>
      <c r="G75" s="209">
        <f>IFERROR(VLOOKUP($A75,'Прайс-лист общий'!$A:F,6,0),"")</f>
        <v>181</v>
      </c>
      <c r="H75" s="209">
        <f>IFERROR(VLOOKUP($A75,'Прайс-лист общий'!$A:G,7,0),"")</f>
        <v>165</v>
      </c>
      <c r="I75" s="209">
        <f>IFERROR(VLOOKUP($A75,'Прайс-лист общий'!$A:H,8,0),"")</f>
        <v>149</v>
      </c>
      <c r="J75" s="209">
        <f>IFERROR(VLOOKUP($A75,'Прайс-лист общий'!$A:I,9,0),"")</f>
        <v>130</v>
      </c>
      <c r="K75" s="222">
        <f>IFERROR(VLOOKUP(A75,'Прайс-лист общий'!A:J,10,0),"")</f>
        <v>112</v>
      </c>
      <c r="L75" s="216"/>
      <c r="M75" s="212">
        <f t="shared" si="3"/>
        <v>0</v>
      </c>
      <c r="N75" s="185">
        <f>IFERROR(VLOOKUP($A75,'Прайс-лист общий'!$A:K,11,0),"")</f>
        <v>50</v>
      </c>
      <c r="O75" s="186" t="str">
        <f>IFERROR(VLOOKUP($A75,'Прайс-лист общий'!$A:L,12,0),"")</f>
        <v>135*52*20</v>
      </c>
      <c r="P75" s="186">
        <f>IFERROR(VLOOKUP($A75,'Прайс-лист общий'!$A:M,13,0),"")</f>
        <v>0.34</v>
      </c>
      <c r="Q75" s="186" t="str">
        <f>IFERROR(VLOOKUP($A75,'Прайс-лист общий'!$A:O,14,0),"")</f>
        <v>270*220*150</v>
      </c>
      <c r="R75" s="186">
        <f>IFERROR(VLOOKUP($A75,'Прайс-лист общий'!$A:O,15,0),"")</f>
        <v>16.2</v>
      </c>
    </row>
    <row r="76" spans="1:19" s="208" customFormat="1" ht="15" customHeight="1">
      <c r="A76" s="205" t="s">
        <v>4564</v>
      </c>
      <c r="B76" s="206"/>
      <c r="C76" s="182" t="str">
        <f>HYPERLINK(VLOOKUP(A76,Фото!C:D,2,0),VLOOKUP(A76,'Прайс-лист общий'!A:B,2,0))</f>
        <v>Петля стальная 100*75*2,5, 2 подшипника, б/колп., латунь матовая (без врезки)</v>
      </c>
      <c r="D76" s="183">
        <f>IFERROR(VLOOKUP($A76,'Прайс-лист общий'!A:C,3,0),"")</f>
        <v>4</v>
      </c>
      <c r="E76" s="184">
        <f>IFERROR(VLOOKUP($A76,'Прайс-лист общий'!$A:D,4,0),"")</f>
        <v>0</v>
      </c>
      <c r="F76" s="209">
        <f>IFERROR(VLOOKUP($A76,'Прайс-лист общий'!$A:E,5,0),"")</f>
        <v>300</v>
      </c>
      <c r="G76" s="209">
        <f>IFERROR(VLOOKUP($A76,'Прайс-лист общий'!$A:F,6,0),"")</f>
        <v>181</v>
      </c>
      <c r="H76" s="209">
        <f>IFERROR(VLOOKUP($A76,'Прайс-лист общий'!$A:G,7,0),"")</f>
        <v>165</v>
      </c>
      <c r="I76" s="209">
        <f>IFERROR(VLOOKUP($A76,'Прайс-лист общий'!$A:H,8,0),"")</f>
        <v>149</v>
      </c>
      <c r="J76" s="209">
        <f>IFERROR(VLOOKUP($A76,'Прайс-лист общий'!$A:I,9,0),"")</f>
        <v>130</v>
      </c>
      <c r="K76" s="222">
        <f>IFERROR(VLOOKUP(A76,'Прайс-лист общий'!A:J,10,0),"")</f>
        <v>89</v>
      </c>
      <c r="L76" s="216"/>
      <c r="M76" s="212">
        <f t="shared" si="3"/>
        <v>0</v>
      </c>
      <c r="N76" s="185">
        <f>IFERROR(VLOOKUP($A76,'Прайс-лист общий'!$A:K,11,0),"")</f>
        <v>50</v>
      </c>
      <c r="O76" s="186" t="str">
        <f>IFERROR(VLOOKUP($A76,'Прайс-лист общий'!$A:L,12,0),"")</f>
        <v>135*52*20</v>
      </c>
      <c r="P76" s="186">
        <f>IFERROR(VLOOKUP($A76,'Прайс-лист общий'!$A:M,13,0),"")</f>
        <v>0.34</v>
      </c>
      <c r="Q76" s="186" t="str">
        <f>IFERROR(VLOOKUP($A76,'Прайс-лист общий'!$A:O,14,0),"")</f>
        <v>270*220*150</v>
      </c>
      <c r="R76" s="186">
        <f>IFERROR(VLOOKUP($A76,'Прайс-лист общий'!$A:O,15,0),"")</f>
        <v>16.2</v>
      </c>
    </row>
    <row r="77" spans="1:19" s="208" customFormat="1" ht="15" customHeight="1">
      <c r="A77" s="205" t="s">
        <v>4565</v>
      </c>
      <c r="B77" s="206"/>
      <c r="C77" s="182" t="str">
        <f>HYPERLINK(VLOOKUP(A77,Фото!C:D,2,0),VLOOKUP(A77,'Прайс-лист общий'!A:B,2,0))</f>
        <v>Петля стальная 100*75*2,5, 2 подшипника, б/колп., никель матовый (без врезки)</v>
      </c>
      <c r="D77" s="183">
        <f>IFERROR(VLOOKUP($A77,'Прайс-лист общий'!A:C,3,0),"")</f>
        <v>4</v>
      </c>
      <c r="E77" s="184">
        <f>IFERROR(VLOOKUP($A77,'Прайс-лист общий'!$A:D,4,0),"")</f>
        <v>0</v>
      </c>
      <c r="F77" s="209">
        <f>IFERROR(VLOOKUP($A77,'Прайс-лист общий'!$A:E,5,0),"")</f>
        <v>300</v>
      </c>
      <c r="G77" s="209">
        <f>IFERROR(VLOOKUP($A77,'Прайс-лист общий'!$A:F,6,0),"")</f>
        <v>181</v>
      </c>
      <c r="H77" s="209">
        <f>IFERROR(VLOOKUP($A77,'Прайс-лист общий'!$A:G,7,0),"")</f>
        <v>165</v>
      </c>
      <c r="I77" s="209">
        <f>IFERROR(VLOOKUP($A77,'Прайс-лист общий'!$A:H,8,0),"")</f>
        <v>149</v>
      </c>
      <c r="J77" s="209">
        <f>IFERROR(VLOOKUP($A77,'Прайс-лист общий'!$A:I,9,0),"")</f>
        <v>130</v>
      </c>
      <c r="K77" s="222">
        <f>IFERROR(VLOOKUP(A77,'Прайс-лист общий'!A:J,10,0),"")</f>
        <v>0</v>
      </c>
      <c r="L77" s="216"/>
      <c r="M77" s="212">
        <f t="shared" si="3"/>
        <v>0</v>
      </c>
      <c r="N77" s="185">
        <f>IFERROR(VLOOKUP($A77,'Прайс-лист общий'!$A:K,11,0),"")</f>
        <v>50</v>
      </c>
      <c r="O77" s="186" t="str">
        <f>IFERROR(VLOOKUP($A77,'Прайс-лист общий'!$A:L,12,0),"")</f>
        <v>135*52*20</v>
      </c>
      <c r="P77" s="186">
        <f>IFERROR(VLOOKUP($A77,'Прайс-лист общий'!$A:M,13,0),"")</f>
        <v>0.34</v>
      </c>
      <c r="Q77" s="186" t="str">
        <f>IFERROR(VLOOKUP($A77,'Прайс-лист общий'!$A:O,14,0),"")</f>
        <v>270*220*150</v>
      </c>
      <c r="R77" s="186">
        <f>IFERROR(VLOOKUP($A77,'Прайс-лист общий'!$A:O,15,0),"")</f>
        <v>16.2</v>
      </c>
    </row>
    <row r="78" spans="1:19" s="208" customFormat="1" ht="15" customHeight="1">
      <c r="A78" s="205" t="s">
        <v>4567</v>
      </c>
      <c r="B78" s="206"/>
      <c r="C78" s="182" t="str">
        <f>HYPERLINK(VLOOKUP(A78,Фото!C:D,2,0),VLOOKUP(A78,'Прайс-лист общий'!A:B,2,0))</f>
        <v>Петля стальная 100*75*2,5, 2 подшипника, б/колп., золото матовое сатинированное (без врезки)</v>
      </c>
      <c r="D78" s="183">
        <f>IFERROR(VLOOKUP($A78,'Прайс-лист общий'!A:C,3,0),"")</f>
        <v>4</v>
      </c>
      <c r="E78" s="184">
        <f>IFERROR(VLOOKUP($A78,'Прайс-лист общий'!$A:D,4,0),"")</f>
        <v>0</v>
      </c>
      <c r="F78" s="209">
        <f>IFERROR(VLOOKUP($A78,'Прайс-лист общий'!$A:E,5,0),"")</f>
        <v>300</v>
      </c>
      <c r="G78" s="209">
        <f>IFERROR(VLOOKUP($A78,'Прайс-лист общий'!$A:F,6,0),"")</f>
        <v>181</v>
      </c>
      <c r="H78" s="209">
        <f>IFERROR(VLOOKUP($A78,'Прайс-лист общий'!$A:G,7,0),"")</f>
        <v>165</v>
      </c>
      <c r="I78" s="209">
        <f>IFERROR(VLOOKUP($A78,'Прайс-лист общий'!$A:H,8,0),"")</f>
        <v>149</v>
      </c>
      <c r="J78" s="209">
        <f>IFERROR(VLOOKUP($A78,'Прайс-лист общий'!$A:I,9,0),"")</f>
        <v>130</v>
      </c>
      <c r="K78" s="222">
        <f>IFERROR(VLOOKUP(A78,'Прайс-лист общий'!A:J,10,0),"")</f>
        <v>0</v>
      </c>
      <c r="L78" s="216"/>
      <c r="M78" s="212">
        <f t="shared" si="3"/>
        <v>0</v>
      </c>
      <c r="N78" s="185">
        <f>IFERROR(VLOOKUP($A78,'Прайс-лист общий'!$A:K,11,0),"")</f>
        <v>50</v>
      </c>
      <c r="O78" s="186" t="str">
        <f>IFERROR(VLOOKUP($A78,'Прайс-лист общий'!$A:L,12,0),"")</f>
        <v>135*52*20</v>
      </c>
      <c r="P78" s="186">
        <f>IFERROR(VLOOKUP($A78,'Прайс-лист общий'!$A:M,13,0),"")</f>
        <v>0.34</v>
      </c>
      <c r="Q78" s="186" t="str">
        <f>IFERROR(VLOOKUP($A78,'Прайс-лист общий'!$A:O,14,0),"")</f>
        <v>270*220*150</v>
      </c>
      <c r="R78" s="186">
        <f>IFERROR(VLOOKUP($A78,'Прайс-лист общий'!$A:O,15,0),"")</f>
        <v>16.2</v>
      </c>
    </row>
    <row r="79" spans="1:19" s="208" customFormat="1" ht="15" customHeight="1">
      <c r="A79" s="205" t="s">
        <v>4566</v>
      </c>
      <c r="B79" s="206"/>
      <c r="C79" s="182" t="str">
        <f>HYPERLINK(VLOOKUP(A79,Фото!C:D,2,0),VLOOKUP(A79,'Прайс-лист общий'!A:B,2,0))</f>
        <v>Петля стальная 100*75*2,5, 2 подшипника, б/колп., супер сатин хром (без врезки)</v>
      </c>
      <c r="D79" s="183">
        <f>IFERROR(VLOOKUP($A79,'Прайс-лист общий'!A:C,3,0),"")</f>
        <v>4</v>
      </c>
      <c r="E79" s="184">
        <f>IFERROR(VLOOKUP($A79,'Прайс-лист общий'!$A:D,4,0),"")</f>
        <v>0</v>
      </c>
      <c r="F79" s="209">
        <f>IFERROR(VLOOKUP($A79,'Прайс-лист общий'!$A:E,5,0),"")</f>
        <v>300</v>
      </c>
      <c r="G79" s="209">
        <f>IFERROR(VLOOKUP($A79,'Прайс-лист общий'!$A:F,6,0),"")</f>
        <v>181</v>
      </c>
      <c r="H79" s="209">
        <f>IFERROR(VLOOKUP($A79,'Прайс-лист общий'!$A:G,7,0),"")</f>
        <v>165</v>
      </c>
      <c r="I79" s="209">
        <f>IFERROR(VLOOKUP($A79,'Прайс-лист общий'!$A:H,8,0),"")</f>
        <v>149</v>
      </c>
      <c r="J79" s="209">
        <f>IFERROR(VLOOKUP($A79,'Прайс-лист общий'!$A:I,9,0),"")</f>
        <v>130</v>
      </c>
      <c r="K79" s="222">
        <f>IFERROR(VLOOKUP(A79,'Прайс-лист общий'!A:J,10,0),"")</f>
        <v>0</v>
      </c>
      <c r="L79" s="216"/>
      <c r="M79" s="212">
        <f t="shared" si="3"/>
        <v>0</v>
      </c>
      <c r="N79" s="185">
        <f>IFERROR(VLOOKUP($A79,'Прайс-лист общий'!$A:K,11,0),"")</f>
        <v>50</v>
      </c>
      <c r="O79" s="186" t="str">
        <f>IFERROR(VLOOKUP($A79,'Прайс-лист общий'!$A:L,12,0),"")</f>
        <v>135*52*20</v>
      </c>
      <c r="P79" s="186">
        <f>IFERROR(VLOOKUP($A79,'Прайс-лист общий'!$A:M,13,0),"")</f>
        <v>0.34</v>
      </c>
      <c r="Q79" s="186" t="str">
        <f>IFERROR(VLOOKUP($A79,'Прайс-лист общий'!$A:O,14,0),"")</f>
        <v>270*220*150</v>
      </c>
      <c r="R79" s="186">
        <f>IFERROR(VLOOKUP($A79,'Прайс-лист общий'!$A:O,15,0),"")</f>
        <v>16.2</v>
      </c>
    </row>
    <row r="80" spans="1:19" s="208" customFormat="1" ht="15" customHeight="1">
      <c r="A80" s="205" t="s">
        <v>4568</v>
      </c>
      <c r="B80" s="206"/>
      <c r="C80" s="182" t="str">
        <f>HYPERLINK(VLOOKUP(A80,Фото!C:D,2,0),VLOOKUP(A80,'Прайс-лист общий'!A:B,2,0))</f>
        <v>Петля стальная 100*75*2,5, 2 подшипника, б/колп., супер белый (без врезки)</v>
      </c>
      <c r="D80" s="183">
        <f>IFERROR(VLOOKUP($A80,'Прайс-лист общий'!A:C,3,0),"")</f>
        <v>3</v>
      </c>
      <c r="E80" s="184">
        <f>IFERROR(VLOOKUP($A80,'Прайс-лист общий'!$A:D,4,0),"")</f>
        <v>0</v>
      </c>
      <c r="F80" s="209">
        <f>IFERROR(VLOOKUP($A80,'Прайс-лист общий'!$A:E,5,0),"")</f>
        <v>300</v>
      </c>
      <c r="G80" s="209">
        <f>IFERROR(VLOOKUP($A80,'Прайс-лист общий'!$A:F,6,0),"")</f>
        <v>181</v>
      </c>
      <c r="H80" s="209">
        <f>IFERROR(VLOOKUP($A80,'Прайс-лист общий'!$A:G,7,0),"")</f>
        <v>165</v>
      </c>
      <c r="I80" s="209">
        <f>IFERROR(VLOOKUP($A80,'Прайс-лист общий'!$A:H,8,0),"")</f>
        <v>149</v>
      </c>
      <c r="J80" s="209">
        <f>IFERROR(VLOOKUP($A80,'Прайс-лист общий'!$A:I,9,0),"")</f>
        <v>130</v>
      </c>
      <c r="K80" s="222">
        <f>IFERROR(VLOOKUP(A80,'Прайс-лист общий'!A:J,10,0),"")</f>
        <v>0</v>
      </c>
      <c r="L80" s="216"/>
      <c r="M80" s="212">
        <f t="shared" si="3"/>
        <v>0</v>
      </c>
      <c r="N80" s="185">
        <f>IFERROR(VLOOKUP($A80,'Прайс-лист общий'!$A:K,11,0),"")</f>
        <v>50</v>
      </c>
      <c r="O80" s="186" t="str">
        <f>IFERROR(VLOOKUP($A80,'Прайс-лист общий'!$A:L,12,0),"")</f>
        <v>135*52*20</v>
      </c>
      <c r="P80" s="186">
        <f>IFERROR(VLOOKUP($A80,'Прайс-лист общий'!$A:M,13,0),"")</f>
        <v>0.34</v>
      </c>
      <c r="Q80" s="186" t="str">
        <f>IFERROR(VLOOKUP($A80,'Прайс-лист общий'!$A:O,14,0),"")</f>
        <v>270*220*150</v>
      </c>
      <c r="R80" s="186">
        <f>IFERROR(VLOOKUP($A80,'Прайс-лист общий'!$A:O,15,0),"")</f>
        <v>16.2</v>
      </c>
    </row>
    <row r="81" spans="1:19" s="208" customFormat="1" ht="15" customHeight="1">
      <c r="A81" s="205" t="s">
        <v>4569</v>
      </c>
      <c r="B81" s="206"/>
      <c r="C81" s="182" t="str">
        <f>HYPERLINK(VLOOKUP(A81,Фото!C:D,2,0),VLOOKUP(A81,'Прайс-лист общий'!A:B,2,0))</f>
        <v>Петля стальная 100*75*2,5, 2 подшипника, б/колп., супер белый/хром блестящий (без врезки)</v>
      </c>
      <c r="D81" s="183">
        <f>IFERROR(VLOOKUP($A81,'Прайс-лист общий'!A:C,3,0),"")</f>
        <v>4</v>
      </c>
      <c r="E81" s="184">
        <f>IFERROR(VLOOKUP($A81,'Прайс-лист общий'!$A:D,4,0),"")</f>
        <v>0</v>
      </c>
      <c r="F81" s="209">
        <f>IFERROR(VLOOKUP($A81,'Прайс-лист общий'!$A:E,5,0),"")</f>
        <v>300</v>
      </c>
      <c r="G81" s="209">
        <f>IFERROR(VLOOKUP($A81,'Прайс-лист общий'!$A:F,6,0),"")</f>
        <v>181</v>
      </c>
      <c r="H81" s="209">
        <f>IFERROR(VLOOKUP($A81,'Прайс-лист общий'!$A:G,7,0),"")</f>
        <v>165</v>
      </c>
      <c r="I81" s="209">
        <f>IFERROR(VLOOKUP($A81,'Прайс-лист общий'!$A:H,8,0),"")</f>
        <v>149</v>
      </c>
      <c r="J81" s="209">
        <f>IFERROR(VLOOKUP($A81,'Прайс-лист общий'!$A:I,9,0),"")</f>
        <v>130</v>
      </c>
      <c r="K81" s="222">
        <f>IFERROR(VLOOKUP(A81,'Прайс-лист общий'!A:J,10,0),"")</f>
        <v>0</v>
      </c>
      <c r="L81" s="216"/>
      <c r="M81" s="212">
        <f t="shared" si="3"/>
        <v>0</v>
      </c>
      <c r="N81" s="185">
        <f>IFERROR(VLOOKUP($A81,'Прайс-лист общий'!$A:K,11,0),"")</f>
        <v>50</v>
      </c>
      <c r="O81" s="186" t="str">
        <f>IFERROR(VLOOKUP($A81,'Прайс-лист общий'!$A:L,12,0),"")</f>
        <v>135*52*20</v>
      </c>
      <c r="P81" s="186">
        <f>IFERROR(VLOOKUP($A81,'Прайс-лист общий'!$A:M,13,0),"")</f>
        <v>0.34</v>
      </c>
      <c r="Q81" s="186" t="str">
        <f>IFERROR(VLOOKUP($A81,'Прайс-лист общий'!$A:O,14,0),"")</f>
        <v>270*220*150</v>
      </c>
      <c r="R81" s="186">
        <f>IFERROR(VLOOKUP($A81,'Прайс-лист общий'!$A:O,15,0),"")</f>
        <v>16.2</v>
      </c>
    </row>
    <row r="82" spans="1:19" s="208" customFormat="1" ht="15" customHeight="1">
      <c r="A82" s="205" t="s">
        <v>4570</v>
      </c>
      <c r="B82" s="206"/>
      <c r="C82" s="182" t="str">
        <f>HYPERLINK(VLOOKUP(A82,Фото!C:D,2,0),VLOOKUP(A82,'Прайс-лист общий'!A:B,2,0))</f>
        <v>Петля стальная 100*75*2,5, 2 подшипника, б/колп., супер белый/латунь блестящая (без врезки)</v>
      </c>
      <c r="D82" s="183">
        <f>IFERROR(VLOOKUP($A82,'Прайс-лист общий'!A:C,3,0),"")</f>
        <v>4</v>
      </c>
      <c r="E82" s="184">
        <f>IFERROR(VLOOKUP($A82,'Прайс-лист общий'!$A:D,4,0),"")</f>
        <v>0</v>
      </c>
      <c r="F82" s="209">
        <f>IFERROR(VLOOKUP($A82,'Прайс-лист общий'!$A:E,5,0),"")</f>
        <v>300</v>
      </c>
      <c r="G82" s="209">
        <f>IFERROR(VLOOKUP($A82,'Прайс-лист общий'!$A:F,6,0),"")</f>
        <v>181</v>
      </c>
      <c r="H82" s="209">
        <f>IFERROR(VLOOKUP($A82,'Прайс-лист общий'!$A:G,7,0),"")</f>
        <v>165</v>
      </c>
      <c r="I82" s="209">
        <f>IFERROR(VLOOKUP($A82,'Прайс-лист общий'!$A:H,8,0),"")</f>
        <v>149</v>
      </c>
      <c r="J82" s="209">
        <f>IFERROR(VLOOKUP($A82,'Прайс-лист общий'!$A:I,9,0),"")</f>
        <v>130</v>
      </c>
      <c r="K82" s="222">
        <f>IFERROR(VLOOKUP(A82,'Прайс-лист общий'!A:J,10,0),"")</f>
        <v>110</v>
      </c>
      <c r="L82" s="216"/>
      <c r="M82" s="212">
        <f t="shared" si="3"/>
        <v>0</v>
      </c>
      <c r="N82" s="185">
        <f>IFERROR(VLOOKUP($A82,'Прайс-лист общий'!$A:K,11,0),"")</f>
        <v>50</v>
      </c>
      <c r="O82" s="186" t="str">
        <f>IFERROR(VLOOKUP($A82,'Прайс-лист общий'!$A:L,12,0),"")</f>
        <v>135*52*19</v>
      </c>
      <c r="P82" s="186">
        <f>IFERROR(VLOOKUP($A82,'Прайс-лист общий'!$A:M,13,0),"")</f>
        <v>0.34</v>
      </c>
      <c r="Q82" s="186" t="str">
        <f>IFERROR(VLOOKUP($A82,'Прайс-лист общий'!$A:O,14,0),"")</f>
        <v>270*220*150</v>
      </c>
      <c r="R82" s="186">
        <f>IFERROR(VLOOKUP($A82,'Прайс-лист общий'!$A:O,15,0),"")</f>
        <v>16.2</v>
      </c>
    </row>
    <row r="83" spans="1:19" s="208" customFormat="1" ht="15" customHeight="1">
      <c r="A83" s="205" t="s">
        <v>4571</v>
      </c>
      <c r="B83" s="206"/>
      <c r="C83" s="182" t="str">
        <f>HYPERLINK(VLOOKUP(A83,Фото!C:D,2,0),VLOOKUP(A83,'Прайс-лист общий'!A:B,2,0))</f>
        <v>Петля стальная 100*75*2,5, 2 подшипника, б/колп., белый (без врезки)</v>
      </c>
      <c r="D83" s="183">
        <f>IFERROR(VLOOKUP($A83,'Прайс-лист общий'!A:C,3,0),"")</f>
        <v>4</v>
      </c>
      <c r="E83" s="184">
        <f>IFERROR(VLOOKUP($A83,'Прайс-лист общий'!$A:D,4,0),"")</f>
        <v>0</v>
      </c>
      <c r="F83" s="209">
        <f>IFERROR(VLOOKUP($A83,'Прайс-лист общий'!$A:E,5,0),"")</f>
        <v>300</v>
      </c>
      <c r="G83" s="209">
        <f>IFERROR(VLOOKUP($A83,'Прайс-лист общий'!$A:F,6,0),"")</f>
        <v>181</v>
      </c>
      <c r="H83" s="209">
        <f>IFERROR(VLOOKUP($A83,'Прайс-лист общий'!$A:G,7,0),"")</f>
        <v>165</v>
      </c>
      <c r="I83" s="209">
        <f>IFERROR(VLOOKUP($A83,'Прайс-лист общий'!$A:H,8,0),"")</f>
        <v>149</v>
      </c>
      <c r="J83" s="209">
        <f>IFERROR(VLOOKUP($A83,'Прайс-лист общий'!$A:I,9,0),"")</f>
        <v>130</v>
      </c>
      <c r="K83" s="222">
        <f>IFERROR(VLOOKUP(A83,'Прайс-лист общий'!A:J,10,0),"")</f>
        <v>0</v>
      </c>
      <c r="L83" s="216"/>
      <c r="M83" s="212">
        <f t="shared" si="3"/>
        <v>0</v>
      </c>
      <c r="N83" s="185">
        <f>IFERROR(VLOOKUP($A83,'Прайс-лист общий'!$A:K,11,0),"")</f>
        <v>50</v>
      </c>
      <c r="O83" s="186" t="str">
        <f>IFERROR(VLOOKUP($A83,'Прайс-лист общий'!$A:L,12,0),"")</f>
        <v>135*52*19</v>
      </c>
      <c r="P83" s="186">
        <f>IFERROR(VLOOKUP($A83,'Прайс-лист общий'!$A:M,13,0),"")</f>
        <v>0.34</v>
      </c>
      <c r="Q83" s="186" t="str">
        <f>IFERROR(VLOOKUP($A83,'Прайс-лист общий'!$A:O,14,0),"")</f>
        <v>270*220*150</v>
      </c>
      <c r="R83" s="186">
        <f>IFERROR(VLOOKUP($A83,'Прайс-лист общий'!$A:O,15,0),"")</f>
        <v>16.2</v>
      </c>
    </row>
    <row r="84" spans="1:19" s="208" customFormat="1" ht="15" customHeight="1">
      <c r="A84" s="193" t="s">
        <v>4572</v>
      </c>
      <c r="B84" s="195"/>
      <c r="C84" s="187" t="str">
        <f>HYPERLINK(VLOOKUP(A84,Фото!C:D,2,0),VLOOKUP(A84,'Прайс-лист общий'!A:B,2,0))</f>
        <v>Петля стальная 100*75*2,5, 2 подшипника, б/колп., белый/хром блестящий (без врезки)</v>
      </c>
      <c r="D84" s="188">
        <f>IFERROR(VLOOKUP($A84,'Прайс-лист общий'!A:C,3,0),"")</f>
        <v>4</v>
      </c>
      <c r="E84" s="189">
        <f>IFERROR(VLOOKUP($A84,'Прайс-лист общий'!$A:D,4,0),"")</f>
        <v>0</v>
      </c>
      <c r="F84" s="210">
        <f>IFERROR(VLOOKUP($A84,'Прайс-лист общий'!$A:E,5,0),"")</f>
        <v>300</v>
      </c>
      <c r="G84" s="210">
        <f>IFERROR(VLOOKUP($A84,'Прайс-лист общий'!$A:F,6,0),"")</f>
        <v>181</v>
      </c>
      <c r="H84" s="210">
        <f>IFERROR(VLOOKUP($A84,'Прайс-лист общий'!$A:G,7,0),"")</f>
        <v>165</v>
      </c>
      <c r="I84" s="210">
        <f>IFERROR(VLOOKUP($A84,'Прайс-лист общий'!$A:H,8,0),"")</f>
        <v>149</v>
      </c>
      <c r="J84" s="210">
        <f>IFERROR(VLOOKUP($A84,'Прайс-лист общий'!$A:I,9,0),"")</f>
        <v>130</v>
      </c>
      <c r="K84" s="220">
        <f>IFERROR(VLOOKUP(A84,'Прайс-лист общий'!A:J,10,0),"")</f>
        <v>88</v>
      </c>
      <c r="L84" s="217"/>
      <c r="M84" s="213">
        <f t="shared" si="3"/>
        <v>0</v>
      </c>
      <c r="N84" s="190">
        <f>IFERROR(VLOOKUP($A84,'Прайс-лист общий'!$A:K,11,0),"")</f>
        <v>50</v>
      </c>
      <c r="O84" s="191" t="str">
        <f>IFERROR(VLOOKUP($A84,'Прайс-лист общий'!$A:L,12,0),"")</f>
        <v>135*52*20</v>
      </c>
      <c r="P84" s="191">
        <f>IFERROR(VLOOKUP($A84,'Прайс-лист общий'!$A:M,13,0),"")</f>
        <v>0.34</v>
      </c>
      <c r="Q84" s="191" t="str">
        <f>IFERROR(VLOOKUP($A84,'Прайс-лист общий'!$A:O,14,0),"")</f>
        <v>270*220*150</v>
      </c>
      <c r="R84" s="191">
        <f>IFERROR(VLOOKUP($A84,'Прайс-лист общий'!$A:O,15,0),"")</f>
        <v>16.2</v>
      </c>
    </row>
    <row r="85" spans="1:19" s="2" customFormat="1" ht="18" customHeight="1">
      <c r="A85" s="202" t="s">
        <v>5008</v>
      </c>
      <c r="B85" s="196"/>
      <c r="C85" s="233"/>
      <c r="D85" s="198"/>
      <c r="E85" s="199"/>
      <c r="F85" s="200"/>
      <c r="G85" s="200"/>
      <c r="H85" s="200"/>
      <c r="I85" s="200"/>
      <c r="J85" s="200"/>
      <c r="K85" s="200"/>
      <c r="L85" s="200"/>
      <c r="M85" s="200"/>
      <c r="N85" s="201"/>
      <c r="O85" s="196"/>
      <c r="P85" s="196"/>
      <c r="Q85" s="196"/>
      <c r="R85" s="196"/>
      <c r="S85" s="208"/>
    </row>
    <row r="86" spans="1:19" s="208" customFormat="1" ht="15" customHeight="1">
      <c r="A86" s="205" t="s">
        <v>4593</v>
      </c>
      <c r="B86" s="206"/>
      <c r="C86" s="182" t="str">
        <f>HYPERLINK(VLOOKUP(A86,Фото!C:D,2,0),VLOOKUP(A86,'Прайс-лист общий'!A:B,2,0))</f>
        <v>Петля стальная, плоский колпачок, бронза античная (без врезки)</v>
      </c>
      <c r="D86" s="183">
        <f>IFERROR(VLOOKUP($A86,'Прайс-лист общий'!A:C,3,0),"")</f>
        <v>4</v>
      </c>
      <c r="E86" s="184">
        <f>IFERROR(VLOOKUP($A86,'Прайс-лист общий'!$A:D,4,0),"")</f>
        <v>0</v>
      </c>
      <c r="F86" s="209">
        <f>IFERROR(VLOOKUP($A86,'Прайс-лист общий'!$A:E,5,0),"")</f>
        <v>260</v>
      </c>
      <c r="G86" s="209">
        <f>IFERROR(VLOOKUP($A86,'Прайс-лист общий'!$A:F,6,0),"")</f>
        <v>158</v>
      </c>
      <c r="H86" s="209">
        <f>IFERROR(VLOOKUP($A86,'Прайс-лист общий'!$A:G,7,0),"")</f>
        <v>143</v>
      </c>
      <c r="I86" s="209">
        <f>IFERROR(VLOOKUP($A86,'Прайс-лист общий'!$A:H,8,0),"")</f>
        <v>130</v>
      </c>
      <c r="J86" s="209">
        <f>IFERROR(VLOOKUP($A86,'Прайс-лист общий'!$A:I,9,0),"")</f>
        <v>113</v>
      </c>
      <c r="K86" s="222">
        <f>IFERROR(VLOOKUP(A86,'Прайс-лист общий'!A:J,10,0),"")</f>
        <v>0</v>
      </c>
      <c r="L86" s="216"/>
      <c r="M86" s="212">
        <f t="shared" ref="M86:M98" si="4">IF(K86&lt;&gt;$K$1,K86*L86,IF($J$1=$G$2,G86*L86,IF($J$1=$H$2,H86*L86,IF($J$1=$I$2,I86*L86,IF($J$1=$J$2,J86*L86,"Выберите колонку")))))</f>
        <v>0</v>
      </c>
      <c r="N86" s="185">
        <f>IFERROR(VLOOKUP($A86,'Прайс-лист общий'!$A:K,11,0),"")</f>
        <v>50</v>
      </c>
      <c r="O86" s="186" t="str">
        <f>IFERROR(VLOOKUP($A86,'Прайс-лист общий'!$A:L,12,0),"")</f>
        <v>135*58*18</v>
      </c>
      <c r="P86" s="186">
        <f>IFERROR(VLOOKUP($A86,'Прайс-лист общий'!$A:M,13,0),"")</f>
        <v>0.34</v>
      </c>
      <c r="Q86" s="186" t="str">
        <f>IFERROR(VLOOKUP($A86,'Прайс-лист общий'!$A:O,14,0),"")</f>
        <v>290*225*150</v>
      </c>
      <c r="R86" s="186">
        <f>IFERROR(VLOOKUP($A86,'Прайс-лист общий'!$A:O,15,0),"")</f>
        <v>22</v>
      </c>
    </row>
    <row r="87" spans="1:19" s="208" customFormat="1" ht="15" customHeight="1">
      <c r="A87" s="205" t="s">
        <v>4594</v>
      </c>
      <c r="B87" s="206"/>
      <c r="C87" s="182" t="str">
        <f>HYPERLINK(VLOOKUP(A87,Фото!C:D,2,0),VLOOKUP(A87,'Прайс-лист общий'!A:B,2,0))</f>
        <v>Петля стальная, плоский колпачок, черный (без врезки)</v>
      </c>
      <c r="D87" s="183">
        <f>IFERROR(VLOOKUP($A87,'Прайс-лист общий'!A:C,3,0),"")</f>
        <v>3</v>
      </c>
      <c r="E87" s="184">
        <f>IFERROR(VLOOKUP($A87,'Прайс-лист общий'!$A:D,4,0),"")</f>
        <v>0</v>
      </c>
      <c r="F87" s="209">
        <f>IFERROR(VLOOKUP($A87,'Прайс-лист общий'!$A:E,5,0),"")</f>
        <v>260</v>
      </c>
      <c r="G87" s="209">
        <f>IFERROR(VLOOKUP($A87,'Прайс-лист общий'!$A:F,6,0),"")</f>
        <v>158</v>
      </c>
      <c r="H87" s="209">
        <f>IFERROR(VLOOKUP($A87,'Прайс-лист общий'!$A:G,7,0),"")</f>
        <v>143</v>
      </c>
      <c r="I87" s="209">
        <f>IFERROR(VLOOKUP($A87,'Прайс-лист общий'!$A:H,8,0),"")</f>
        <v>130</v>
      </c>
      <c r="J87" s="209">
        <f>IFERROR(VLOOKUP($A87,'Прайс-лист общий'!$A:I,9,0),"")</f>
        <v>113</v>
      </c>
      <c r="K87" s="222">
        <f>IFERROR(VLOOKUP(A87,'Прайс-лист общий'!A:J,10,0),"")</f>
        <v>0</v>
      </c>
      <c r="L87" s="216"/>
      <c r="M87" s="212">
        <f t="shared" si="4"/>
        <v>0</v>
      </c>
      <c r="N87" s="185">
        <f>IFERROR(VLOOKUP($A87,'Прайс-лист общий'!$A:K,11,0),"")</f>
        <v>50</v>
      </c>
      <c r="O87" s="186" t="str">
        <f>IFERROR(VLOOKUP($A87,'Прайс-лист общий'!$A:L,12,0),"")</f>
        <v>135*58*18</v>
      </c>
      <c r="P87" s="186">
        <f>IFERROR(VLOOKUP($A87,'Прайс-лист общий'!$A:M,13,0),"")</f>
        <v>0.34</v>
      </c>
      <c r="Q87" s="186" t="str">
        <f>IFERROR(VLOOKUP($A87,'Прайс-лист общий'!$A:O,14,0),"")</f>
        <v>290*225*150</v>
      </c>
      <c r="R87" s="186">
        <f>IFERROR(VLOOKUP($A87,'Прайс-лист общий'!$A:O,15,0),"")</f>
        <v>22</v>
      </c>
    </row>
    <row r="88" spans="1:19" s="208" customFormat="1" ht="15" customHeight="1">
      <c r="A88" s="205" t="s">
        <v>4595</v>
      </c>
      <c r="B88" s="206"/>
      <c r="C88" s="182" t="str">
        <f>HYPERLINK(VLOOKUP(A88,Фото!C:D,2,0),VLOOKUP(A88,'Прайс-лист общий'!A:B,2,0))</f>
        <v>Петля стальная, плоский колпачок, черный/хром блестящий (без врезки)</v>
      </c>
      <c r="D88" s="183">
        <f>IFERROR(VLOOKUP($A88,'Прайс-лист общий'!A:C,3,0),"")</f>
        <v>0</v>
      </c>
      <c r="E88" s="184">
        <f>IFERROR(VLOOKUP($A88,'Прайс-лист общий'!$A:D,4,0),"")</f>
        <v>0</v>
      </c>
      <c r="F88" s="209">
        <f>IFERROR(VLOOKUP($A88,'Прайс-лист общий'!$A:E,5,0),"")</f>
        <v>260</v>
      </c>
      <c r="G88" s="209">
        <f>IFERROR(VLOOKUP($A88,'Прайс-лист общий'!$A:F,6,0),"")</f>
        <v>158</v>
      </c>
      <c r="H88" s="209">
        <f>IFERROR(VLOOKUP($A88,'Прайс-лист общий'!$A:G,7,0),"")</f>
        <v>143</v>
      </c>
      <c r="I88" s="209">
        <f>IFERROR(VLOOKUP($A88,'Прайс-лист общий'!$A:H,8,0),"")</f>
        <v>130</v>
      </c>
      <c r="J88" s="209">
        <f>IFERROR(VLOOKUP($A88,'Прайс-лист общий'!$A:I,9,0),"")</f>
        <v>113</v>
      </c>
      <c r="K88" s="222">
        <f>IFERROR(VLOOKUP(A88,'Прайс-лист общий'!A:J,10,0),"")</f>
        <v>0</v>
      </c>
      <c r="L88" s="216"/>
      <c r="M88" s="212">
        <f t="shared" si="4"/>
        <v>0</v>
      </c>
      <c r="N88" s="185">
        <f>IFERROR(VLOOKUP($A88,'Прайс-лист общий'!$A:K,11,0),"")</f>
        <v>50</v>
      </c>
      <c r="O88" s="186" t="str">
        <f>IFERROR(VLOOKUP($A88,'Прайс-лист общий'!$A:L,12,0),"")</f>
        <v>135*58*18</v>
      </c>
      <c r="P88" s="186">
        <f>IFERROR(VLOOKUP($A88,'Прайс-лист общий'!$A:M,13,0),"")</f>
        <v>0.34</v>
      </c>
      <c r="Q88" s="186" t="str">
        <f>IFERROR(VLOOKUP($A88,'Прайс-лист общий'!$A:O,14,0),"")</f>
        <v>290*225*150</v>
      </c>
      <c r="R88" s="186">
        <f>IFERROR(VLOOKUP($A88,'Прайс-лист общий'!$A:O,15,0),"")</f>
        <v>22</v>
      </c>
    </row>
    <row r="89" spans="1:19" s="208" customFormat="1" ht="15" customHeight="1">
      <c r="A89" s="205" t="s">
        <v>4596</v>
      </c>
      <c r="B89" s="206"/>
      <c r="C89" s="182" t="str">
        <f>HYPERLINK(VLOOKUP(A89,Фото!C:D,2,0),VLOOKUP(A89,'Прайс-лист общий'!A:B,2,0))</f>
        <v>Петля стальная, плоский колпачок, черный никель (без врезки)</v>
      </c>
      <c r="D89" s="183">
        <f>IFERROR(VLOOKUP($A89,'Прайс-лист общий'!A:C,3,0),"")</f>
        <v>4</v>
      </c>
      <c r="E89" s="184">
        <f>IFERROR(VLOOKUP($A89,'Прайс-лист общий'!$A:D,4,0),"")</f>
        <v>0</v>
      </c>
      <c r="F89" s="209">
        <f>IFERROR(VLOOKUP($A89,'Прайс-лист общий'!$A:E,5,0),"")</f>
        <v>260</v>
      </c>
      <c r="G89" s="209">
        <f>IFERROR(VLOOKUP($A89,'Прайс-лист общий'!$A:F,6,0),"")</f>
        <v>158</v>
      </c>
      <c r="H89" s="209">
        <f>IFERROR(VLOOKUP($A89,'Прайс-лист общий'!$A:G,7,0),"")</f>
        <v>143</v>
      </c>
      <c r="I89" s="209">
        <f>IFERROR(VLOOKUP($A89,'Прайс-лист общий'!$A:H,8,0),"")</f>
        <v>130</v>
      </c>
      <c r="J89" s="209">
        <f>IFERROR(VLOOKUP($A89,'Прайс-лист общий'!$A:I,9,0),"")</f>
        <v>113</v>
      </c>
      <c r="K89" s="222">
        <f>IFERROR(VLOOKUP(A89,'Прайс-лист общий'!A:J,10,0),"")</f>
        <v>0</v>
      </c>
      <c r="L89" s="216"/>
      <c r="M89" s="212">
        <f t="shared" si="4"/>
        <v>0</v>
      </c>
      <c r="N89" s="185">
        <f>IFERROR(VLOOKUP($A89,'Прайс-лист общий'!$A:K,11,0),"")</f>
        <v>50</v>
      </c>
      <c r="O89" s="186" t="str">
        <f>IFERROR(VLOOKUP($A89,'Прайс-лист общий'!$A:L,12,0),"")</f>
        <v>135*58*18</v>
      </c>
      <c r="P89" s="186">
        <f>IFERROR(VLOOKUP($A89,'Прайс-лист общий'!$A:M,13,0),"")</f>
        <v>0.34</v>
      </c>
      <c r="Q89" s="186" t="str">
        <f>IFERROR(VLOOKUP($A89,'Прайс-лист общий'!$A:O,14,0),"")</f>
        <v>290*225*150</v>
      </c>
      <c r="R89" s="186">
        <f>IFERROR(VLOOKUP($A89,'Прайс-лист общий'!$A:O,15,0),"")</f>
        <v>22</v>
      </c>
    </row>
    <row r="90" spans="1:19" s="208" customFormat="1" ht="15" customHeight="1">
      <c r="A90" s="205" t="s">
        <v>4597</v>
      </c>
      <c r="B90" s="206"/>
      <c r="C90" s="182" t="str">
        <f>HYPERLINK(VLOOKUP(A90,Фото!C:D,2,0),VLOOKUP(A90,'Прайс-лист общий'!A:B,2,0))</f>
        <v>Петля стальная, плоский колпачок, кофе (без врезки)</v>
      </c>
      <c r="D90" s="183">
        <f>IFERROR(VLOOKUP($A90,'Прайс-лист общий'!A:C,3,0),"")</f>
        <v>4</v>
      </c>
      <c r="E90" s="184">
        <f>IFERROR(VLOOKUP($A90,'Прайс-лист общий'!$A:D,4,0),"")</f>
        <v>0</v>
      </c>
      <c r="F90" s="209">
        <f>IFERROR(VLOOKUP($A90,'Прайс-лист общий'!$A:E,5,0),"")</f>
        <v>260</v>
      </c>
      <c r="G90" s="209">
        <f>IFERROR(VLOOKUP($A90,'Прайс-лист общий'!$A:F,6,0),"")</f>
        <v>158</v>
      </c>
      <c r="H90" s="209">
        <f>IFERROR(VLOOKUP($A90,'Прайс-лист общий'!$A:G,7,0),"")</f>
        <v>143</v>
      </c>
      <c r="I90" s="209">
        <f>IFERROR(VLOOKUP($A90,'Прайс-лист общий'!$A:H,8,0),"")</f>
        <v>130</v>
      </c>
      <c r="J90" s="209">
        <f>IFERROR(VLOOKUP($A90,'Прайс-лист общий'!$A:I,9,0),"")</f>
        <v>113</v>
      </c>
      <c r="K90" s="222">
        <f>IFERROR(VLOOKUP(A90,'Прайс-лист общий'!A:J,10,0),"")</f>
        <v>89</v>
      </c>
      <c r="L90" s="216"/>
      <c r="M90" s="212">
        <f t="shared" si="4"/>
        <v>0</v>
      </c>
      <c r="N90" s="185">
        <f>IFERROR(VLOOKUP($A90,'Прайс-лист общий'!$A:K,11,0),"")</f>
        <v>50</v>
      </c>
      <c r="O90" s="186" t="str">
        <f>IFERROR(VLOOKUP($A90,'Прайс-лист общий'!$A:L,12,0),"")</f>
        <v>135*58*18</v>
      </c>
      <c r="P90" s="186">
        <f>IFERROR(VLOOKUP($A90,'Прайс-лист общий'!$A:M,13,0),"")</f>
        <v>0.34</v>
      </c>
      <c r="Q90" s="186" t="str">
        <f>IFERROR(VLOOKUP($A90,'Прайс-лист общий'!$A:O,14,0),"")</f>
        <v>290*225*150</v>
      </c>
      <c r="R90" s="186">
        <f>IFERROR(VLOOKUP($A90,'Прайс-лист общий'!$A:O,15,0),"")</f>
        <v>22</v>
      </c>
    </row>
    <row r="91" spans="1:19" s="208" customFormat="1" ht="15" customHeight="1">
      <c r="A91" s="205" t="s">
        <v>4598</v>
      </c>
      <c r="B91" s="206"/>
      <c r="C91" s="182" t="str">
        <f>HYPERLINK(VLOOKUP(A91,Фото!C:D,2,0),VLOOKUP(A91,'Прайс-лист общий'!A:B,2,0))</f>
        <v>Петля стальная, плоский колпачок, хром блестящий (без врезки)</v>
      </c>
      <c r="D91" s="183">
        <f>IFERROR(VLOOKUP($A91,'Прайс-лист общий'!A:C,3,0),"")</f>
        <v>4</v>
      </c>
      <c r="E91" s="184">
        <f>IFERROR(VLOOKUP($A91,'Прайс-лист общий'!$A:D,4,0),"")</f>
        <v>0</v>
      </c>
      <c r="F91" s="209">
        <f>IFERROR(VLOOKUP($A91,'Прайс-лист общий'!$A:E,5,0),"")</f>
        <v>260</v>
      </c>
      <c r="G91" s="209">
        <f>IFERROR(VLOOKUP($A91,'Прайс-лист общий'!$A:F,6,0),"")</f>
        <v>158</v>
      </c>
      <c r="H91" s="209">
        <f>IFERROR(VLOOKUP($A91,'Прайс-лист общий'!$A:G,7,0),"")</f>
        <v>143</v>
      </c>
      <c r="I91" s="209">
        <f>IFERROR(VLOOKUP($A91,'Прайс-лист общий'!$A:H,8,0),"")</f>
        <v>130</v>
      </c>
      <c r="J91" s="209">
        <f>IFERROR(VLOOKUP($A91,'Прайс-лист общий'!$A:I,9,0),"")</f>
        <v>113</v>
      </c>
      <c r="K91" s="222">
        <f>IFERROR(VLOOKUP(A91,'Прайс-лист общий'!A:J,10,0),"")</f>
        <v>0</v>
      </c>
      <c r="L91" s="216"/>
      <c r="M91" s="212">
        <f t="shared" si="4"/>
        <v>0</v>
      </c>
      <c r="N91" s="185">
        <f>IFERROR(VLOOKUP($A91,'Прайс-лист общий'!$A:K,11,0),"")</f>
        <v>50</v>
      </c>
      <c r="O91" s="186" t="str">
        <f>IFERROR(VLOOKUP($A91,'Прайс-лист общий'!$A:L,12,0),"")</f>
        <v>135*58*18</v>
      </c>
      <c r="P91" s="186">
        <f>IFERROR(VLOOKUP($A91,'Прайс-лист общий'!$A:M,13,0),"")</f>
        <v>0.34</v>
      </c>
      <c r="Q91" s="186" t="str">
        <f>IFERROR(VLOOKUP($A91,'Прайс-лист общий'!$A:O,14,0),"")</f>
        <v>290*225*150</v>
      </c>
      <c r="R91" s="186">
        <f>IFERROR(VLOOKUP($A91,'Прайс-лист общий'!$A:O,15,0),"")</f>
        <v>22</v>
      </c>
    </row>
    <row r="92" spans="1:19" s="208" customFormat="1" ht="15" customHeight="1">
      <c r="A92" s="205" t="s">
        <v>4599</v>
      </c>
      <c r="B92" s="206"/>
      <c r="C92" s="182" t="str">
        <f>HYPERLINK(VLOOKUP(A92,Фото!C:D,2,0),VLOOKUP(A92,'Прайс-лист общий'!A:B,2,0))</f>
        <v>Петля стальная, плоский колпачок, матовый черный никель (без врезки)</v>
      </c>
      <c r="D92" s="183">
        <f>IFERROR(VLOOKUP($A92,'Прайс-лист общий'!A:C,3,0),"")</f>
        <v>4</v>
      </c>
      <c r="E92" s="184">
        <f>IFERROR(VLOOKUP($A92,'Прайс-лист общий'!$A:D,4,0),"")</f>
        <v>0</v>
      </c>
      <c r="F92" s="209">
        <f>IFERROR(VLOOKUP($A92,'Прайс-лист общий'!$A:E,5,0),"")</f>
        <v>260</v>
      </c>
      <c r="G92" s="209">
        <f>IFERROR(VLOOKUP($A92,'Прайс-лист общий'!$A:F,6,0),"")</f>
        <v>158</v>
      </c>
      <c r="H92" s="209">
        <f>IFERROR(VLOOKUP($A92,'Прайс-лист общий'!$A:G,7,0),"")</f>
        <v>143</v>
      </c>
      <c r="I92" s="209">
        <f>IFERROR(VLOOKUP($A92,'Прайс-лист общий'!$A:H,8,0),"")</f>
        <v>130</v>
      </c>
      <c r="J92" s="209">
        <f>IFERROR(VLOOKUP($A92,'Прайс-лист общий'!$A:I,9,0),"")</f>
        <v>113</v>
      </c>
      <c r="K92" s="222">
        <f>IFERROR(VLOOKUP(A92,'Прайс-лист общий'!A:J,10,0),"")</f>
        <v>0</v>
      </c>
      <c r="L92" s="216"/>
      <c r="M92" s="212">
        <f t="shared" si="4"/>
        <v>0</v>
      </c>
      <c r="N92" s="185">
        <f>IFERROR(VLOOKUP($A92,'Прайс-лист общий'!$A:K,11,0),"")</f>
        <v>50</v>
      </c>
      <c r="O92" s="186" t="str">
        <f>IFERROR(VLOOKUP($A92,'Прайс-лист общий'!$A:L,12,0),"")</f>
        <v>135*58*18</v>
      </c>
      <c r="P92" s="186">
        <f>IFERROR(VLOOKUP($A92,'Прайс-лист общий'!$A:M,13,0),"")</f>
        <v>0.34</v>
      </c>
      <c r="Q92" s="186" t="str">
        <f>IFERROR(VLOOKUP($A92,'Прайс-лист общий'!$A:O,14,0),"")</f>
        <v>290*225*150</v>
      </c>
      <c r="R92" s="186">
        <f>IFERROR(VLOOKUP($A92,'Прайс-лист общий'!$A:O,15,0),"")</f>
        <v>22</v>
      </c>
    </row>
    <row r="93" spans="1:19" s="208" customFormat="1" ht="15" customHeight="1">
      <c r="A93" s="205" t="s">
        <v>4600</v>
      </c>
      <c r="B93" s="206"/>
      <c r="C93" s="182" t="str">
        <f>HYPERLINK(VLOOKUP(A93,Фото!C:D,2,0),VLOOKUP(A93,'Прайс-лист общий'!A:B,2,0))</f>
        <v>Петля стальная, плоский колпачок, никель супер матовый (без врезки)</v>
      </c>
      <c r="D93" s="183">
        <f>IFERROR(VLOOKUP($A93,'Прайс-лист общий'!A:C,3,0),"")</f>
        <v>4</v>
      </c>
      <c r="E93" s="184">
        <f>IFERROR(VLOOKUP($A93,'Прайс-лист общий'!$A:D,4,0),"")</f>
        <v>0</v>
      </c>
      <c r="F93" s="209">
        <f>IFERROR(VLOOKUP($A93,'Прайс-лист общий'!$A:E,5,0),"")</f>
        <v>260</v>
      </c>
      <c r="G93" s="209">
        <f>IFERROR(VLOOKUP($A93,'Прайс-лист общий'!$A:F,6,0),"")</f>
        <v>158</v>
      </c>
      <c r="H93" s="209">
        <f>IFERROR(VLOOKUP($A93,'Прайс-лист общий'!$A:G,7,0),"")</f>
        <v>143</v>
      </c>
      <c r="I93" s="209">
        <f>IFERROR(VLOOKUP($A93,'Прайс-лист общий'!$A:H,8,0),"")</f>
        <v>130</v>
      </c>
      <c r="J93" s="209">
        <f>IFERROR(VLOOKUP($A93,'Прайс-лист общий'!$A:I,9,0),"")</f>
        <v>113</v>
      </c>
      <c r="K93" s="222">
        <f>IFERROR(VLOOKUP(A93,'Прайс-лист общий'!A:J,10,0),"")</f>
        <v>0</v>
      </c>
      <c r="L93" s="216"/>
      <c r="M93" s="212">
        <f t="shared" si="4"/>
        <v>0</v>
      </c>
      <c r="N93" s="185">
        <f>IFERROR(VLOOKUP($A93,'Прайс-лист общий'!$A:K,11,0),"")</f>
        <v>50</v>
      </c>
      <c r="O93" s="186" t="str">
        <f>IFERROR(VLOOKUP($A93,'Прайс-лист общий'!$A:L,12,0),"")</f>
        <v>135*58*18</v>
      </c>
      <c r="P93" s="186">
        <f>IFERROR(VLOOKUP($A93,'Прайс-лист общий'!$A:M,13,0),"")</f>
        <v>0.34</v>
      </c>
      <c r="Q93" s="186" t="str">
        <f>IFERROR(VLOOKUP($A93,'Прайс-лист общий'!$A:O,14,0),"")</f>
        <v>290*225*150</v>
      </c>
      <c r="R93" s="186">
        <f>IFERROR(VLOOKUP($A93,'Прайс-лист общий'!$A:O,15,0),"")</f>
        <v>22</v>
      </c>
    </row>
    <row r="94" spans="1:19" s="208" customFormat="1" ht="15" customHeight="1">
      <c r="A94" s="205" t="s">
        <v>4601</v>
      </c>
      <c r="B94" s="206"/>
      <c r="C94" s="182" t="str">
        <f>HYPERLINK(VLOOKUP(A94,Фото!C:D,2,0),VLOOKUP(A94,'Прайс-лист общий'!A:B,2,0))</f>
        <v>Петля стальная, плоский колпачок, латунь матовая (без врезки)</v>
      </c>
      <c r="D94" s="183">
        <f>IFERROR(VLOOKUP($A94,'Прайс-лист общий'!A:C,3,0),"")</f>
        <v>4</v>
      </c>
      <c r="E94" s="184">
        <f>IFERROR(VLOOKUP($A94,'Прайс-лист общий'!$A:D,4,0),"")</f>
        <v>0</v>
      </c>
      <c r="F94" s="209">
        <f>IFERROR(VLOOKUP($A94,'Прайс-лист общий'!$A:E,5,0),"")</f>
        <v>260</v>
      </c>
      <c r="G94" s="209">
        <f>IFERROR(VLOOKUP($A94,'Прайс-лист общий'!$A:F,6,0),"")</f>
        <v>158</v>
      </c>
      <c r="H94" s="209">
        <f>IFERROR(VLOOKUP($A94,'Прайс-лист общий'!$A:G,7,0),"")</f>
        <v>143</v>
      </c>
      <c r="I94" s="209">
        <f>IFERROR(VLOOKUP($A94,'Прайс-лист общий'!$A:H,8,0),"")</f>
        <v>130</v>
      </c>
      <c r="J94" s="209">
        <f>IFERROR(VLOOKUP($A94,'Прайс-лист общий'!$A:I,9,0),"")</f>
        <v>113</v>
      </c>
      <c r="K94" s="222">
        <f>IFERROR(VLOOKUP(A94,'Прайс-лист общий'!A:J,10,0),"")</f>
        <v>89</v>
      </c>
      <c r="L94" s="216"/>
      <c r="M94" s="212">
        <f t="shared" si="4"/>
        <v>0</v>
      </c>
      <c r="N94" s="185">
        <f>IFERROR(VLOOKUP($A94,'Прайс-лист общий'!$A:K,11,0),"")</f>
        <v>50</v>
      </c>
      <c r="O94" s="186" t="str">
        <f>IFERROR(VLOOKUP($A94,'Прайс-лист общий'!$A:L,12,0),"")</f>
        <v>135*58*18</v>
      </c>
      <c r="P94" s="186">
        <f>IFERROR(VLOOKUP($A94,'Прайс-лист общий'!$A:M,13,0),"")</f>
        <v>0.34</v>
      </c>
      <c r="Q94" s="186" t="str">
        <f>IFERROR(VLOOKUP($A94,'Прайс-лист общий'!$A:O,14,0),"")</f>
        <v>290*225*150</v>
      </c>
      <c r="R94" s="186">
        <f>IFERROR(VLOOKUP($A94,'Прайс-лист общий'!$A:O,15,0),"")</f>
        <v>22</v>
      </c>
    </row>
    <row r="95" spans="1:19" s="208" customFormat="1" ht="15" customHeight="1">
      <c r="A95" s="205" t="s">
        <v>4602</v>
      </c>
      <c r="B95" s="206"/>
      <c r="C95" s="182" t="str">
        <f>HYPERLINK(VLOOKUP(A95,Фото!C:D,2,0),VLOOKUP(A95,'Прайс-лист общий'!A:B,2,0))</f>
        <v>Петля стальная, плоский колпачок, никель матовый (без врезки)</v>
      </c>
      <c r="D95" s="183">
        <f>IFERROR(VLOOKUP($A95,'Прайс-лист общий'!A:C,3,0),"")</f>
        <v>4</v>
      </c>
      <c r="E95" s="184">
        <f>IFERROR(VLOOKUP($A95,'Прайс-лист общий'!$A:D,4,0),"")</f>
        <v>0</v>
      </c>
      <c r="F95" s="209">
        <f>IFERROR(VLOOKUP($A95,'Прайс-лист общий'!$A:E,5,0),"")</f>
        <v>260</v>
      </c>
      <c r="G95" s="209">
        <f>IFERROR(VLOOKUP($A95,'Прайс-лист общий'!$A:F,6,0),"")</f>
        <v>158</v>
      </c>
      <c r="H95" s="209">
        <f>IFERROR(VLOOKUP($A95,'Прайс-лист общий'!$A:G,7,0),"")</f>
        <v>143</v>
      </c>
      <c r="I95" s="209">
        <f>IFERROR(VLOOKUP($A95,'Прайс-лист общий'!$A:H,8,0),"")</f>
        <v>130</v>
      </c>
      <c r="J95" s="209">
        <f>IFERROR(VLOOKUP($A95,'Прайс-лист общий'!$A:I,9,0),"")</f>
        <v>113</v>
      </c>
      <c r="K95" s="222">
        <f>IFERROR(VLOOKUP(A95,'Прайс-лист общий'!A:J,10,0),"")</f>
        <v>0</v>
      </c>
      <c r="L95" s="216"/>
      <c r="M95" s="212">
        <f t="shared" si="4"/>
        <v>0</v>
      </c>
      <c r="N95" s="185">
        <f>IFERROR(VLOOKUP($A95,'Прайс-лист общий'!$A:K,11,0),"")</f>
        <v>50</v>
      </c>
      <c r="O95" s="186" t="str">
        <f>IFERROR(VLOOKUP($A95,'Прайс-лист общий'!$A:L,12,0),"")</f>
        <v>135*58*18</v>
      </c>
      <c r="P95" s="186">
        <f>IFERROR(VLOOKUP($A95,'Прайс-лист общий'!$A:M,13,0),"")</f>
        <v>0.34</v>
      </c>
      <c r="Q95" s="186" t="str">
        <f>IFERROR(VLOOKUP($A95,'Прайс-лист общий'!$A:O,14,0),"")</f>
        <v>290*225*150</v>
      </c>
      <c r="R95" s="186">
        <f>IFERROR(VLOOKUP($A95,'Прайс-лист общий'!$A:O,15,0),"")</f>
        <v>22</v>
      </c>
    </row>
    <row r="96" spans="1:19" s="208" customFormat="1" ht="15" customHeight="1">
      <c r="A96" s="205" t="s">
        <v>4603</v>
      </c>
      <c r="B96" s="206"/>
      <c r="C96" s="182" t="str">
        <f>HYPERLINK(VLOOKUP(A96,Фото!C:D,2,0),VLOOKUP(A96,'Прайс-лист общий'!A:B,2,0))</f>
        <v>Петля стальная, плоский колпачок, супер сатин хром (без врезки)</v>
      </c>
      <c r="D96" s="183">
        <f>IFERROR(VLOOKUP($A96,'Прайс-лист общий'!A:C,3,0),"")</f>
        <v>3</v>
      </c>
      <c r="E96" s="184">
        <f>IFERROR(VLOOKUP($A96,'Прайс-лист общий'!$A:D,4,0),"")</f>
        <v>0</v>
      </c>
      <c r="F96" s="209">
        <f>IFERROR(VLOOKUP($A96,'Прайс-лист общий'!$A:E,5,0),"")</f>
        <v>260</v>
      </c>
      <c r="G96" s="209">
        <f>IFERROR(VLOOKUP($A96,'Прайс-лист общий'!$A:F,6,0),"")</f>
        <v>158</v>
      </c>
      <c r="H96" s="209">
        <f>IFERROR(VLOOKUP($A96,'Прайс-лист общий'!$A:G,7,0),"")</f>
        <v>143</v>
      </c>
      <c r="I96" s="209">
        <f>IFERROR(VLOOKUP($A96,'Прайс-лист общий'!$A:H,8,0),"")</f>
        <v>130</v>
      </c>
      <c r="J96" s="209">
        <f>IFERROR(VLOOKUP($A96,'Прайс-лист общий'!$A:I,9,0),"")</f>
        <v>113</v>
      </c>
      <c r="K96" s="222">
        <f>IFERROR(VLOOKUP(A96,'Прайс-лист общий'!A:J,10,0),"")</f>
        <v>0</v>
      </c>
      <c r="L96" s="216"/>
      <c r="M96" s="212">
        <f t="shared" si="4"/>
        <v>0</v>
      </c>
      <c r="N96" s="185">
        <f>IFERROR(VLOOKUP($A96,'Прайс-лист общий'!$A:K,11,0),"")</f>
        <v>50</v>
      </c>
      <c r="O96" s="186" t="str">
        <f>IFERROR(VLOOKUP($A96,'Прайс-лист общий'!$A:L,12,0),"")</f>
        <v>135*58*18</v>
      </c>
      <c r="P96" s="186">
        <f>IFERROR(VLOOKUP($A96,'Прайс-лист общий'!$A:M,13,0),"")</f>
        <v>0.34</v>
      </c>
      <c r="Q96" s="186" t="str">
        <f>IFERROR(VLOOKUP($A96,'Прайс-лист общий'!$A:O,14,0),"")</f>
        <v>290*225*150</v>
      </c>
      <c r="R96" s="186">
        <f>IFERROR(VLOOKUP($A96,'Прайс-лист общий'!$A:O,15,0),"")</f>
        <v>22</v>
      </c>
    </row>
    <row r="97" spans="1:19" s="208" customFormat="1" ht="15" customHeight="1">
      <c r="A97" s="205" t="s">
        <v>4604</v>
      </c>
      <c r="B97" s="206"/>
      <c r="C97" s="182" t="str">
        <f>HYPERLINK(VLOOKUP(A97,Фото!C:D,2,0),VLOOKUP(A97,'Прайс-лист общий'!A:B,2,0))</f>
        <v>Петля стальная, плоский колпачок, супер белый (без врезки)</v>
      </c>
      <c r="D97" s="183">
        <f>IFERROR(VLOOKUP($A97,'Прайс-лист общий'!A:C,3,0),"")</f>
        <v>4</v>
      </c>
      <c r="E97" s="184">
        <f>IFERROR(VLOOKUP($A97,'Прайс-лист общий'!$A:D,4,0),"")</f>
        <v>0</v>
      </c>
      <c r="F97" s="209">
        <f>IFERROR(VLOOKUP($A97,'Прайс-лист общий'!$A:E,5,0),"")</f>
        <v>260</v>
      </c>
      <c r="G97" s="209">
        <f>IFERROR(VLOOKUP($A97,'Прайс-лист общий'!$A:F,6,0),"")</f>
        <v>158</v>
      </c>
      <c r="H97" s="209">
        <f>IFERROR(VLOOKUP($A97,'Прайс-лист общий'!$A:G,7,0),"")</f>
        <v>143</v>
      </c>
      <c r="I97" s="209">
        <f>IFERROR(VLOOKUP($A97,'Прайс-лист общий'!$A:H,8,0),"")</f>
        <v>130</v>
      </c>
      <c r="J97" s="209">
        <f>IFERROR(VLOOKUP($A97,'Прайс-лист общий'!$A:I,9,0),"")</f>
        <v>113</v>
      </c>
      <c r="K97" s="222">
        <f>IFERROR(VLOOKUP(A97,'Прайс-лист общий'!A:J,10,0),"")</f>
        <v>0</v>
      </c>
      <c r="L97" s="216"/>
      <c r="M97" s="212">
        <f t="shared" si="4"/>
        <v>0</v>
      </c>
      <c r="N97" s="185">
        <f>IFERROR(VLOOKUP($A97,'Прайс-лист общий'!$A:K,11,0),"")</f>
        <v>50</v>
      </c>
      <c r="O97" s="186" t="str">
        <f>IFERROR(VLOOKUP($A97,'Прайс-лист общий'!$A:L,12,0),"")</f>
        <v>135*58*18</v>
      </c>
      <c r="P97" s="186">
        <f>IFERROR(VLOOKUP($A97,'Прайс-лист общий'!$A:M,13,0),"")</f>
        <v>0.34</v>
      </c>
      <c r="Q97" s="186" t="str">
        <f>IFERROR(VLOOKUP($A97,'Прайс-лист общий'!$A:O,14,0),"")</f>
        <v>290*225*150</v>
      </c>
      <c r="R97" s="186">
        <f>IFERROR(VLOOKUP($A97,'Прайс-лист общий'!$A:O,15,0),"")</f>
        <v>22</v>
      </c>
    </row>
    <row r="98" spans="1:19" s="208" customFormat="1" ht="15" customHeight="1">
      <c r="A98" s="193" t="s">
        <v>4605</v>
      </c>
      <c r="B98" s="195"/>
      <c r="C98" s="187" t="str">
        <f>HYPERLINK(VLOOKUP(A98,Фото!C:D,2,0),VLOOKUP(A98,'Прайс-лист общий'!A:B,2,0))</f>
        <v>Петля стальная, плоский колпачок, супер белый/хром блестящий (без врезки)</v>
      </c>
      <c r="D98" s="188">
        <f>IFERROR(VLOOKUP($A98,'Прайс-лист общий'!A:C,3,0),"")</f>
        <v>4</v>
      </c>
      <c r="E98" s="189">
        <f>IFERROR(VLOOKUP($A98,'Прайс-лист общий'!$A:D,4,0),"")</f>
        <v>0</v>
      </c>
      <c r="F98" s="210">
        <f>IFERROR(VLOOKUP($A98,'Прайс-лист общий'!$A:E,5,0),"")</f>
        <v>260</v>
      </c>
      <c r="G98" s="210">
        <f>IFERROR(VLOOKUP($A98,'Прайс-лист общий'!$A:F,6,0),"")</f>
        <v>158</v>
      </c>
      <c r="H98" s="210">
        <f>IFERROR(VLOOKUP($A98,'Прайс-лист общий'!$A:G,7,0),"")</f>
        <v>143</v>
      </c>
      <c r="I98" s="210">
        <f>IFERROR(VLOOKUP($A98,'Прайс-лист общий'!$A:H,8,0),"")</f>
        <v>130</v>
      </c>
      <c r="J98" s="210">
        <f>IFERROR(VLOOKUP($A98,'Прайс-лист общий'!$A:I,9,0),"")</f>
        <v>113</v>
      </c>
      <c r="K98" s="220">
        <f>IFERROR(VLOOKUP(A98,'Прайс-лист общий'!A:J,10,0),"")</f>
        <v>89</v>
      </c>
      <c r="L98" s="217"/>
      <c r="M98" s="213">
        <f t="shared" si="4"/>
        <v>0</v>
      </c>
      <c r="N98" s="190">
        <f>IFERROR(VLOOKUP($A98,'Прайс-лист общий'!$A:K,11,0),"")</f>
        <v>50</v>
      </c>
      <c r="O98" s="191" t="str">
        <f>IFERROR(VLOOKUP($A98,'Прайс-лист общий'!$A:L,12,0),"")</f>
        <v>135*58*18</v>
      </c>
      <c r="P98" s="191">
        <f>IFERROR(VLOOKUP($A98,'Прайс-лист общий'!$A:M,13,0),"")</f>
        <v>0.34</v>
      </c>
      <c r="Q98" s="191" t="str">
        <f>IFERROR(VLOOKUP($A98,'Прайс-лист общий'!$A:O,14,0),"")</f>
        <v>290*225*150</v>
      </c>
      <c r="R98" s="191">
        <f>IFERROR(VLOOKUP($A98,'Прайс-лист общий'!$A:O,15,0),"")</f>
        <v>22</v>
      </c>
    </row>
    <row r="99" spans="1:19" s="2" customFormat="1" ht="18" customHeight="1">
      <c r="A99" s="202" t="s">
        <v>5061</v>
      </c>
      <c r="B99" s="196"/>
      <c r="C99" s="233"/>
      <c r="D99" s="198"/>
      <c r="E99" s="199"/>
      <c r="F99" s="200"/>
      <c r="G99" s="200"/>
      <c r="H99" s="200"/>
      <c r="I99" s="200"/>
      <c r="J99" s="200"/>
      <c r="K99" s="200"/>
      <c r="L99" s="200"/>
      <c r="M99" s="200"/>
      <c r="N99" s="201"/>
      <c r="O99" s="196"/>
      <c r="P99" s="196"/>
      <c r="Q99" s="196"/>
      <c r="R99" s="196"/>
      <c r="S99" s="208"/>
    </row>
    <row r="100" spans="1:19" s="208" customFormat="1" ht="15" customHeight="1">
      <c r="A100" s="223" t="s">
        <v>5062</v>
      </c>
      <c r="B100"/>
      <c r="C100" s="224" t="str">
        <f>HYPERLINK(VLOOKUP(A100,Фото!C:D,2,0),VLOOKUP(A100,'Прайс-лист общий'!A:B,2,0))</f>
        <v>Петля стальная TIXX без врезки, черный</v>
      </c>
      <c r="D100" s="225">
        <f>IFERROR(VLOOKUP($A100,'Прайс-лист общий'!A:C,3,0),"")</f>
        <v>4</v>
      </c>
      <c r="E100" s="226" t="str">
        <f>IFERROR(VLOOKUP($A100,'Прайс-лист общий'!$A:D,4,0),"")</f>
        <v>Новинка</v>
      </c>
      <c r="F100" s="227">
        <f>IFERROR(VLOOKUP($A100,'Прайс-лист общий'!$A:E,5,0),"")</f>
        <v>99</v>
      </c>
      <c r="G100" s="227">
        <f>IFERROR(VLOOKUP($A100,'Прайс-лист общий'!$A:F,6,0),"")</f>
        <v>62</v>
      </c>
      <c r="H100" s="227">
        <f>IFERROR(VLOOKUP($A100,'Прайс-лист общий'!$A:G,7,0),"")</f>
        <v>58</v>
      </c>
      <c r="I100" s="227">
        <f>IFERROR(VLOOKUP($A100,'Прайс-лист общий'!$A:H,8,0),"")</f>
        <v>54</v>
      </c>
      <c r="J100" s="227">
        <f>IFERROR(VLOOKUP($A100,'Прайс-лист общий'!$A:I,9,0),"")</f>
        <v>50</v>
      </c>
      <c r="K100" s="228">
        <f>IFERROR(VLOOKUP(A100,'Прайс-лист общий'!A:J,10,0),"")</f>
        <v>0</v>
      </c>
      <c r="L100" s="229"/>
      <c r="M100" s="230">
        <f t="shared" ref="M100:M102" si="5">IF(K100&lt;&gt;$K$1,K100*L100,IF($J$1=$G$2,G100*L100,IF($J$1=$H$2,H100*L100,IF($J$1=$I$2,I100*L100,IF($J$1=$J$2,J100*L100,"Выберите колонку")))))</f>
        <v>0</v>
      </c>
      <c r="N100" s="231">
        <f>IFERROR(VLOOKUP($A100,'Прайс-лист общий'!$A:K,11,0),"")</f>
        <v>50</v>
      </c>
      <c r="O100" s="232" t="str">
        <f>IFERROR(VLOOKUP($A100,'Прайс-лист общий'!$A:L,12,0),"")</f>
        <v>110*60*15</v>
      </c>
      <c r="P100" s="232">
        <f>IFERROR(VLOOKUP($A100,'Прайс-лист общий'!$A:M,13,0),"")</f>
        <v>0.15</v>
      </c>
      <c r="Q100" s="232" t="str">
        <f>IFERROR(VLOOKUP($A100,'Прайс-лист общий'!$A:O,14,0),"")</f>
        <v>265*115*100</v>
      </c>
      <c r="R100" s="232">
        <f>IFERROR(VLOOKUP($A100,'Прайс-лист общий'!$A:O,15,0),"")</f>
        <v>8.5</v>
      </c>
    </row>
    <row r="101" spans="1:19" s="208" customFormat="1" ht="15" customHeight="1">
      <c r="A101" s="205" t="s">
        <v>5063</v>
      </c>
      <c r="B101" s="206"/>
      <c r="C101" s="182" t="str">
        <f>HYPERLINK(VLOOKUP(A101,Фото!C:D,2,0),VLOOKUP(A101,'Прайс-лист общий'!A:B,2,0))</f>
        <v>Петля стальная TIXX без врезки, никель супер матовый</v>
      </c>
      <c r="D101" s="183">
        <f>IFERROR(VLOOKUP($A101,'Прайс-лист общий'!A:C,3,0),"")</f>
        <v>4</v>
      </c>
      <c r="E101" s="184" t="str">
        <f>IFERROR(VLOOKUP($A101,'Прайс-лист общий'!$A:D,4,0),"")</f>
        <v>Новинка</v>
      </c>
      <c r="F101" s="209">
        <f>IFERROR(VLOOKUP($A101,'Прайс-лист общий'!$A:E,5,0),"")</f>
        <v>101</v>
      </c>
      <c r="G101" s="209">
        <f>IFERROR(VLOOKUP($A101,'Прайс-лист общий'!$A:F,6,0),"")</f>
        <v>64</v>
      </c>
      <c r="H101" s="209">
        <f>IFERROR(VLOOKUP($A101,'Прайс-лист общий'!$A:G,7,0),"")</f>
        <v>60</v>
      </c>
      <c r="I101" s="209">
        <f>IFERROR(VLOOKUP($A101,'Прайс-лист общий'!$A:H,8,0),"")</f>
        <v>56</v>
      </c>
      <c r="J101" s="209">
        <f>IFERROR(VLOOKUP($A101,'Прайс-лист общий'!$A:I,9,0),"")</f>
        <v>51</v>
      </c>
      <c r="K101" s="222">
        <f>IFERROR(VLOOKUP(A101,'Прайс-лист общий'!A:J,10,0),"")</f>
        <v>0</v>
      </c>
      <c r="L101" s="216"/>
      <c r="M101" s="212">
        <f t="shared" si="5"/>
        <v>0</v>
      </c>
      <c r="N101" s="185">
        <f>IFERROR(VLOOKUP($A101,'Прайс-лист общий'!$A:K,11,0),"")</f>
        <v>50</v>
      </c>
      <c r="O101" s="186" t="str">
        <f>IFERROR(VLOOKUP($A101,'Прайс-лист общий'!$A:L,12,0),"")</f>
        <v>110*60*15</v>
      </c>
      <c r="P101" s="186">
        <f>IFERROR(VLOOKUP($A101,'Прайс-лист общий'!$A:M,13,0),"")</f>
        <v>0.15</v>
      </c>
      <c r="Q101" s="186" t="str">
        <f>IFERROR(VLOOKUP($A101,'Прайс-лист общий'!$A:O,14,0),"")</f>
        <v>265*115*100</v>
      </c>
      <c r="R101" s="186">
        <f>IFERROR(VLOOKUP($A101,'Прайс-лист общий'!$A:O,15,0),"")</f>
        <v>8.5</v>
      </c>
    </row>
    <row r="102" spans="1:19" s="208" customFormat="1" ht="15" customHeight="1">
      <c r="A102" s="193" t="s">
        <v>5064</v>
      </c>
      <c r="B102" s="195"/>
      <c r="C102" s="187" t="str">
        <f>HYPERLINK(VLOOKUP(A102,Фото!C:D,2,0),VLOOKUP(A102,'Прайс-лист общий'!A:B,2,0))</f>
        <v>Петля стальная TIXX без врезки, золото матовое сатинированное</v>
      </c>
      <c r="D102" s="188">
        <f>IFERROR(VLOOKUP($A102,'Прайс-лист общий'!A:C,3,0),"")</f>
        <v>4</v>
      </c>
      <c r="E102" s="189" t="str">
        <f>IFERROR(VLOOKUP($A102,'Прайс-лист общий'!$A:D,4,0),"")</f>
        <v>Новинка</v>
      </c>
      <c r="F102" s="210">
        <f>IFERROR(VLOOKUP($A102,'Прайс-лист общий'!$A:E,5,0),"")</f>
        <v>103</v>
      </c>
      <c r="G102" s="210">
        <f>IFERROR(VLOOKUP($A102,'Прайс-лист общий'!$A:F,6,0),"")</f>
        <v>65</v>
      </c>
      <c r="H102" s="210">
        <f>IFERROR(VLOOKUP($A102,'Прайс-лист общий'!$A:G,7,0),"")</f>
        <v>61</v>
      </c>
      <c r="I102" s="210">
        <f>IFERROR(VLOOKUP($A102,'Прайс-лист общий'!$A:H,8,0),"")</f>
        <v>57</v>
      </c>
      <c r="J102" s="210">
        <f>IFERROR(VLOOKUP($A102,'Прайс-лист общий'!$A:I,9,0),"")</f>
        <v>52</v>
      </c>
      <c r="K102" s="220">
        <f>IFERROR(VLOOKUP(A102,'Прайс-лист общий'!A:J,10,0),"")</f>
        <v>0</v>
      </c>
      <c r="L102" s="217"/>
      <c r="M102" s="213">
        <f t="shared" si="5"/>
        <v>0</v>
      </c>
      <c r="N102" s="190">
        <f>IFERROR(VLOOKUP($A102,'Прайс-лист общий'!$A:K,11,0),"")</f>
        <v>50</v>
      </c>
      <c r="O102" s="191" t="str">
        <f>IFERROR(VLOOKUP($A102,'Прайс-лист общий'!$A:L,12,0),"")</f>
        <v>110*60*15</v>
      </c>
      <c r="P102" s="191">
        <f>IFERROR(VLOOKUP($A102,'Прайс-лист общий'!$A:M,13,0),"")</f>
        <v>0.15</v>
      </c>
      <c r="Q102" s="191" t="str">
        <f>IFERROR(VLOOKUP($A102,'Прайс-лист общий'!$A:O,14,0),"")</f>
        <v>265*115*100</v>
      </c>
      <c r="R102" s="191">
        <f>IFERROR(VLOOKUP($A102,'Прайс-лист общий'!$A:O,15,0),"")</f>
        <v>8.5</v>
      </c>
    </row>
    <row r="103" spans="1:19" s="2" customFormat="1" ht="18" customHeight="1">
      <c r="A103" s="202" t="s">
        <v>5009</v>
      </c>
      <c r="B103" s="196"/>
      <c r="C103" s="233"/>
      <c r="D103" s="198"/>
      <c r="E103" s="199"/>
      <c r="F103" s="200"/>
      <c r="G103" s="200"/>
      <c r="H103" s="200"/>
      <c r="I103" s="200"/>
      <c r="J103" s="200"/>
      <c r="K103" s="200"/>
      <c r="L103" s="200"/>
      <c r="M103" s="200"/>
      <c r="N103" s="201"/>
      <c r="O103" s="196"/>
      <c r="P103" s="196"/>
      <c r="Q103" s="196"/>
      <c r="R103" s="196"/>
      <c r="S103" s="208"/>
    </row>
    <row r="104" spans="1:19" s="208" customFormat="1" ht="21" customHeight="1">
      <c r="A104" s="192" t="s">
        <v>4081</v>
      </c>
      <c r="B104" s="194"/>
      <c r="C104" s="177" t="str">
        <f>HYPERLINK(VLOOKUP(A104,Фото!C:D,2,0),VLOOKUP(A104,'Прайс-лист общий'!A:B,2,0))</f>
        <v>Петля стальная, плоский колпачок, никель матовый (без врезки)</v>
      </c>
      <c r="D104" s="178">
        <f>IFERROR(VLOOKUP($A104,'Прайс-лист общий'!A:C,3,0),"")</f>
        <v>4</v>
      </c>
      <c r="E104" s="179">
        <f>IFERROR(VLOOKUP($A104,'Прайс-лист общий'!$A:D,4,0),"")</f>
        <v>0</v>
      </c>
      <c r="F104" s="292">
        <f>IFERROR(VLOOKUP($A104,'Прайс-лист общий'!$A:E,5,0),"")</f>
        <v>91</v>
      </c>
      <c r="G104" s="292">
        <f>IFERROR(VLOOKUP($A104,'Прайс-лист общий'!$A:F,6,0),"")</f>
        <v>54.82</v>
      </c>
      <c r="H104" s="292">
        <f>IFERROR(VLOOKUP($A104,'Прайс-лист общий'!$A:G,7,0),"")</f>
        <v>52.21</v>
      </c>
      <c r="I104" s="292">
        <f>IFERROR(VLOOKUP($A104,'Прайс-лист общий'!$A:H,8,0),"")</f>
        <v>49.72</v>
      </c>
      <c r="J104" s="292">
        <f>IFERROR(VLOOKUP($A104,'Прайс-лист общий'!$A:I,9,0),"")</f>
        <v>46.25</v>
      </c>
      <c r="K104" s="293">
        <f>IFERROR(VLOOKUP(A104,'Прайс-лист общий'!A:J,10,0),"")</f>
        <v>0</v>
      </c>
      <c r="L104" s="215"/>
      <c r="M104" s="296">
        <f>IF(K104&lt;&gt;'Ручки B2B'!$K$1,K104*L104,IF('Ручки B2B'!$J$1='Ручки B2B'!$G$2,G104*L104,IF('Ручки B2B'!$J$1='Ручки B2B'!$H$2,H104*L104,IF('Ручки B2B'!$J$1='Ручки B2B'!$I$2,I104*L104,IF('Ручки B2B'!$J$1='Ручки B2B'!$J$2,J104*L104,"Выберите колонку")))))</f>
        <v>0</v>
      </c>
      <c r="N104" s="180">
        <f>IFERROR(VLOOKUP($A104,'Прайс-лист общий'!$A:K,11,0),"")</f>
        <v>50</v>
      </c>
      <c r="O104" s="181" t="str">
        <f>IFERROR(VLOOKUP($A104,'Прайс-лист общий'!$A:L,12,0),"")</f>
        <v>110*60*15</v>
      </c>
      <c r="P104" s="181">
        <f>IFERROR(VLOOKUP($A104,'Прайс-лист общий'!$A:M,13,0),"")</f>
        <v>0.15</v>
      </c>
      <c r="Q104" s="181" t="str">
        <f>IFERROR(VLOOKUP($A104,'Прайс-лист общий'!$A:O,14,0),"")</f>
        <v>265*115*100</v>
      </c>
      <c r="R104" s="181">
        <f>IFERROR(VLOOKUP($A104,'Прайс-лист общий'!$A:O,15,0),"")</f>
        <v>8.5</v>
      </c>
    </row>
    <row r="105" spans="1:19" s="208" customFormat="1" ht="21" customHeight="1">
      <c r="A105" s="193" t="s">
        <v>4082</v>
      </c>
      <c r="B105" s="195"/>
      <c r="C105" s="187" t="str">
        <f>HYPERLINK(VLOOKUP(A105,Фото!C:D,2,0),VLOOKUP(A105,'Прайс-лист общий'!A:B,2,0))</f>
        <v>Петля стальная, плоский колпачок, черный (без врезки)</v>
      </c>
      <c r="D105" s="188">
        <f>IFERROR(VLOOKUP($A105,'Прайс-лист общий'!A:C,3,0),"")</f>
        <v>4</v>
      </c>
      <c r="E105" s="189">
        <f>IFERROR(VLOOKUP($A105,'Прайс-лист общий'!$A:D,4,0),"")</f>
        <v>0</v>
      </c>
      <c r="F105" s="294">
        <f>IFERROR(VLOOKUP($A105,'Прайс-лист общий'!$A:E,5,0),"")</f>
        <v>89</v>
      </c>
      <c r="G105" s="294">
        <f>IFERROR(VLOOKUP($A105,'Прайс-лист общий'!$A:F,6,0),"")</f>
        <v>53.6</v>
      </c>
      <c r="H105" s="294">
        <f>IFERROR(VLOOKUP($A105,'Прайс-лист общий'!$A:G,7,0),"")</f>
        <v>51.05</v>
      </c>
      <c r="I105" s="294">
        <f>IFERROR(VLOOKUP($A105,'Прайс-лист общий'!$A:H,8,0),"")</f>
        <v>48.62</v>
      </c>
      <c r="J105" s="294">
        <f>IFERROR(VLOOKUP($A105,'Прайс-лист общий'!$A:I,9,0),"")</f>
        <v>45.22</v>
      </c>
      <c r="K105" s="295">
        <f>IFERROR(VLOOKUP(A105,'Прайс-лист общий'!A:J,10,0),"")</f>
        <v>0</v>
      </c>
      <c r="L105" s="217"/>
      <c r="M105" s="297">
        <f>IF(K105&lt;&gt;'Ручки B2B'!$K$1,K105*L105,IF('Ручки B2B'!$J$1='Ручки B2B'!$G$2,G105*L105,IF('Ручки B2B'!$J$1='Ручки B2B'!$H$2,H105*L105,IF('Ручки B2B'!$J$1='Ручки B2B'!$I$2,I105*L105,IF('Ручки B2B'!$J$1='Ручки B2B'!$J$2,J105*L105,"Выберите колонку")))))</f>
        <v>0</v>
      </c>
      <c r="N105" s="190">
        <f>IFERROR(VLOOKUP($A105,'Прайс-лист общий'!$A:K,11,0),"")</f>
        <v>50</v>
      </c>
      <c r="O105" s="191" t="str">
        <f>IFERROR(VLOOKUP($A105,'Прайс-лист общий'!$A:L,12,0),"")</f>
        <v>110*60*15</v>
      </c>
      <c r="P105" s="191">
        <f>IFERROR(VLOOKUP($A105,'Прайс-лист общий'!$A:M,13,0),"")</f>
        <v>0.15</v>
      </c>
      <c r="Q105" s="191" t="str">
        <f>IFERROR(VLOOKUP($A105,'Прайс-лист общий'!$A:O,14,0),"")</f>
        <v>265*115*100</v>
      </c>
      <c r="R105" s="191">
        <f>IFERROR(VLOOKUP($A105,'Прайс-лист общий'!$A:O,15,0),"")</f>
        <v>8.5</v>
      </c>
    </row>
    <row r="106" spans="1:19" s="2" customFormat="1" ht="18" customHeight="1">
      <c r="A106" s="202" t="s">
        <v>5010</v>
      </c>
      <c r="B106" s="196"/>
      <c r="C106" s="233"/>
      <c r="D106" s="198"/>
      <c r="E106" s="199"/>
      <c r="F106" s="200"/>
      <c r="G106" s="200"/>
      <c r="H106" s="200"/>
      <c r="I106" s="200"/>
      <c r="J106" s="200"/>
      <c r="K106" s="200"/>
      <c r="L106" s="200"/>
      <c r="M106" s="200"/>
      <c r="N106" s="201"/>
      <c r="O106" s="196"/>
      <c r="P106" s="196"/>
      <c r="Q106" s="196"/>
      <c r="R106" s="196"/>
      <c r="S106" s="208"/>
    </row>
    <row r="107" spans="1:19" s="208" customFormat="1" ht="15" customHeight="1">
      <c r="A107" s="205" t="s">
        <v>4573</v>
      </c>
      <c r="B107" s="206"/>
      <c r="C107" s="182" t="str">
        <f>HYPERLINK(VLOOKUP(A107,Фото!C:D,2,0),VLOOKUP(A107,'Прайс-лист общий'!A:B,2,0))</f>
        <v>Петля стальная 100*75*2,5, левая, б/колп., черный</v>
      </c>
      <c r="D107" s="183">
        <f>IFERROR(VLOOKUP($A107,'Прайс-лист общий'!A:C,3,0),"")</f>
        <v>4</v>
      </c>
      <c r="E107" s="184">
        <f>IFERROR(VLOOKUP($A107,'Прайс-лист общий'!$A:D,4,0),"")</f>
        <v>0</v>
      </c>
      <c r="F107" s="209">
        <f>IFERROR(VLOOKUP($A107,'Прайс-лист общий'!$A:E,5,0),"")</f>
        <v>403</v>
      </c>
      <c r="G107" s="209">
        <f>IFERROR(VLOOKUP($A107,'Прайс-лист общий'!$A:F,6,0),"")</f>
        <v>244</v>
      </c>
      <c r="H107" s="209">
        <f>IFERROR(VLOOKUP($A107,'Прайс-лист общий'!$A:G,7,0),"")</f>
        <v>222</v>
      </c>
      <c r="I107" s="209">
        <f>IFERROR(VLOOKUP($A107,'Прайс-лист общий'!$A:H,8,0),"")</f>
        <v>201</v>
      </c>
      <c r="J107" s="209">
        <f>IFERROR(VLOOKUP($A107,'Прайс-лист общий'!$A:I,9,0),"")</f>
        <v>175</v>
      </c>
      <c r="K107" s="222">
        <f>IFERROR(VLOOKUP(A107,'Прайс-лист общий'!A:J,10,0),"")</f>
        <v>0</v>
      </c>
      <c r="L107" s="216"/>
      <c r="M107" s="212">
        <f>IF(K107&lt;&gt;$K$1,K107*L107,IF($J$1=$G$2,G107*L107,IF($J$1=$H$2,H107*L107,IF($J$1=$I$2,I107*L107,IF($J$1=$J$2,J107*L107,"Выберите колонку")))))</f>
        <v>0</v>
      </c>
      <c r="N107" s="185">
        <f>IFERROR(VLOOKUP($A107,'Прайс-лист общий'!$A:K,11,0),"")</f>
        <v>50</v>
      </c>
      <c r="O107" s="186" t="str">
        <f>IFERROR(VLOOKUP($A107,'Прайс-лист общий'!$A:L,12,0),"")</f>
        <v>160*50*20</v>
      </c>
      <c r="P107" s="186">
        <f>IFERROR(VLOOKUP($A107,'Прайс-лист общий'!$A:M,13,0),"")</f>
        <v>0.42</v>
      </c>
      <c r="Q107" s="186" t="str">
        <f>IFERROR(VLOOKUP($A107,'Прайс-лист общий'!$A:O,14,0),"")</f>
        <v>270*220*150</v>
      </c>
      <c r="R107" s="186">
        <f>IFERROR(VLOOKUP($A107,'Прайс-лист общий'!$A:O,15,0),"")</f>
        <v>21.75</v>
      </c>
    </row>
    <row r="108" spans="1:19" s="208" customFormat="1" ht="15" customHeight="1">
      <c r="A108" s="205" t="s">
        <v>4574</v>
      </c>
      <c r="B108" s="206"/>
      <c r="C108" s="182" t="str">
        <f>HYPERLINK(VLOOKUP(A108,Фото!C:D,2,0),VLOOKUP(A108,'Прайс-лист общий'!A:B,2,0))</f>
        <v>Петля стальная 100*75*2,5, левая, б/колп., никель матовый</v>
      </c>
      <c r="D108" s="183">
        <f>IFERROR(VLOOKUP($A108,'Прайс-лист общий'!A:C,3,0),"")</f>
        <v>4</v>
      </c>
      <c r="E108" s="184">
        <f>IFERROR(VLOOKUP($A108,'Прайс-лист общий'!$A:D,4,0),"")</f>
        <v>0</v>
      </c>
      <c r="F108" s="209">
        <f>IFERROR(VLOOKUP($A108,'Прайс-лист общий'!$A:E,5,0),"")</f>
        <v>403</v>
      </c>
      <c r="G108" s="209">
        <f>IFERROR(VLOOKUP($A108,'Прайс-лист общий'!$A:F,6,0),"")</f>
        <v>244</v>
      </c>
      <c r="H108" s="209">
        <f>IFERROR(VLOOKUP($A108,'Прайс-лист общий'!$A:G,7,0),"")</f>
        <v>222</v>
      </c>
      <c r="I108" s="209">
        <f>IFERROR(VLOOKUP($A108,'Прайс-лист общий'!$A:H,8,0),"")</f>
        <v>201</v>
      </c>
      <c r="J108" s="209">
        <f>IFERROR(VLOOKUP($A108,'Прайс-лист общий'!$A:I,9,0),"")</f>
        <v>175</v>
      </c>
      <c r="K108" s="222">
        <f>IFERROR(VLOOKUP(A108,'Прайс-лист общий'!A:J,10,0),"")</f>
        <v>0</v>
      </c>
      <c r="L108" s="216"/>
      <c r="M108" s="212">
        <f>IF(K108&lt;&gt;$K$1,K108*L108,IF($J$1=$G$2,G108*L108,IF($J$1=$H$2,H108*L108,IF($J$1=$I$2,I108*L108,IF($J$1=$J$2,J108*L108,"Выберите колонку")))))</f>
        <v>0</v>
      </c>
      <c r="N108" s="185">
        <f>IFERROR(VLOOKUP($A108,'Прайс-лист общий'!$A:K,11,0),"")</f>
        <v>50</v>
      </c>
      <c r="O108" s="186" t="str">
        <f>IFERROR(VLOOKUP($A108,'Прайс-лист общий'!$A:L,12,0),"")</f>
        <v>160*50*20</v>
      </c>
      <c r="P108" s="186">
        <f>IFERROR(VLOOKUP($A108,'Прайс-лист общий'!$A:M,13,0),"")</f>
        <v>0.42</v>
      </c>
      <c r="Q108" s="186" t="str">
        <f>IFERROR(VLOOKUP($A108,'Прайс-лист общий'!$A:O,14,0),"")</f>
        <v>270*220*150</v>
      </c>
      <c r="R108" s="186">
        <f>IFERROR(VLOOKUP($A108,'Прайс-лист общий'!$A:O,15,0),"")</f>
        <v>21.75</v>
      </c>
    </row>
    <row r="109" spans="1:19" s="208" customFormat="1" ht="15" customHeight="1">
      <c r="A109" s="205" t="s">
        <v>4575</v>
      </c>
      <c r="B109" s="206"/>
      <c r="C109" s="182" t="str">
        <f>HYPERLINK(VLOOKUP(A109,Фото!C:D,2,0),VLOOKUP(A109,'Прайс-лист общий'!A:B,2,0))</f>
        <v>Петля стальная 100*75*2,5, правая, б/колп., черный</v>
      </c>
      <c r="D109" s="183">
        <f>IFERROR(VLOOKUP($A109,'Прайс-лист общий'!A:C,3,0),"")</f>
        <v>2</v>
      </c>
      <c r="E109" s="184">
        <f>IFERROR(VLOOKUP($A109,'Прайс-лист общий'!$A:D,4,0),"")</f>
        <v>0</v>
      </c>
      <c r="F109" s="209">
        <f>IFERROR(VLOOKUP($A109,'Прайс-лист общий'!$A:E,5,0),"")</f>
        <v>403</v>
      </c>
      <c r="G109" s="209">
        <f>IFERROR(VLOOKUP($A109,'Прайс-лист общий'!$A:F,6,0),"")</f>
        <v>244</v>
      </c>
      <c r="H109" s="209">
        <f>IFERROR(VLOOKUP($A109,'Прайс-лист общий'!$A:G,7,0),"")</f>
        <v>222</v>
      </c>
      <c r="I109" s="209">
        <f>IFERROR(VLOOKUP($A109,'Прайс-лист общий'!$A:H,8,0),"")</f>
        <v>201</v>
      </c>
      <c r="J109" s="209">
        <f>IFERROR(VLOOKUP($A109,'Прайс-лист общий'!$A:I,9,0),"")</f>
        <v>175</v>
      </c>
      <c r="K109" s="222">
        <f>IFERROR(VLOOKUP(A109,'Прайс-лист общий'!A:J,10,0),"")</f>
        <v>0</v>
      </c>
      <c r="L109" s="216"/>
      <c r="M109" s="212">
        <f>IF(K109&lt;&gt;$K$1,K109*L109,IF($J$1=$G$2,G109*L109,IF($J$1=$H$2,H109*L109,IF($J$1=$I$2,I109*L109,IF($J$1=$J$2,J109*L109,"Выберите колонку")))))</f>
        <v>0</v>
      </c>
      <c r="N109" s="185">
        <f>IFERROR(VLOOKUP($A109,'Прайс-лист общий'!$A:K,11,0),"")</f>
        <v>50</v>
      </c>
      <c r="O109" s="186" t="str">
        <f>IFERROR(VLOOKUP($A109,'Прайс-лист общий'!$A:L,12,0),"")</f>
        <v>160*50*20</v>
      </c>
      <c r="P109" s="186">
        <f>IFERROR(VLOOKUP($A109,'Прайс-лист общий'!$A:M,13,0),"")</f>
        <v>0.42</v>
      </c>
      <c r="Q109" s="186" t="str">
        <f>IFERROR(VLOOKUP($A109,'Прайс-лист общий'!$A:O,14,0),"")</f>
        <v>270*220*150</v>
      </c>
      <c r="R109" s="186">
        <f>IFERROR(VLOOKUP($A109,'Прайс-лист общий'!$A:O,15,0),"")</f>
        <v>21.75</v>
      </c>
    </row>
    <row r="110" spans="1:19" s="208" customFormat="1" ht="15" customHeight="1">
      <c r="A110" s="193" t="s">
        <v>4576</v>
      </c>
      <c r="B110" s="195"/>
      <c r="C110" s="187" t="str">
        <f>HYPERLINK(VLOOKUP(A110,Фото!C:D,2,0),VLOOKUP(A110,'Прайс-лист общий'!A:B,2,0))</f>
        <v>Петля стальная 100*75*2,5, правая, б/колп., никель матовый</v>
      </c>
      <c r="D110" s="188">
        <f>IFERROR(VLOOKUP($A110,'Прайс-лист общий'!A:C,3,0),"")</f>
        <v>4</v>
      </c>
      <c r="E110" s="189">
        <f>IFERROR(VLOOKUP($A110,'Прайс-лист общий'!$A:D,4,0),"")</f>
        <v>0</v>
      </c>
      <c r="F110" s="210">
        <f>IFERROR(VLOOKUP($A110,'Прайс-лист общий'!$A:E,5,0),"")</f>
        <v>403</v>
      </c>
      <c r="G110" s="210">
        <f>IFERROR(VLOOKUP($A110,'Прайс-лист общий'!$A:F,6,0),"")</f>
        <v>244</v>
      </c>
      <c r="H110" s="210">
        <f>IFERROR(VLOOKUP($A110,'Прайс-лист общий'!$A:G,7,0),"")</f>
        <v>222</v>
      </c>
      <c r="I110" s="210">
        <f>IFERROR(VLOOKUP($A110,'Прайс-лист общий'!$A:H,8,0),"")</f>
        <v>201</v>
      </c>
      <c r="J110" s="210">
        <f>IFERROR(VLOOKUP($A110,'Прайс-лист общий'!$A:I,9,0),"")</f>
        <v>175</v>
      </c>
      <c r="K110" s="220">
        <f>IFERROR(VLOOKUP(A110,'Прайс-лист общий'!A:J,10,0),"")</f>
        <v>0</v>
      </c>
      <c r="L110" s="217"/>
      <c r="M110" s="213">
        <f>IF(K110&lt;&gt;$K$1,K110*L110,IF($J$1=$G$2,G110*L110,IF($J$1=$H$2,H110*L110,IF($J$1=$I$2,I110*L110,IF($J$1=$J$2,J110*L110,"Выберите колонку")))))</f>
        <v>0</v>
      </c>
      <c r="N110" s="190">
        <f>IFERROR(VLOOKUP($A110,'Прайс-лист общий'!$A:K,11,0),"")</f>
        <v>50</v>
      </c>
      <c r="O110" s="191" t="str">
        <f>IFERROR(VLOOKUP($A110,'Прайс-лист общий'!$A:L,12,0),"")</f>
        <v>160*50*20</v>
      </c>
      <c r="P110" s="191">
        <f>IFERROR(VLOOKUP($A110,'Прайс-лист общий'!$A:M,13,0),"")</f>
        <v>0.42</v>
      </c>
      <c r="Q110" s="191" t="str">
        <f>IFERROR(VLOOKUP($A110,'Прайс-лист общий'!$A:O,14,0),"")</f>
        <v>270*220*150</v>
      </c>
      <c r="R110" s="191">
        <f>IFERROR(VLOOKUP($A110,'Прайс-лист общий'!$A:O,15,0),"")</f>
        <v>21.75</v>
      </c>
    </row>
    <row r="111" spans="1:19" s="1" customFormat="1" ht="12">
      <c r="A111" s="151"/>
      <c r="B111" s="8"/>
      <c r="C111" s="42"/>
      <c r="D111" s="149"/>
      <c r="E111" s="94"/>
      <c r="F111" s="94"/>
      <c r="G111" s="94"/>
      <c r="H111" s="94"/>
      <c r="I111" s="94"/>
      <c r="J111" s="94"/>
      <c r="K111" s="31"/>
      <c r="L111" s="109"/>
      <c r="M111" s="108"/>
      <c r="N111" s="132"/>
      <c r="O111" s="14"/>
      <c r="P111" s="14"/>
      <c r="Q111" s="14"/>
      <c r="R111" s="14"/>
    </row>
    <row r="112" spans="1:19" s="1" customFormat="1" ht="12">
      <c r="A112" s="9" t="str">
        <f>'Прайс-лист общий'!$A$1138</f>
        <v>INM 1</v>
      </c>
      <c r="B112" s="8"/>
      <c r="C112" s="42"/>
      <c r="D112" s="149"/>
      <c r="E112" s="94"/>
      <c r="F112" s="94"/>
      <c r="G112" s="94"/>
      <c r="H112" s="94"/>
      <c r="I112" s="94"/>
      <c r="J112" s="94"/>
      <c r="K112" s="31"/>
      <c r="L112" s="109"/>
      <c r="M112" s="108"/>
      <c r="N112" s="132"/>
      <c r="O112" s="14"/>
      <c r="P112" s="14"/>
      <c r="Q112" s="14"/>
      <c r="R112" s="14"/>
    </row>
    <row r="113" spans="1:18" s="1" customFormat="1" ht="12">
      <c r="A113" s="285" t="str">
        <f>'Прайс-лист общий'!$A$1139</f>
        <v>INM 2</v>
      </c>
      <c r="D113" s="147"/>
      <c r="E113" s="13"/>
      <c r="F113" s="59"/>
      <c r="G113" s="59"/>
      <c r="H113" s="73"/>
      <c r="I113" s="60"/>
      <c r="J113" s="31"/>
      <c r="K113" s="31"/>
      <c r="L113" s="57"/>
      <c r="M113" s="58"/>
      <c r="N113" s="133"/>
      <c r="O113" s="8"/>
      <c r="P113" s="17"/>
      <c r="Q113" s="6"/>
      <c r="R113" s="6"/>
    </row>
    <row r="114" spans="1:18" s="1" customFormat="1" ht="12">
      <c r="A114" s="285" t="str">
        <f>'Прайс-лист общий'!$A$1140</f>
        <v>INН-3-К</v>
      </c>
      <c r="D114" s="147"/>
      <c r="E114" s="13"/>
      <c r="F114" s="59"/>
      <c r="G114" s="59"/>
      <c r="H114" s="73"/>
      <c r="I114" s="60"/>
      <c r="J114" s="31"/>
      <c r="K114" s="31"/>
      <c r="L114" s="57"/>
      <c r="M114" s="58"/>
      <c r="N114" s="133"/>
      <c r="O114" s="8"/>
      <c r="P114" s="17"/>
      <c r="Q114" s="6"/>
      <c r="R114" s="6"/>
    </row>
    <row r="115" spans="1:18" s="30" customFormat="1" ht="12">
      <c r="A115" s="285" t="str">
        <f>'Прайс-лист общий'!$A$1141</f>
        <v>Ручки для раздвижных дверей</v>
      </c>
      <c r="D115" s="148"/>
      <c r="E115" s="43"/>
      <c r="F115" s="76"/>
      <c r="G115" s="76"/>
      <c r="H115" s="78"/>
      <c r="I115" s="77"/>
      <c r="J115" s="82"/>
      <c r="K115" s="83"/>
      <c r="L115" s="99"/>
      <c r="M115" s="75"/>
      <c r="N115" s="134"/>
      <c r="O115" s="39"/>
      <c r="P115" s="19"/>
      <c r="Q115" s="40"/>
      <c r="R115" s="40"/>
    </row>
    <row r="116" spans="1:18">
      <c r="A116" s="285" t="str">
        <f>'Прайс-лист общий'!$A$1142</f>
        <v>INSDH 603 SN</v>
      </c>
      <c r="B116" s="4"/>
      <c r="C116" s="4"/>
    </row>
  </sheetData>
  <sheetProtection sort="0" autoFilter="0"/>
  <protectedRanges>
    <protectedRange sqref="L106:L65418 L15:L51 L103 L3:L9 L54:L99" name="Диапазон1"/>
    <protectedRange sqref="A44" name="Цены номенклатуры_1"/>
    <protectedRange sqref="L1" name="Диапазон1_2_1_1"/>
    <protectedRange sqref="L2" name="Диапазон1_2"/>
    <protectedRange sqref="L10:L14" name="Диапазон1_1"/>
    <protectedRange sqref="L104:L105 L52:L53" name="Диапазон1_3"/>
    <protectedRange sqref="L100:L102" name="Диапазон1_4"/>
  </protectedRanges>
  <autoFilter ref="A2:R110" xr:uid="{00000000-0009-0000-0000-000009000000}"/>
  <customSheetViews>
    <customSheetView guid="{69598D06-4881-4E41-A0B0-3C783215F203}" showGridLines="0">
      <pane xSplit="9" ySplit="2" topLeftCell="J3" activePane="bottomRight" state="frozen"/>
      <selection pane="bottomRight" activeCell="O14" sqref="O14:O15"/>
      <pageMargins left="0.7" right="0.7" top="0.75" bottom="0.75" header="0.3" footer="0.3"/>
    </customSheetView>
  </customSheetViews>
  <phoneticPr fontId="0" type="noConversion"/>
  <conditionalFormatting sqref="E1:E1048576">
    <cfRule type="containsText" dxfId="29" priority="2" operator="containsText" text="Новинка">
      <formula>NOT(ISERROR(SEARCH("Новинка",E1)))</formula>
    </cfRule>
    <cfRule type="cellIs" dxfId="28" priority="1" operator="equal">
      <formula>"Цена снижена"</formula>
    </cfRule>
  </conditionalFormatting>
  <conditionalFormatting sqref="F1:J1048576">
    <cfRule type="expression" dxfId="27" priority="4">
      <formula>AND(ISNUMBER(F1),F$2=$J$1)</formula>
    </cfRule>
  </conditionalFormatting>
  <conditionalFormatting sqref="K1:K1048576">
    <cfRule type="expression" dxfId="26" priority="3">
      <formula>AND(ISNUMBER(K1),K1&gt;0)</formula>
    </cfRule>
  </conditionalFormatting>
  <dataValidations count="2">
    <dataValidation allowBlank="1" showErrorMessage="1" errorTitle="Заказ кратно коробке" error="заказываемое количество должно быть кратно 50 штукам" promptTitle="Заказ кратно коробке" prompt="заказываемое количество должно быть кратно 50 штукам" sqref="L11:L14" xr:uid="{D3C005E8-4409-4519-A1AC-41118FE254F6}"/>
    <dataValidation type="custom" allowBlank="1" showInputMessage="1" showErrorMessage="1" errorTitle="Заказ кратно коробке" error="заказываемое количество должно быть кратно 50 штукам" promptTitle="Заказ кратно коробке" prompt="заказываемое количество должно быть кратно 50 штукам" sqref="L52:L53 L104:L105 L15" xr:uid="{98A5A1B4-7B27-44CC-AEC6-DE9767D12DB2}">
      <formula1>L15=ROUND(L15/50,)*50</formula1>
    </dataValidation>
  </dataValidations>
  <hyperlinks>
    <hyperlink ref="L1" location="Корзина!A1" display="Корзина!A1" xr:uid="{5574DFA7-C445-4DBF-AE91-61C53CBABE5F}"/>
  </hyperlinks>
  <pageMargins left="0.27559055118110237" right="0.19685039370078741" top="0.19685039370078741" bottom="0.19685039370078741" header="0.19685039370078741" footer="0.31496062992125984"/>
  <pageSetup paperSize="9" scale="5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" id="{B96872CC-72D1-47D3-8D8E-4A5F419D1ABF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</xm:sqref>
        </x14:conditionalFormatting>
        <x14:conditionalFormatting xmlns:xm="http://schemas.microsoft.com/office/excel/2006/main">
          <x14:cfRule type="iconSet" priority="32" id="{97F63A99-C0BD-42F7-AD33-092FABC50EF3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D11:D14</xm:sqref>
        </x14:conditionalFormatting>
        <x14:conditionalFormatting xmlns:xm="http://schemas.microsoft.com/office/excel/2006/main">
          <x14:cfRule type="iconSet" priority="5" id="{E7D82B7A-E05B-47E0-9378-E0A85F07D371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D100:D102</xm:sqref>
        </x14:conditionalFormatting>
        <x14:conditionalFormatting xmlns:xm="http://schemas.microsoft.com/office/excel/2006/main">
          <x14:cfRule type="iconSet" priority="289" id="{D10F6486-86A6-481E-87D9-16B137163845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D104:D105 D52:D53</xm:sqref>
        </x14:conditionalFormatting>
        <x14:conditionalFormatting xmlns:xm="http://schemas.microsoft.com/office/excel/2006/main">
          <x14:cfRule type="iconSet" priority="386" id="{D8832F39-2BB2-494D-96FF-AA0D57E375A9}">
            <x14:iconSet iconSet="5Rating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5Quarters" iconId="0"/>
              <x14:cfIcon iconSet="5Quarters" iconId="1"/>
              <x14:cfIcon iconSet="5Quarters" iconId="2"/>
              <x14:cfIcon iconSet="5Quarters" iconId="3"/>
              <x14:cfIcon iconSet="4RedToBlack" iconId="0"/>
            </x14:iconSet>
          </x14:cfRule>
          <xm:sqref>D106:D1048576 D15:D51 D54:D99 D103 D1:D9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Корзина</vt:lpstr>
      <vt:lpstr>Новости</vt:lpstr>
      <vt:lpstr>Прайс-лист общий</vt:lpstr>
      <vt:lpstr>Ручки РЕНЦ</vt:lpstr>
      <vt:lpstr>Ручки PUERTO</vt:lpstr>
      <vt:lpstr>Ручки TIXX</vt:lpstr>
      <vt:lpstr>Ручки B2B</vt:lpstr>
      <vt:lpstr>Ручки Италия</vt:lpstr>
      <vt:lpstr>Петли</vt:lpstr>
      <vt:lpstr>Механизмы</vt:lpstr>
      <vt:lpstr>Раздвижные системы</vt:lpstr>
      <vt:lpstr>Фурнитура прочая</vt:lpstr>
      <vt:lpstr>Уценка</vt:lpstr>
      <vt:lpstr>Цвета</vt:lpstr>
      <vt:lpstr>Фото</vt:lpstr>
    </vt:vector>
  </TitlesOfParts>
  <Company>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sjv</dc:creator>
  <cp:lastModifiedBy>1cservice</cp:lastModifiedBy>
  <cp:lastPrinted>2019-05-16T10:42:40Z</cp:lastPrinted>
  <dcterms:created xsi:type="dcterms:W3CDTF">2008-01-30T12:02:17Z</dcterms:created>
  <dcterms:modified xsi:type="dcterms:W3CDTF">2026-04-14T02:30:16Z</dcterms:modified>
</cp:coreProperties>
</file>